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codeName="ThisWorkbook"/>
  <mc:AlternateContent xmlns:mc="http://schemas.openxmlformats.org/markup-compatibility/2006">
    <mc:Choice Requires="x15">
      <x15ac:absPath xmlns:x15ac="http://schemas.microsoft.com/office/spreadsheetml/2010/11/ac" url="S:\NEPR-2017-07\CX02 - Production Line\CX02 Operating Information\"/>
    </mc:Choice>
  </mc:AlternateContent>
  <xr:revisionPtr revIDLastSave="0" documentId="13_ncr:1_{4D336E64-0199-44A6-84B7-53AC38E9B6CD}" xr6:coauthVersionLast="45" xr6:coauthVersionMax="45" xr10:uidLastSave="{00000000-0000-0000-0000-000000000000}"/>
  <bookViews>
    <workbookView xWindow="-120" yWindow="-120" windowWidth="29040" windowHeight="15840" tabRatio="615" xr2:uid="{00000000-000D-0000-FFFF-FFFF00000000}"/>
  </bookViews>
  <sheets>
    <sheet name="CX Sample Records" sheetId="1" r:id="rId1"/>
    <sheet name="Unblocking records" sheetId="10" r:id="rId2"/>
    <sheet name="CX Test Results" sheetId="5" r:id="rId3"/>
    <sheet name="Machine Configuration" sheetId="2" r:id="rId4"/>
    <sheet name="CX02 Form" sheetId="4" r:id="rId5"/>
    <sheet name="Sheet1" sheetId="12" r:id="rId6"/>
    <sheet name="CX01 Lab Tests" sheetId="9" r:id="rId7"/>
    <sheet name="ACRONYMS" sheetId="11" r:id="rId8"/>
    <sheet name="SOP" sheetId="13"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0" i="1" l="1"/>
  <c r="I126" i="5" l="1"/>
  <c r="I125" i="5"/>
  <c r="H126" i="5"/>
  <c r="H125" i="5"/>
  <c r="I124" i="5"/>
  <c r="H124" i="5"/>
  <c r="I123" i="5"/>
  <c r="H123" i="5"/>
  <c r="A121" i="1" l="1"/>
  <c r="A119" i="1" l="1"/>
  <c r="A106" i="1" l="1"/>
  <c r="A105" i="1"/>
  <c r="BL104" i="1" l="1"/>
  <c r="BL101" i="1" l="1"/>
  <c r="BL100" i="1" l="1"/>
  <c r="BL99" i="1" l="1"/>
  <c r="A99" i="1"/>
  <c r="BL96" i="1" l="1"/>
  <c r="A96" i="1"/>
  <c r="BL98" i="1"/>
  <c r="A98" i="1"/>
  <c r="BL97" i="1"/>
  <c r="A97" i="1"/>
  <c r="BL95" i="1" l="1"/>
  <c r="A95" i="1"/>
  <c r="A94" i="1" l="1"/>
  <c r="BL93" i="1" l="1"/>
  <c r="BL92" i="1"/>
  <c r="BL91" i="1"/>
  <c r="A93" i="1"/>
  <c r="BL90" i="1"/>
  <c r="A92" i="1"/>
  <c r="A91" i="1"/>
  <c r="A89" i="1" l="1"/>
  <c r="A90" i="1"/>
  <c r="BL88" i="1"/>
  <c r="BL89" i="1"/>
  <c r="A88" i="1" l="1"/>
  <c r="A87" i="1" l="1"/>
  <c r="A81" i="1"/>
  <c r="BL86" i="1"/>
  <c r="A86" i="1"/>
  <c r="BL85" i="1" l="1"/>
  <c r="BL84" i="1"/>
  <c r="BL83" i="1"/>
  <c r="BL82" i="1"/>
  <c r="A84" i="1"/>
  <c r="A85" i="1"/>
  <c r="A83" i="1"/>
  <c r="A82" i="1"/>
  <c r="BL81" i="1" l="1"/>
  <c r="BL80" i="1" l="1"/>
  <c r="A80" i="1" l="1"/>
  <c r="A76" i="1" l="1"/>
  <c r="A75" i="1"/>
  <c r="BL78" i="1"/>
  <c r="BL79" i="1"/>
  <c r="BL76" i="1"/>
  <c r="BL77" i="1"/>
  <c r="BL75" i="1"/>
  <c r="BL74" i="1"/>
  <c r="A74" i="1"/>
  <c r="BL63" i="1" l="1"/>
  <c r="BL62" i="1"/>
  <c r="BL73" i="1" l="1"/>
  <c r="BL72" i="1"/>
  <c r="A73" i="1"/>
  <c r="A72" i="1"/>
  <c r="BL71" i="1" l="1"/>
  <c r="A71" i="1"/>
  <c r="BL70" i="1"/>
  <c r="A70" i="1" l="1"/>
  <c r="BL69" i="1"/>
  <c r="BL67" i="1"/>
  <c r="BL68" i="1"/>
  <c r="A69" i="1"/>
  <c r="A68" i="1" l="1"/>
  <c r="A67" i="1"/>
  <c r="A66" i="1"/>
  <c r="A65" i="1"/>
  <c r="BL66" i="1"/>
  <c r="BL65" i="1"/>
  <c r="BL64" i="1"/>
  <c r="A63" i="1" l="1"/>
  <c r="BL52" i="1" l="1"/>
  <c r="BL53" i="1"/>
  <c r="BL54" i="1"/>
  <c r="BL55" i="1"/>
  <c r="BL56" i="1"/>
  <c r="BL57" i="1"/>
  <c r="BL58" i="1"/>
  <c r="BL59" i="1"/>
  <c r="BL60" i="1"/>
  <c r="BL43" i="1" l="1"/>
  <c r="BL44" i="1"/>
  <c r="BL45" i="1"/>
  <c r="BL46" i="1"/>
  <c r="BL47" i="1"/>
  <c r="BL48" i="1"/>
  <c r="BL49" i="1"/>
  <c r="BL50" i="1"/>
  <c r="BL51" i="1"/>
  <c r="A50" i="1"/>
  <c r="A51" i="1"/>
  <c r="BL35" i="1" l="1"/>
  <c r="BL36" i="1"/>
  <c r="BL37" i="1"/>
  <c r="BL38" i="1"/>
  <c r="BL39" i="1"/>
  <c r="BL40" i="1"/>
  <c r="BL41" i="1"/>
  <c r="BL34" i="1"/>
  <c r="A34" i="1" l="1"/>
  <c r="A35" i="1"/>
  <c r="A22" i="1" l="1"/>
  <c r="A21" i="1"/>
  <c r="A20" i="1"/>
  <c r="A19" i="1"/>
  <c r="A18" i="1"/>
  <c r="A17" i="1"/>
  <c r="A16" i="1"/>
  <c r="A190" i="1" l="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167" i="1" l="1"/>
  <c r="A166" i="1"/>
  <c r="A176" i="1" l="1"/>
  <c r="A177" i="1"/>
  <c r="A178" i="1"/>
  <c r="A179" i="1"/>
  <c r="A180" i="1"/>
  <c r="A181" i="1"/>
  <c r="A182" i="1"/>
  <c r="A183" i="1"/>
  <c r="A184" i="1"/>
  <c r="A185" i="1"/>
  <c r="A186" i="1"/>
  <c r="A187" i="1"/>
  <c r="A188" i="1"/>
  <c r="A189" i="1"/>
  <c r="A165" i="1"/>
  <c r="A164" i="1"/>
  <c r="A163" i="1"/>
  <c r="A159" i="1" l="1"/>
  <c r="A160" i="1"/>
  <c r="A161" i="1"/>
  <c r="A162" i="1"/>
  <c r="A168" i="1"/>
  <c r="A169" i="1"/>
  <c r="A170" i="1"/>
  <c r="A171" i="1"/>
  <c r="A172" i="1"/>
  <c r="A173" i="1"/>
  <c r="A174" i="1"/>
  <c r="A175" i="1"/>
  <c r="A152" i="1" l="1"/>
  <c r="A153" i="1"/>
  <c r="A154" i="1"/>
  <c r="A155" i="1"/>
  <c r="A156" i="1"/>
  <c r="A157" i="1"/>
  <c r="A158" i="1"/>
  <c r="A112" i="1" l="1"/>
  <c r="A9" i="5" l="1"/>
  <c r="B9" i="5"/>
  <c r="C9" i="5"/>
  <c r="D9" i="5"/>
  <c r="E9" i="5"/>
  <c r="G9" i="5"/>
  <c r="A10" i="5"/>
  <c r="B10" i="5"/>
  <c r="C10" i="5"/>
  <c r="D10" i="5"/>
  <c r="E10" i="5"/>
  <c r="G10" i="5"/>
  <c r="A11" i="5"/>
  <c r="B11" i="5"/>
  <c r="C11" i="5"/>
  <c r="D11" i="5"/>
  <c r="E11" i="5"/>
  <c r="G11" i="5"/>
  <c r="A12" i="5"/>
  <c r="B12" i="5"/>
  <c r="C12" i="5"/>
  <c r="D12" i="5"/>
  <c r="E12" i="5"/>
  <c r="G12" i="5"/>
  <c r="A13" i="5"/>
  <c r="B13" i="5"/>
  <c r="C13" i="5"/>
  <c r="D13" i="5"/>
  <c r="E13" i="5"/>
  <c r="G13" i="5"/>
  <c r="A14" i="5"/>
  <c r="B14" i="5"/>
  <c r="C14" i="5"/>
  <c r="D14" i="5"/>
  <c r="E14" i="5"/>
  <c r="G14" i="5"/>
  <c r="A15" i="5"/>
  <c r="B15" i="5"/>
  <c r="C15" i="5"/>
  <c r="D15" i="5"/>
  <c r="E15" i="5"/>
  <c r="G15" i="5"/>
  <c r="A16" i="5"/>
  <c r="B16" i="5"/>
  <c r="C16" i="5"/>
  <c r="D16" i="5"/>
  <c r="E16" i="5"/>
  <c r="G16" i="5"/>
  <c r="A17" i="5"/>
  <c r="B17" i="5"/>
  <c r="C17" i="5"/>
  <c r="D17" i="5"/>
  <c r="E17" i="5"/>
  <c r="G17" i="5"/>
  <c r="A18" i="5"/>
  <c r="B18" i="5"/>
  <c r="C18" i="5"/>
  <c r="D18" i="5"/>
  <c r="E18" i="5"/>
  <c r="G18" i="5"/>
  <c r="A19" i="5"/>
  <c r="B19" i="5"/>
  <c r="C19" i="5"/>
  <c r="D19" i="5"/>
  <c r="E19" i="5"/>
  <c r="G19" i="5"/>
  <c r="A20" i="5"/>
  <c r="B20" i="5"/>
  <c r="C20" i="5"/>
  <c r="D20" i="5"/>
  <c r="E20" i="5"/>
  <c r="G20" i="5"/>
  <c r="A21" i="5"/>
  <c r="B21" i="5"/>
  <c r="C21" i="5"/>
  <c r="D21" i="5"/>
  <c r="E21" i="5"/>
  <c r="G21" i="5"/>
  <c r="A22" i="5"/>
  <c r="B22" i="5"/>
  <c r="C22" i="5"/>
  <c r="D22" i="5"/>
  <c r="E22" i="5"/>
  <c r="G22" i="5"/>
  <c r="A23" i="5"/>
  <c r="B23" i="5"/>
  <c r="C23" i="5"/>
  <c r="D23" i="5"/>
  <c r="E23" i="5"/>
  <c r="G23" i="5"/>
  <c r="A24" i="5"/>
  <c r="B24" i="5"/>
  <c r="C24" i="5"/>
  <c r="D24" i="5"/>
  <c r="E24" i="5"/>
  <c r="G24" i="5"/>
  <c r="A25" i="5"/>
  <c r="B25" i="5"/>
  <c r="C25" i="5"/>
  <c r="D25" i="5"/>
  <c r="E25" i="5"/>
  <c r="G25" i="5"/>
  <c r="A26" i="5"/>
  <c r="B26" i="5"/>
  <c r="C26" i="5"/>
  <c r="D26" i="5"/>
  <c r="E26" i="5"/>
  <c r="G26" i="5"/>
  <c r="A27" i="5"/>
  <c r="B27" i="5"/>
  <c r="C27" i="5"/>
  <c r="D27" i="5"/>
  <c r="E27" i="5"/>
  <c r="G27" i="5"/>
  <c r="A28" i="5"/>
  <c r="B28" i="5"/>
  <c r="C28" i="5"/>
  <c r="D28" i="5"/>
  <c r="E28" i="5"/>
  <c r="G28" i="5"/>
  <c r="A29" i="5"/>
  <c r="B29" i="5"/>
  <c r="C29" i="5"/>
  <c r="D29" i="5"/>
  <c r="E29" i="5"/>
  <c r="G29" i="5"/>
  <c r="A30" i="5"/>
  <c r="B30" i="5"/>
  <c r="C30" i="5"/>
  <c r="D30" i="5"/>
  <c r="E30" i="5"/>
  <c r="G30" i="5"/>
  <c r="A31" i="5"/>
  <c r="B31" i="5"/>
  <c r="C31" i="5"/>
  <c r="D31" i="5"/>
  <c r="E31" i="5"/>
  <c r="G31" i="5"/>
  <c r="A32" i="5"/>
  <c r="B32" i="5"/>
  <c r="C32" i="5"/>
  <c r="D32" i="5"/>
  <c r="E32" i="5"/>
  <c r="G32" i="5"/>
  <c r="A33" i="5"/>
  <c r="B33" i="5"/>
  <c r="C33" i="5"/>
  <c r="D33" i="5"/>
  <c r="E33" i="5"/>
  <c r="G33" i="5"/>
  <c r="A34" i="5"/>
  <c r="B34" i="5"/>
  <c r="C34" i="5"/>
  <c r="D34" i="5"/>
  <c r="E34" i="5"/>
  <c r="G34" i="5"/>
  <c r="A35" i="5"/>
  <c r="B35" i="5"/>
  <c r="C35" i="5"/>
  <c r="D35" i="5"/>
  <c r="E35" i="5"/>
  <c r="G35" i="5"/>
  <c r="A36" i="5"/>
  <c r="B36" i="5"/>
  <c r="C36" i="5"/>
  <c r="D36" i="5"/>
  <c r="E36" i="5"/>
  <c r="G36" i="5"/>
  <c r="A37" i="5"/>
  <c r="B37" i="5"/>
  <c r="C37" i="5"/>
  <c r="D37" i="5"/>
  <c r="E37" i="5"/>
  <c r="G37" i="5"/>
  <c r="A38" i="5"/>
  <c r="B38" i="5"/>
  <c r="C38" i="5"/>
  <c r="D38" i="5"/>
  <c r="E38" i="5"/>
  <c r="G38" i="5"/>
  <c r="A39" i="5"/>
  <c r="B39" i="5"/>
  <c r="C39" i="5"/>
  <c r="D39" i="5"/>
  <c r="E39" i="5"/>
  <c r="G39" i="5"/>
  <c r="A40" i="5"/>
  <c r="B40" i="5"/>
  <c r="C40" i="5"/>
  <c r="D40" i="5"/>
  <c r="E40" i="5"/>
  <c r="G40" i="5"/>
  <c r="A41" i="5"/>
  <c r="B41" i="5"/>
  <c r="C41" i="5"/>
  <c r="D41" i="5"/>
  <c r="E41" i="5"/>
  <c r="G41" i="5"/>
  <c r="A42" i="5"/>
  <c r="B42" i="5"/>
  <c r="C42" i="5"/>
  <c r="D42" i="5"/>
  <c r="E42" i="5"/>
  <c r="G42" i="5"/>
  <c r="A43" i="5"/>
  <c r="B43" i="5"/>
  <c r="C43" i="5"/>
  <c r="D43" i="5"/>
  <c r="E43" i="5"/>
  <c r="G43" i="5"/>
  <c r="A44" i="5"/>
  <c r="B44" i="5"/>
  <c r="C44" i="5"/>
  <c r="D44" i="5"/>
  <c r="E44" i="5"/>
  <c r="G44" i="5"/>
  <c r="A45" i="5"/>
  <c r="B45" i="5"/>
  <c r="C45" i="5"/>
  <c r="D45" i="5"/>
  <c r="E45" i="5"/>
  <c r="G45" i="5"/>
  <c r="A46" i="5"/>
  <c r="B46" i="5"/>
  <c r="C46" i="5"/>
  <c r="D46" i="5"/>
  <c r="E46" i="5"/>
  <c r="G46" i="5"/>
  <c r="A47" i="5"/>
  <c r="B47" i="5"/>
  <c r="C47" i="5"/>
  <c r="D47" i="5"/>
  <c r="E47" i="5"/>
  <c r="G47" i="5"/>
  <c r="A48" i="5"/>
  <c r="B48" i="5"/>
  <c r="C48" i="5"/>
  <c r="D48" i="5"/>
  <c r="E48" i="5"/>
  <c r="G48" i="5"/>
  <c r="A49" i="5"/>
  <c r="B49" i="5"/>
  <c r="C49" i="5"/>
  <c r="D49" i="5"/>
  <c r="E49" i="5"/>
  <c r="G49" i="5"/>
  <c r="A50" i="5"/>
  <c r="B50" i="5"/>
  <c r="C50" i="5"/>
  <c r="D50" i="5"/>
  <c r="E50" i="5"/>
  <c r="G50" i="5"/>
  <c r="A51" i="5"/>
  <c r="B51" i="5"/>
  <c r="C51" i="5"/>
  <c r="D51" i="5"/>
  <c r="E51" i="5"/>
  <c r="G51" i="5"/>
  <c r="A52" i="5"/>
  <c r="B52" i="5"/>
  <c r="C52" i="5"/>
  <c r="D52" i="5"/>
  <c r="E52" i="5"/>
  <c r="G52" i="5"/>
  <c r="A53" i="5"/>
  <c r="B53" i="5"/>
  <c r="C53" i="5"/>
  <c r="D53" i="5"/>
  <c r="E53" i="5"/>
  <c r="G53" i="5"/>
  <c r="A54" i="5"/>
  <c r="B54" i="5"/>
  <c r="C54" i="5"/>
  <c r="D54" i="5"/>
  <c r="E54" i="5"/>
  <c r="G54" i="5"/>
  <c r="A55" i="5"/>
  <c r="B55" i="5"/>
  <c r="C55" i="5"/>
  <c r="D55" i="5"/>
  <c r="E55" i="5"/>
  <c r="G55" i="5"/>
  <c r="A56" i="5"/>
  <c r="B56" i="5"/>
  <c r="C56" i="5"/>
  <c r="D56" i="5"/>
  <c r="E56" i="5"/>
  <c r="G56" i="5"/>
  <c r="A57" i="5"/>
  <c r="B57" i="5"/>
  <c r="C57" i="5"/>
  <c r="D57" i="5"/>
  <c r="E57" i="5"/>
  <c r="G57" i="5"/>
  <c r="A58" i="5"/>
  <c r="B58" i="5"/>
  <c r="C58" i="5"/>
  <c r="D58" i="5"/>
  <c r="E58" i="5"/>
  <c r="G58" i="5"/>
  <c r="A59" i="5"/>
  <c r="B59" i="5"/>
  <c r="C59" i="5"/>
  <c r="D59" i="5"/>
  <c r="E59" i="5"/>
  <c r="G59" i="5"/>
  <c r="A60" i="5"/>
  <c r="B60" i="5"/>
  <c r="C60" i="5"/>
  <c r="D60" i="5"/>
  <c r="E60" i="5"/>
  <c r="G60" i="5"/>
  <c r="A61" i="5"/>
  <c r="B61" i="5"/>
  <c r="C61" i="5"/>
  <c r="D61" i="5"/>
  <c r="E61" i="5"/>
  <c r="G61" i="5"/>
  <c r="A62" i="5"/>
  <c r="B62" i="5"/>
  <c r="C62" i="5"/>
  <c r="D62" i="5"/>
  <c r="E62" i="5"/>
  <c r="G62" i="5"/>
  <c r="A63" i="5"/>
  <c r="B63" i="5"/>
  <c r="C63" i="5"/>
  <c r="D63" i="5"/>
  <c r="E63" i="5"/>
  <c r="G63" i="5"/>
  <c r="A64" i="5"/>
  <c r="B64" i="5"/>
  <c r="C64" i="5"/>
  <c r="D64" i="5"/>
  <c r="E64" i="5"/>
  <c r="G64" i="5"/>
  <c r="A65" i="5"/>
  <c r="B65" i="5"/>
  <c r="C65" i="5"/>
  <c r="D65" i="5"/>
  <c r="E65" i="5"/>
  <c r="G65" i="5"/>
  <c r="A66" i="5"/>
  <c r="B66" i="5"/>
  <c r="C66" i="5"/>
  <c r="D66" i="5"/>
  <c r="E66" i="5"/>
  <c r="G66" i="5"/>
  <c r="A67" i="5"/>
  <c r="B67" i="5"/>
  <c r="C67" i="5"/>
  <c r="D67" i="5"/>
  <c r="E67" i="5"/>
  <c r="G67" i="5"/>
  <c r="A68" i="5"/>
  <c r="B68" i="5"/>
  <c r="C68" i="5"/>
  <c r="D68" i="5"/>
  <c r="E68" i="5"/>
  <c r="G68" i="5"/>
  <c r="A69" i="5"/>
  <c r="B69" i="5"/>
  <c r="C69" i="5"/>
  <c r="D69" i="5"/>
  <c r="E69" i="5"/>
  <c r="G69" i="5"/>
  <c r="A70" i="5"/>
  <c r="B70" i="5"/>
  <c r="C70" i="5"/>
  <c r="D70" i="5"/>
  <c r="E70" i="5"/>
  <c r="G70" i="5"/>
  <c r="A71" i="5"/>
  <c r="B71" i="5"/>
  <c r="C71" i="5"/>
  <c r="D71" i="5"/>
  <c r="E71" i="5"/>
  <c r="G71" i="5"/>
  <c r="A72" i="5"/>
  <c r="B72" i="5"/>
  <c r="C72" i="5"/>
  <c r="D72" i="5"/>
  <c r="E72" i="5"/>
  <c r="G72" i="5"/>
  <c r="A73" i="5"/>
  <c r="B73" i="5"/>
  <c r="C73" i="5"/>
  <c r="D73" i="5"/>
  <c r="E73" i="5"/>
  <c r="G73" i="5"/>
  <c r="A74" i="5"/>
  <c r="B74" i="5"/>
  <c r="C74" i="5"/>
  <c r="D74" i="5"/>
  <c r="E74" i="5"/>
  <c r="G74" i="5"/>
  <c r="A75" i="5"/>
  <c r="B75" i="5"/>
  <c r="C75" i="5"/>
  <c r="D75" i="5"/>
  <c r="E75" i="5"/>
  <c r="G75" i="5"/>
  <c r="A76" i="5"/>
  <c r="B76" i="5"/>
  <c r="C76" i="5"/>
  <c r="D76" i="5"/>
  <c r="E76" i="5"/>
  <c r="G76" i="5"/>
  <c r="A77" i="5"/>
  <c r="B77" i="5"/>
  <c r="C77" i="5"/>
  <c r="D77" i="5"/>
  <c r="E77" i="5"/>
  <c r="G77" i="5"/>
  <c r="A78" i="5"/>
  <c r="B78" i="5"/>
  <c r="C78" i="5"/>
  <c r="D78" i="5"/>
  <c r="E78" i="5"/>
  <c r="G78" i="5"/>
  <c r="A79" i="5"/>
  <c r="B79" i="5"/>
  <c r="C79" i="5"/>
  <c r="D79" i="5"/>
  <c r="E79" i="5"/>
  <c r="G79" i="5"/>
  <c r="A80" i="5"/>
  <c r="B80" i="5"/>
  <c r="C80" i="5"/>
  <c r="D80" i="5"/>
  <c r="E80" i="5"/>
  <c r="G80" i="5"/>
  <c r="A81" i="5"/>
  <c r="B81" i="5"/>
  <c r="C81" i="5"/>
  <c r="D81" i="5"/>
  <c r="E81" i="5"/>
  <c r="G81" i="5"/>
  <c r="A82" i="5"/>
  <c r="B82" i="5"/>
  <c r="C82" i="5"/>
  <c r="D82" i="5"/>
  <c r="E82" i="5"/>
  <c r="G82" i="5"/>
  <c r="A83" i="5"/>
  <c r="B83" i="5"/>
  <c r="C83" i="5"/>
  <c r="D83" i="5"/>
  <c r="E83" i="5"/>
  <c r="G83" i="5"/>
  <c r="A84" i="5"/>
  <c r="B84" i="5"/>
  <c r="C84" i="5"/>
  <c r="D84" i="5"/>
  <c r="E84" i="5"/>
  <c r="G84" i="5"/>
  <c r="A85" i="5"/>
  <c r="B85" i="5"/>
  <c r="C85" i="5"/>
  <c r="D85" i="5"/>
  <c r="E85" i="5"/>
  <c r="G85" i="5"/>
  <c r="A86" i="5"/>
  <c r="B86" i="5"/>
  <c r="C86" i="5"/>
  <c r="D86" i="5"/>
  <c r="E86" i="5"/>
  <c r="G86" i="5"/>
  <c r="A87" i="5"/>
  <c r="B87" i="5"/>
  <c r="C87" i="5"/>
  <c r="D87" i="5"/>
  <c r="E87" i="5"/>
  <c r="G87" i="5"/>
  <c r="A88" i="5"/>
  <c r="B88" i="5"/>
  <c r="C88" i="5"/>
  <c r="D88" i="5"/>
  <c r="E88" i="5"/>
  <c r="G88" i="5"/>
  <c r="A89" i="5"/>
  <c r="B89" i="5"/>
  <c r="C89" i="5"/>
  <c r="D89" i="5"/>
  <c r="E89" i="5"/>
  <c r="G89" i="5"/>
  <c r="A90" i="5"/>
  <c r="B90" i="5"/>
  <c r="C90" i="5"/>
  <c r="D90" i="5"/>
  <c r="E90" i="5"/>
  <c r="G90" i="5"/>
  <c r="A91" i="5"/>
  <c r="B91" i="5"/>
  <c r="C91" i="5"/>
  <c r="D91" i="5"/>
  <c r="E91" i="5"/>
  <c r="G91" i="5"/>
  <c r="A92" i="5"/>
  <c r="B92" i="5"/>
  <c r="C92" i="5"/>
  <c r="D92" i="5"/>
  <c r="E92" i="5"/>
  <c r="G92" i="5"/>
  <c r="A93" i="5"/>
  <c r="B93" i="5"/>
  <c r="C93" i="5"/>
  <c r="D93" i="5"/>
  <c r="E93" i="5"/>
  <c r="G93" i="5"/>
  <c r="A94" i="5"/>
  <c r="B94" i="5"/>
  <c r="C94" i="5"/>
  <c r="D94" i="5"/>
  <c r="E94" i="5"/>
  <c r="G94" i="5"/>
  <c r="A95" i="5"/>
  <c r="B95" i="5"/>
  <c r="C95" i="5"/>
  <c r="D95" i="5"/>
  <c r="E95" i="5"/>
  <c r="G95" i="5"/>
  <c r="A96" i="5"/>
  <c r="B96" i="5"/>
  <c r="C96" i="5"/>
  <c r="D96" i="5"/>
  <c r="E96" i="5"/>
  <c r="G96" i="5"/>
  <c r="A97" i="5"/>
  <c r="B97" i="5"/>
  <c r="C97" i="5"/>
  <c r="D97" i="5"/>
  <c r="E97" i="5"/>
  <c r="G97" i="5"/>
  <c r="A98" i="5"/>
  <c r="B98" i="5"/>
  <c r="C98" i="5"/>
  <c r="D98" i="5"/>
  <c r="E98" i="5"/>
  <c r="G98" i="5"/>
  <c r="A99" i="5"/>
  <c r="B99" i="5"/>
  <c r="C99" i="5"/>
  <c r="D99" i="5"/>
  <c r="E99" i="5"/>
  <c r="G99" i="5"/>
  <c r="A100" i="5"/>
  <c r="B100" i="5"/>
  <c r="C100" i="5"/>
  <c r="D100" i="5"/>
  <c r="E100" i="5"/>
  <c r="G100" i="5"/>
  <c r="A101" i="5"/>
  <c r="B101" i="5"/>
  <c r="C101" i="5"/>
  <c r="D101" i="5"/>
  <c r="E101" i="5"/>
  <c r="G101" i="5"/>
  <c r="A102" i="5"/>
  <c r="B102" i="5"/>
  <c r="C102" i="5"/>
  <c r="D102" i="5"/>
  <c r="E102" i="5"/>
  <c r="G102" i="5"/>
  <c r="A103" i="5"/>
  <c r="B103" i="5"/>
  <c r="C103" i="5"/>
  <c r="D103" i="5"/>
  <c r="E103" i="5"/>
  <c r="G103" i="5"/>
  <c r="A104" i="5"/>
  <c r="B104" i="5"/>
  <c r="C104" i="5"/>
  <c r="D104" i="5"/>
  <c r="E104" i="5"/>
  <c r="G104" i="5"/>
  <c r="A105" i="5"/>
  <c r="B105" i="5"/>
  <c r="C105" i="5"/>
  <c r="D105" i="5"/>
  <c r="E105" i="5"/>
  <c r="G105" i="5"/>
  <c r="A106" i="5"/>
  <c r="B106" i="5"/>
  <c r="C106" i="5"/>
  <c r="D106" i="5"/>
  <c r="E106" i="5"/>
  <c r="G106" i="5"/>
  <c r="A107" i="5"/>
  <c r="B107" i="5"/>
  <c r="C107" i="5"/>
  <c r="D107" i="5"/>
  <c r="E107" i="5"/>
  <c r="G107" i="5"/>
  <c r="A108" i="5"/>
  <c r="B108" i="5"/>
  <c r="C108" i="5"/>
  <c r="D108" i="5"/>
  <c r="E108" i="5"/>
  <c r="G108" i="5"/>
  <c r="A109" i="5"/>
  <c r="B109" i="5"/>
  <c r="C109" i="5"/>
  <c r="D109" i="5"/>
  <c r="E109" i="5"/>
  <c r="G109" i="5"/>
  <c r="A110" i="5"/>
  <c r="B110" i="5"/>
  <c r="C110" i="5"/>
  <c r="D110" i="5"/>
  <c r="E110" i="5"/>
  <c r="G110" i="5"/>
  <c r="A111" i="5"/>
  <c r="B111" i="5"/>
  <c r="C111" i="5"/>
  <c r="D111" i="5"/>
  <c r="E111" i="5"/>
  <c r="G111" i="5"/>
  <c r="A112" i="5"/>
  <c r="B112" i="5"/>
  <c r="C112" i="5"/>
  <c r="D112" i="5"/>
  <c r="E112" i="5"/>
  <c r="G112" i="5"/>
  <c r="A113" i="5"/>
  <c r="B113" i="5"/>
  <c r="C113" i="5"/>
  <c r="D113" i="5"/>
  <c r="E113" i="5"/>
  <c r="G113" i="5"/>
  <c r="A114" i="5"/>
  <c r="B114" i="5"/>
  <c r="C114" i="5"/>
  <c r="D114" i="5"/>
  <c r="E114" i="5"/>
  <c r="G114" i="5"/>
  <c r="A115" i="5"/>
  <c r="B115" i="5"/>
  <c r="C115" i="5"/>
  <c r="D115" i="5"/>
  <c r="E115" i="5"/>
  <c r="G115" i="5"/>
  <c r="A116" i="5"/>
  <c r="B116" i="5"/>
  <c r="C116" i="5"/>
  <c r="D116" i="5"/>
  <c r="E116" i="5"/>
  <c r="G116" i="5"/>
  <c r="A117" i="5"/>
  <c r="B117" i="5"/>
  <c r="C117" i="5"/>
  <c r="D117" i="5"/>
  <c r="E117" i="5"/>
  <c r="G117" i="5"/>
  <c r="A118" i="5"/>
  <c r="B118" i="5"/>
  <c r="C118" i="5"/>
  <c r="D118" i="5"/>
  <c r="E118" i="5"/>
  <c r="G118" i="5"/>
  <c r="A119" i="5"/>
  <c r="B119" i="5"/>
  <c r="C119" i="5"/>
  <c r="D119" i="5"/>
  <c r="E119" i="5"/>
  <c r="G119" i="5"/>
  <c r="A120" i="5"/>
  <c r="B120" i="5"/>
  <c r="C120" i="5"/>
  <c r="D120" i="5"/>
  <c r="E120" i="5"/>
  <c r="G120" i="5"/>
  <c r="A121" i="5"/>
  <c r="B121" i="5"/>
  <c r="C121" i="5"/>
  <c r="D121" i="5"/>
  <c r="E121" i="5"/>
  <c r="G121" i="5"/>
  <c r="A122" i="5"/>
  <c r="B122" i="5"/>
  <c r="C122" i="5"/>
  <c r="D122" i="5"/>
  <c r="E122" i="5"/>
  <c r="G122" i="5"/>
  <c r="A123" i="5"/>
  <c r="B123" i="5"/>
  <c r="C123" i="5"/>
  <c r="D123" i="5"/>
  <c r="E123" i="5"/>
  <c r="A127" i="5"/>
  <c r="B127" i="5"/>
  <c r="C127" i="5"/>
  <c r="D127" i="5"/>
  <c r="E127" i="5"/>
  <c r="A128" i="5"/>
  <c r="B128" i="5"/>
  <c r="C128" i="5"/>
  <c r="D128" i="5"/>
  <c r="E128" i="5"/>
  <c r="A129" i="5"/>
  <c r="B129" i="5"/>
  <c r="C129" i="5"/>
  <c r="D129" i="5"/>
  <c r="E129" i="5"/>
  <c r="A282" i="5"/>
  <c r="B282" i="5"/>
  <c r="C282" i="5"/>
  <c r="D282" i="5"/>
  <c r="E282" i="5"/>
  <c r="G279" i="5"/>
  <c r="A283" i="5"/>
  <c r="B283" i="5"/>
  <c r="C283" i="5"/>
  <c r="D283" i="5"/>
  <c r="E283" i="5"/>
  <c r="G280" i="5"/>
  <c r="A284" i="5"/>
  <c r="B284" i="5"/>
  <c r="C284" i="5"/>
  <c r="D284" i="5"/>
  <c r="E284" i="5"/>
  <c r="G281" i="5"/>
  <c r="A285" i="5"/>
  <c r="B285" i="5"/>
  <c r="C285" i="5"/>
  <c r="D285" i="5"/>
  <c r="E285" i="5"/>
  <c r="G282" i="5"/>
  <c r="A286" i="5"/>
  <c r="B286" i="5"/>
  <c r="C286" i="5"/>
  <c r="D286" i="5"/>
  <c r="E286" i="5"/>
  <c r="G283" i="5"/>
  <c r="A130" i="5"/>
  <c r="B130" i="5"/>
  <c r="C130" i="5"/>
  <c r="D130" i="5"/>
  <c r="E130" i="5"/>
  <c r="G127" i="5"/>
  <c r="A131" i="5"/>
  <c r="B131" i="5"/>
  <c r="C131" i="5"/>
  <c r="D131" i="5"/>
  <c r="E131" i="5"/>
  <c r="G128" i="5"/>
  <c r="A132" i="5"/>
  <c r="B132" i="5"/>
  <c r="C132" i="5"/>
  <c r="D132" i="5"/>
  <c r="E132" i="5"/>
  <c r="G129" i="5"/>
  <c r="A133" i="5"/>
  <c r="B133" i="5"/>
  <c r="C133" i="5"/>
  <c r="D133" i="5"/>
  <c r="E133" i="5"/>
  <c r="G130" i="5"/>
  <c r="A134" i="5"/>
  <c r="B134" i="5"/>
  <c r="C134" i="5"/>
  <c r="D134" i="5"/>
  <c r="E134" i="5"/>
  <c r="G131" i="5"/>
  <c r="A135" i="5"/>
  <c r="B135" i="5"/>
  <c r="C135" i="5"/>
  <c r="D135" i="5"/>
  <c r="E135" i="5"/>
  <c r="G132" i="5"/>
  <c r="A136" i="5"/>
  <c r="B136" i="5"/>
  <c r="C136" i="5"/>
  <c r="D136" i="5"/>
  <c r="E136" i="5"/>
  <c r="G133" i="5"/>
  <c r="A137" i="5"/>
  <c r="B137" i="5"/>
  <c r="C137" i="5"/>
  <c r="D137" i="5"/>
  <c r="E137" i="5"/>
  <c r="G134" i="5"/>
  <c r="A138" i="5"/>
  <c r="B138" i="5"/>
  <c r="C138" i="5"/>
  <c r="D138" i="5"/>
  <c r="E138" i="5"/>
  <c r="G135" i="5"/>
  <c r="A139" i="5"/>
  <c r="B139" i="5"/>
  <c r="C139" i="5"/>
  <c r="D139" i="5"/>
  <c r="E139" i="5"/>
  <c r="G136" i="5"/>
  <c r="A140" i="5"/>
  <c r="B140" i="5"/>
  <c r="C140" i="5"/>
  <c r="D140" i="5"/>
  <c r="E140" i="5"/>
  <c r="G137" i="5"/>
  <c r="A141" i="5"/>
  <c r="B141" i="5"/>
  <c r="C141" i="5"/>
  <c r="D141" i="5"/>
  <c r="E141" i="5"/>
  <c r="G138" i="5"/>
  <c r="A142" i="5"/>
  <c r="B142" i="5"/>
  <c r="C142" i="5"/>
  <c r="D142" i="5"/>
  <c r="E142" i="5"/>
  <c r="G139" i="5"/>
  <c r="A143" i="5"/>
  <c r="B143" i="5"/>
  <c r="C143" i="5"/>
  <c r="D143" i="5"/>
  <c r="E143" i="5"/>
  <c r="G140" i="5"/>
  <c r="A144" i="5"/>
  <c r="B144" i="5"/>
  <c r="C144" i="5"/>
  <c r="D144" i="5"/>
  <c r="E144" i="5"/>
  <c r="G141" i="5"/>
  <c r="A145" i="5"/>
  <c r="B145" i="5"/>
  <c r="C145" i="5"/>
  <c r="D145" i="5"/>
  <c r="E145" i="5"/>
  <c r="G142" i="5"/>
  <c r="A146" i="5"/>
  <c r="B146" i="5"/>
  <c r="C146" i="5"/>
  <c r="D146" i="5"/>
  <c r="E146" i="5"/>
  <c r="G143" i="5"/>
  <c r="A147" i="5"/>
  <c r="B147" i="5"/>
  <c r="C147" i="5"/>
  <c r="D147" i="5"/>
  <c r="E147" i="5"/>
  <c r="G144" i="5"/>
  <c r="A148" i="5"/>
  <c r="B148" i="5"/>
  <c r="C148" i="5"/>
  <c r="D148" i="5"/>
  <c r="E148" i="5"/>
  <c r="G145" i="5"/>
  <c r="A149" i="5"/>
  <c r="B149" i="5"/>
  <c r="C149" i="5"/>
  <c r="D149" i="5"/>
  <c r="E149" i="5"/>
  <c r="G146" i="5"/>
  <c r="A150" i="5"/>
  <c r="B150" i="5"/>
  <c r="C150" i="5"/>
  <c r="D150" i="5"/>
  <c r="E150" i="5"/>
  <c r="G147" i="5"/>
  <c r="A151" i="5"/>
  <c r="B151" i="5"/>
  <c r="C151" i="5"/>
  <c r="D151" i="5"/>
  <c r="E151" i="5"/>
  <c r="G148" i="5"/>
  <c r="A152" i="5"/>
  <c r="B152" i="5"/>
  <c r="C152" i="5"/>
  <c r="D152" i="5"/>
  <c r="E152" i="5"/>
  <c r="G149" i="5"/>
  <c r="A153" i="5"/>
  <c r="B153" i="5"/>
  <c r="C153" i="5"/>
  <c r="D153" i="5"/>
  <c r="E153" i="5"/>
  <c r="G150" i="5"/>
  <c r="A154" i="5"/>
  <c r="B154" i="5"/>
  <c r="C154" i="5"/>
  <c r="D154" i="5"/>
  <c r="E154" i="5"/>
  <c r="G151" i="5"/>
  <c r="A155" i="5"/>
  <c r="B155" i="5"/>
  <c r="C155" i="5"/>
  <c r="D155" i="5"/>
  <c r="E155" i="5"/>
  <c r="G152" i="5"/>
  <c r="A156" i="5"/>
  <c r="B156" i="5"/>
  <c r="C156" i="5"/>
  <c r="D156" i="5"/>
  <c r="E156" i="5"/>
  <c r="G153" i="5"/>
  <c r="A157" i="5"/>
  <c r="B157" i="5"/>
  <c r="C157" i="5"/>
  <c r="D157" i="5"/>
  <c r="E157" i="5"/>
  <c r="G154" i="5"/>
  <c r="A158" i="5"/>
  <c r="B158" i="5"/>
  <c r="C158" i="5"/>
  <c r="D158" i="5"/>
  <c r="E158" i="5"/>
  <c r="G155" i="5"/>
  <c r="A159" i="5"/>
  <c r="B159" i="5"/>
  <c r="C159" i="5"/>
  <c r="D159" i="5"/>
  <c r="E159" i="5"/>
  <c r="G156" i="5"/>
  <c r="A160" i="5"/>
  <c r="B160" i="5"/>
  <c r="C160" i="5"/>
  <c r="D160" i="5"/>
  <c r="E160" i="5"/>
  <c r="G157" i="5"/>
  <c r="A161" i="5"/>
  <c r="B161" i="5"/>
  <c r="C161" i="5"/>
  <c r="D161" i="5"/>
  <c r="E161" i="5"/>
  <c r="G158" i="5"/>
  <c r="A162" i="5"/>
  <c r="B162" i="5"/>
  <c r="C162" i="5"/>
  <c r="D162" i="5"/>
  <c r="E162" i="5"/>
  <c r="G159" i="5"/>
  <c r="A163" i="5"/>
  <c r="B163" i="5"/>
  <c r="C163" i="5"/>
  <c r="D163" i="5"/>
  <c r="E163" i="5"/>
  <c r="G160" i="5"/>
  <c r="A164" i="5"/>
  <c r="B164" i="5"/>
  <c r="C164" i="5"/>
  <c r="D164" i="5"/>
  <c r="E164" i="5"/>
  <c r="G161" i="5"/>
  <c r="A165" i="5"/>
  <c r="B165" i="5"/>
  <c r="C165" i="5"/>
  <c r="D165" i="5"/>
  <c r="E165" i="5"/>
  <c r="G162" i="5"/>
  <c r="A166" i="5"/>
  <c r="B166" i="5"/>
  <c r="C166" i="5"/>
  <c r="D166" i="5"/>
  <c r="E166" i="5"/>
  <c r="G163" i="5"/>
  <c r="A167" i="5"/>
  <c r="B167" i="5"/>
  <c r="C167" i="5"/>
  <c r="D167" i="5"/>
  <c r="E167" i="5"/>
  <c r="G164" i="5"/>
  <c r="A168" i="5"/>
  <c r="B168" i="5"/>
  <c r="C168" i="5"/>
  <c r="D168" i="5"/>
  <c r="E168" i="5"/>
  <c r="G165" i="5"/>
  <c r="A169" i="5"/>
  <c r="B169" i="5"/>
  <c r="C169" i="5"/>
  <c r="D169" i="5"/>
  <c r="E169" i="5"/>
  <c r="G166" i="5"/>
  <c r="A170" i="5"/>
  <c r="B170" i="5"/>
  <c r="C170" i="5"/>
  <c r="D170" i="5"/>
  <c r="E170" i="5"/>
  <c r="G167" i="5"/>
  <c r="A171" i="5"/>
  <c r="B171" i="5"/>
  <c r="C171" i="5"/>
  <c r="D171" i="5"/>
  <c r="E171" i="5"/>
  <c r="G168" i="5"/>
  <c r="A172" i="5"/>
  <c r="B172" i="5"/>
  <c r="C172" i="5"/>
  <c r="D172" i="5"/>
  <c r="E172" i="5"/>
  <c r="G169" i="5"/>
  <c r="A173" i="5"/>
  <c r="B173" i="5"/>
  <c r="C173" i="5"/>
  <c r="D173" i="5"/>
  <c r="E173" i="5"/>
  <c r="G170" i="5"/>
  <c r="A174" i="5"/>
  <c r="B174" i="5"/>
  <c r="C174" i="5"/>
  <c r="D174" i="5"/>
  <c r="E174" i="5"/>
  <c r="G171" i="5"/>
  <c r="A175" i="5"/>
  <c r="B175" i="5"/>
  <c r="C175" i="5"/>
  <c r="D175" i="5"/>
  <c r="E175" i="5"/>
  <c r="G172" i="5"/>
  <c r="A176" i="5"/>
  <c r="B176" i="5"/>
  <c r="C176" i="5"/>
  <c r="D176" i="5"/>
  <c r="E176" i="5"/>
  <c r="G173" i="5"/>
  <c r="A177" i="5"/>
  <c r="B177" i="5"/>
  <c r="C177" i="5"/>
  <c r="D177" i="5"/>
  <c r="E177" i="5"/>
  <c r="G174" i="5"/>
  <c r="A178" i="5"/>
  <c r="B178" i="5"/>
  <c r="C178" i="5"/>
  <c r="D178" i="5"/>
  <c r="E178" i="5"/>
  <c r="G175" i="5"/>
  <c r="A179" i="5"/>
  <c r="B179" i="5"/>
  <c r="C179" i="5"/>
  <c r="D179" i="5"/>
  <c r="E179" i="5"/>
  <c r="G176" i="5"/>
  <c r="A180" i="5"/>
  <c r="B180" i="5"/>
  <c r="C180" i="5"/>
  <c r="D180" i="5"/>
  <c r="E180" i="5"/>
  <c r="G177" i="5"/>
  <c r="A181" i="5"/>
  <c r="B181" i="5"/>
  <c r="C181" i="5"/>
  <c r="D181" i="5"/>
  <c r="E181" i="5"/>
  <c r="G178" i="5"/>
  <c r="A182" i="5"/>
  <c r="B182" i="5"/>
  <c r="C182" i="5"/>
  <c r="D182" i="5"/>
  <c r="E182" i="5"/>
  <c r="G179" i="5"/>
  <c r="A183" i="5"/>
  <c r="B183" i="5"/>
  <c r="C183" i="5"/>
  <c r="D183" i="5"/>
  <c r="E183" i="5"/>
  <c r="G180" i="5"/>
  <c r="A184" i="5"/>
  <c r="B184" i="5"/>
  <c r="C184" i="5"/>
  <c r="D184" i="5"/>
  <c r="E184" i="5"/>
  <c r="G181" i="5"/>
  <c r="A185" i="5"/>
  <c r="B185" i="5"/>
  <c r="C185" i="5"/>
  <c r="D185" i="5"/>
  <c r="E185" i="5"/>
  <c r="G182" i="5"/>
  <c r="A186" i="5"/>
  <c r="B186" i="5"/>
  <c r="C186" i="5"/>
  <c r="D186" i="5"/>
  <c r="E186" i="5"/>
  <c r="G183" i="5"/>
  <c r="A187" i="5"/>
  <c r="B187" i="5"/>
  <c r="C187" i="5"/>
  <c r="D187" i="5"/>
  <c r="E187" i="5"/>
  <c r="G184" i="5"/>
  <c r="A188" i="5"/>
  <c r="B188" i="5"/>
  <c r="C188" i="5"/>
  <c r="D188" i="5"/>
  <c r="E188" i="5"/>
  <c r="G185" i="5"/>
  <c r="A189" i="5"/>
  <c r="B189" i="5"/>
  <c r="C189" i="5"/>
  <c r="D189" i="5"/>
  <c r="E189" i="5"/>
  <c r="G186" i="5"/>
  <c r="A190" i="5"/>
  <c r="B190" i="5"/>
  <c r="C190" i="5"/>
  <c r="D190" i="5"/>
  <c r="E190" i="5"/>
  <c r="G187" i="5"/>
  <c r="A191" i="5"/>
  <c r="B191" i="5"/>
  <c r="C191" i="5"/>
  <c r="D191" i="5"/>
  <c r="E191" i="5"/>
  <c r="G188" i="5"/>
  <c r="A192" i="5"/>
  <c r="B192" i="5"/>
  <c r="C192" i="5"/>
  <c r="D192" i="5"/>
  <c r="E192" i="5"/>
  <c r="G189" i="5"/>
  <c r="A193" i="5"/>
  <c r="B193" i="5"/>
  <c r="C193" i="5"/>
  <c r="D193" i="5"/>
  <c r="E193" i="5"/>
  <c r="G190" i="5"/>
  <c r="A194" i="5"/>
  <c r="B194" i="5"/>
  <c r="C194" i="5"/>
  <c r="D194" i="5"/>
  <c r="E194" i="5"/>
  <c r="G191" i="5"/>
  <c r="A195" i="5"/>
  <c r="B195" i="5"/>
  <c r="C195" i="5"/>
  <c r="D195" i="5"/>
  <c r="E195" i="5"/>
  <c r="G192" i="5"/>
  <c r="A196" i="5"/>
  <c r="B196" i="5"/>
  <c r="C196" i="5"/>
  <c r="D196" i="5"/>
  <c r="E196" i="5"/>
  <c r="G193" i="5"/>
  <c r="A197" i="5"/>
  <c r="B197" i="5"/>
  <c r="C197" i="5"/>
  <c r="D197" i="5"/>
  <c r="E197" i="5"/>
  <c r="G194" i="5"/>
  <c r="A198" i="5"/>
  <c r="B198" i="5"/>
  <c r="C198" i="5"/>
  <c r="D198" i="5"/>
  <c r="E198" i="5"/>
  <c r="G195" i="5"/>
  <c r="A199" i="5"/>
  <c r="B199" i="5"/>
  <c r="C199" i="5"/>
  <c r="D199" i="5"/>
  <c r="E199" i="5"/>
  <c r="G196" i="5"/>
  <c r="A200" i="5"/>
  <c r="B200" i="5"/>
  <c r="C200" i="5"/>
  <c r="D200" i="5"/>
  <c r="E200" i="5"/>
  <c r="G197" i="5"/>
  <c r="A201" i="5"/>
  <c r="B201" i="5"/>
  <c r="C201" i="5"/>
  <c r="D201" i="5"/>
  <c r="E201" i="5"/>
  <c r="G198" i="5"/>
  <c r="A202" i="5"/>
  <c r="B202" i="5"/>
  <c r="C202" i="5"/>
  <c r="D202" i="5"/>
  <c r="E202" i="5"/>
  <c r="G199" i="5"/>
  <c r="A203" i="5"/>
  <c r="B203" i="5"/>
  <c r="C203" i="5"/>
  <c r="D203" i="5"/>
  <c r="E203" i="5"/>
  <c r="G200" i="5"/>
  <c r="A204" i="5"/>
  <c r="B204" i="5"/>
  <c r="C204" i="5"/>
  <c r="D204" i="5"/>
  <c r="E204" i="5"/>
  <c r="G201" i="5"/>
  <c r="A205" i="5"/>
  <c r="B205" i="5"/>
  <c r="C205" i="5"/>
  <c r="D205" i="5"/>
  <c r="E205" i="5"/>
  <c r="G202" i="5"/>
  <c r="A206" i="5"/>
  <c r="B206" i="5"/>
  <c r="C206" i="5"/>
  <c r="D206" i="5"/>
  <c r="E206" i="5"/>
  <c r="G203" i="5"/>
  <c r="A207" i="5"/>
  <c r="B207" i="5"/>
  <c r="C207" i="5"/>
  <c r="D207" i="5"/>
  <c r="E207" i="5"/>
  <c r="G204" i="5"/>
  <c r="A208" i="5"/>
  <c r="B208" i="5"/>
  <c r="C208" i="5"/>
  <c r="D208" i="5"/>
  <c r="E208" i="5"/>
  <c r="G205" i="5"/>
  <c r="A209" i="5"/>
  <c r="B209" i="5"/>
  <c r="C209" i="5"/>
  <c r="D209" i="5"/>
  <c r="E209" i="5"/>
  <c r="G206" i="5"/>
  <c r="A210" i="5"/>
  <c r="B210" i="5"/>
  <c r="C210" i="5"/>
  <c r="D210" i="5"/>
  <c r="E210" i="5"/>
  <c r="G207" i="5"/>
  <c r="A211" i="5"/>
  <c r="B211" i="5"/>
  <c r="C211" i="5"/>
  <c r="D211" i="5"/>
  <c r="E211" i="5"/>
  <c r="G208" i="5"/>
  <c r="A212" i="5"/>
  <c r="B212" i="5"/>
  <c r="C212" i="5"/>
  <c r="D212" i="5"/>
  <c r="E212" i="5"/>
  <c r="G209" i="5"/>
  <c r="A213" i="5"/>
  <c r="B213" i="5"/>
  <c r="C213" i="5"/>
  <c r="D213" i="5"/>
  <c r="E213" i="5"/>
  <c r="G210" i="5"/>
  <c r="A214" i="5"/>
  <c r="B214" i="5"/>
  <c r="C214" i="5"/>
  <c r="D214" i="5"/>
  <c r="E214" i="5"/>
  <c r="G211" i="5"/>
  <c r="A215" i="5"/>
  <c r="B215" i="5"/>
  <c r="C215" i="5"/>
  <c r="D215" i="5"/>
  <c r="E215" i="5"/>
  <c r="G212" i="5"/>
  <c r="A216" i="5"/>
  <c r="B216" i="5"/>
  <c r="C216" i="5"/>
  <c r="D216" i="5"/>
  <c r="E216" i="5"/>
  <c r="G213" i="5"/>
  <c r="A217" i="5"/>
  <c r="B217" i="5"/>
  <c r="C217" i="5"/>
  <c r="D217" i="5"/>
  <c r="E217" i="5"/>
  <c r="G214" i="5"/>
  <c r="A218" i="5"/>
  <c r="B218" i="5"/>
  <c r="C218" i="5"/>
  <c r="D218" i="5"/>
  <c r="E218" i="5"/>
  <c r="G215" i="5"/>
  <c r="A219" i="5"/>
  <c r="B219" i="5"/>
  <c r="C219" i="5"/>
  <c r="D219" i="5"/>
  <c r="E219" i="5"/>
  <c r="G216" i="5"/>
  <c r="A220" i="5"/>
  <c r="B220" i="5"/>
  <c r="C220" i="5"/>
  <c r="D220" i="5"/>
  <c r="E220" i="5"/>
  <c r="G217" i="5"/>
  <c r="A221" i="5"/>
  <c r="B221" i="5"/>
  <c r="C221" i="5"/>
  <c r="D221" i="5"/>
  <c r="E221" i="5"/>
  <c r="G218" i="5"/>
  <c r="A222" i="5"/>
  <c r="B222" i="5"/>
  <c r="C222" i="5"/>
  <c r="D222" i="5"/>
  <c r="E222" i="5"/>
  <c r="G219" i="5"/>
  <c r="A223" i="5"/>
  <c r="B223" i="5"/>
  <c r="C223" i="5"/>
  <c r="D223" i="5"/>
  <c r="E223" i="5"/>
  <c r="G220" i="5"/>
  <c r="A224" i="5"/>
  <c r="B224" i="5"/>
  <c r="C224" i="5"/>
  <c r="D224" i="5"/>
  <c r="E224" i="5"/>
  <c r="G221" i="5"/>
  <c r="A225" i="5"/>
  <c r="B225" i="5"/>
  <c r="C225" i="5"/>
  <c r="D225" i="5"/>
  <c r="E225" i="5"/>
  <c r="G222" i="5"/>
  <c r="A226" i="5"/>
  <c r="B226" i="5"/>
  <c r="C226" i="5"/>
  <c r="D226" i="5"/>
  <c r="E226" i="5"/>
  <c r="G223" i="5"/>
  <c r="A227" i="5"/>
  <c r="B227" i="5"/>
  <c r="C227" i="5"/>
  <c r="D227" i="5"/>
  <c r="E227" i="5"/>
  <c r="G224" i="5"/>
  <c r="A228" i="5"/>
  <c r="B228" i="5"/>
  <c r="C228" i="5"/>
  <c r="D228" i="5"/>
  <c r="E228" i="5"/>
  <c r="G225" i="5"/>
  <c r="A229" i="5"/>
  <c r="B229" i="5"/>
  <c r="C229" i="5"/>
  <c r="D229" i="5"/>
  <c r="E229" i="5"/>
  <c r="G226" i="5"/>
  <c r="A230" i="5"/>
  <c r="B230" i="5"/>
  <c r="C230" i="5"/>
  <c r="D230" i="5"/>
  <c r="E230" i="5"/>
  <c r="G227" i="5"/>
  <c r="A231" i="5"/>
  <c r="B231" i="5"/>
  <c r="C231" i="5"/>
  <c r="D231" i="5"/>
  <c r="E231" i="5"/>
  <c r="G228" i="5"/>
  <c r="A232" i="5"/>
  <c r="B232" i="5"/>
  <c r="C232" i="5"/>
  <c r="D232" i="5"/>
  <c r="E232" i="5"/>
  <c r="G229" i="5"/>
  <c r="A233" i="5"/>
  <c r="B233" i="5"/>
  <c r="C233" i="5"/>
  <c r="D233" i="5"/>
  <c r="E233" i="5"/>
  <c r="G230" i="5"/>
  <c r="A234" i="5"/>
  <c r="B234" i="5"/>
  <c r="C234" i="5"/>
  <c r="D234" i="5"/>
  <c r="E234" i="5"/>
  <c r="G231" i="5"/>
  <c r="A235" i="5"/>
  <c r="B235" i="5"/>
  <c r="C235" i="5"/>
  <c r="D235" i="5"/>
  <c r="E235" i="5"/>
  <c r="G232" i="5"/>
  <c r="A236" i="5"/>
  <c r="B236" i="5"/>
  <c r="C236" i="5"/>
  <c r="D236" i="5"/>
  <c r="E236" i="5"/>
  <c r="G233" i="5"/>
  <c r="A237" i="5"/>
  <c r="B237" i="5"/>
  <c r="C237" i="5"/>
  <c r="D237" i="5"/>
  <c r="E237" i="5"/>
  <c r="G234" i="5"/>
  <c r="A238" i="5"/>
  <c r="B238" i="5"/>
  <c r="C238" i="5"/>
  <c r="D238" i="5"/>
  <c r="E238" i="5"/>
  <c r="G235" i="5"/>
  <c r="A239" i="5"/>
  <c r="B239" i="5"/>
  <c r="C239" i="5"/>
  <c r="D239" i="5"/>
  <c r="E239" i="5"/>
  <c r="G236" i="5"/>
  <c r="A240" i="5"/>
  <c r="B240" i="5"/>
  <c r="C240" i="5"/>
  <c r="D240" i="5"/>
  <c r="E240" i="5"/>
  <c r="G237" i="5"/>
  <c r="A241" i="5"/>
  <c r="B241" i="5"/>
  <c r="C241" i="5"/>
  <c r="D241" i="5"/>
  <c r="E241" i="5"/>
  <c r="G238" i="5"/>
  <c r="A242" i="5"/>
  <c r="B242" i="5"/>
  <c r="C242" i="5"/>
  <c r="D242" i="5"/>
  <c r="E242" i="5"/>
  <c r="G239" i="5"/>
  <c r="A243" i="5"/>
  <c r="B243" i="5"/>
  <c r="C243" i="5"/>
  <c r="D243" i="5"/>
  <c r="E243" i="5"/>
  <c r="G240" i="5"/>
  <c r="A244" i="5"/>
  <c r="B244" i="5"/>
  <c r="C244" i="5"/>
  <c r="D244" i="5"/>
  <c r="E244" i="5"/>
  <c r="G241" i="5"/>
  <c r="A245" i="5"/>
  <c r="B245" i="5"/>
  <c r="C245" i="5"/>
  <c r="D245" i="5"/>
  <c r="E245" i="5"/>
  <c r="G242" i="5"/>
  <c r="A246" i="5"/>
  <c r="B246" i="5"/>
  <c r="C246" i="5"/>
  <c r="D246" i="5"/>
  <c r="E246" i="5"/>
  <c r="G243" i="5"/>
  <c r="A247" i="5"/>
  <c r="B247" i="5"/>
  <c r="C247" i="5"/>
  <c r="D247" i="5"/>
  <c r="E247" i="5"/>
  <c r="G244" i="5"/>
  <c r="A248" i="5"/>
  <c r="B248" i="5"/>
  <c r="C248" i="5"/>
  <c r="D248" i="5"/>
  <c r="E248" i="5"/>
  <c r="G245" i="5"/>
  <c r="A249" i="5"/>
  <c r="B249" i="5"/>
  <c r="C249" i="5"/>
  <c r="D249" i="5"/>
  <c r="E249" i="5"/>
  <c r="G246" i="5"/>
  <c r="A250" i="5"/>
  <c r="B250" i="5"/>
  <c r="C250" i="5"/>
  <c r="D250" i="5"/>
  <c r="E250" i="5"/>
  <c r="G247" i="5"/>
  <c r="A251" i="5"/>
  <c r="B251" i="5"/>
  <c r="C251" i="5"/>
  <c r="D251" i="5"/>
  <c r="E251" i="5"/>
  <c r="G248" i="5"/>
  <c r="A252" i="5"/>
  <c r="B252" i="5"/>
  <c r="C252" i="5"/>
  <c r="D252" i="5"/>
  <c r="E252" i="5"/>
  <c r="G249" i="5"/>
  <c r="A253" i="5"/>
  <c r="B253" i="5"/>
  <c r="C253" i="5"/>
  <c r="D253" i="5"/>
  <c r="E253" i="5"/>
  <c r="G250" i="5"/>
  <c r="A254" i="5"/>
  <c r="B254" i="5"/>
  <c r="C254" i="5"/>
  <c r="D254" i="5"/>
  <c r="E254" i="5"/>
  <c r="G251" i="5"/>
  <c r="A255" i="5"/>
  <c r="B255" i="5"/>
  <c r="C255" i="5"/>
  <c r="D255" i="5"/>
  <c r="E255" i="5"/>
  <c r="G252" i="5"/>
  <c r="A256" i="5"/>
  <c r="B256" i="5"/>
  <c r="C256" i="5"/>
  <c r="D256" i="5"/>
  <c r="E256" i="5"/>
  <c r="G253" i="5"/>
  <c r="A257" i="5"/>
  <c r="B257" i="5"/>
  <c r="C257" i="5"/>
  <c r="D257" i="5"/>
  <c r="E257" i="5"/>
  <c r="G254" i="5"/>
  <c r="A258" i="5"/>
  <c r="B258" i="5"/>
  <c r="C258" i="5"/>
  <c r="D258" i="5"/>
  <c r="E258" i="5"/>
  <c r="G255" i="5"/>
  <c r="A259" i="5"/>
  <c r="B259" i="5"/>
  <c r="C259" i="5"/>
  <c r="D259" i="5"/>
  <c r="E259" i="5"/>
  <c r="G256" i="5"/>
  <c r="A260" i="5"/>
  <c r="B260" i="5"/>
  <c r="C260" i="5"/>
  <c r="D260" i="5"/>
  <c r="E260" i="5"/>
  <c r="G257" i="5"/>
  <c r="A261" i="5"/>
  <c r="B261" i="5"/>
  <c r="C261" i="5"/>
  <c r="D261" i="5"/>
  <c r="E261" i="5"/>
  <c r="G258" i="5"/>
  <c r="A262" i="5"/>
  <c r="B262" i="5"/>
  <c r="C262" i="5"/>
  <c r="D262" i="5"/>
  <c r="E262" i="5"/>
  <c r="G259" i="5"/>
  <c r="A263" i="5"/>
  <c r="B263" i="5"/>
  <c r="C263" i="5"/>
  <c r="D263" i="5"/>
  <c r="E263" i="5"/>
  <c r="G260" i="5"/>
  <c r="A264" i="5"/>
  <c r="B264" i="5"/>
  <c r="C264" i="5"/>
  <c r="D264" i="5"/>
  <c r="E264" i="5"/>
  <c r="G261" i="5"/>
  <c r="A265" i="5"/>
  <c r="B265" i="5"/>
  <c r="C265" i="5"/>
  <c r="D265" i="5"/>
  <c r="E265" i="5"/>
  <c r="G262" i="5"/>
  <c r="A266" i="5"/>
  <c r="B266" i="5"/>
  <c r="C266" i="5"/>
  <c r="D266" i="5"/>
  <c r="E266" i="5"/>
  <c r="G263" i="5"/>
  <c r="A267" i="5"/>
  <c r="B267" i="5"/>
  <c r="C267" i="5"/>
  <c r="D267" i="5"/>
  <c r="E267" i="5"/>
  <c r="G264" i="5"/>
  <c r="A268" i="5"/>
  <c r="B268" i="5"/>
  <c r="C268" i="5"/>
  <c r="D268" i="5"/>
  <c r="E268" i="5"/>
  <c r="G265" i="5"/>
  <c r="A269" i="5"/>
  <c r="B269" i="5"/>
  <c r="C269" i="5"/>
  <c r="D269" i="5"/>
  <c r="E269" i="5"/>
  <c r="G266" i="5"/>
  <c r="A270" i="5"/>
  <c r="B270" i="5"/>
  <c r="C270" i="5"/>
  <c r="D270" i="5"/>
  <c r="E270" i="5"/>
  <c r="G267" i="5"/>
  <c r="A271" i="5"/>
  <c r="B271" i="5"/>
  <c r="C271" i="5"/>
  <c r="D271" i="5"/>
  <c r="E271" i="5"/>
  <c r="G268" i="5"/>
  <c r="A272" i="5"/>
  <c r="B272" i="5"/>
  <c r="C272" i="5"/>
  <c r="D272" i="5"/>
  <c r="E272" i="5"/>
  <c r="G269" i="5"/>
  <c r="A273" i="5"/>
  <c r="B273" i="5"/>
  <c r="C273" i="5"/>
  <c r="D273" i="5"/>
  <c r="E273" i="5"/>
  <c r="G270" i="5"/>
  <c r="A274" i="5"/>
  <c r="B274" i="5"/>
  <c r="C274" i="5"/>
  <c r="D274" i="5"/>
  <c r="E274" i="5"/>
  <c r="G271" i="5"/>
  <c r="A275" i="5"/>
  <c r="B275" i="5"/>
  <c r="C275" i="5"/>
  <c r="D275" i="5"/>
  <c r="E275" i="5"/>
  <c r="G272" i="5"/>
  <c r="A276" i="5"/>
  <c r="B276" i="5"/>
  <c r="C276" i="5"/>
  <c r="D276" i="5"/>
  <c r="E276" i="5"/>
  <c r="G273" i="5"/>
  <c r="A277" i="5"/>
  <c r="B277" i="5"/>
  <c r="C277" i="5"/>
  <c r="D277" i="5"/>
  <c r="E277" i="5"/>
  <c r="G274" i="5"/>
  <c r="A278" i="5"/>
  <c r="B278" i="5"/>
  <c r="C278" i="5"/>
  <c r="D278" i="5"/>
  <c r="E278" i="5"/>
  <c r="G275" i="5"/>
  <c r="A279" i="5"/>
  <c r="B279" i="5"/>
  <c r="C279" i="5"/>
  <c r="D279" i="5"/>
  <c r="E279" i="5"/>
  <c r="G276" i="5"/>
  <c r="A280" i="5"/>
  <c r="B280" i="5"/>
  <c r="C280" i="5"/>
  <c r="D280" i="5"/>
  <c r="E280" i="5"/>
  <c r="G277" i="5"/>
  <c r="A281" i="5"/>
  <c r="B281" i="5"/>
  <c r="C281" i="5"/>
  <c r="D281" i="5"/>
  <c r="E281" i="5"/>
  <c r="G278" i="5"/>
  <c r="A287" i="5"/>
  <c r="B287" i="5"/>
  <c r="C287" i="5"/>
  <c r="D287" i="5"/>
  <c r="E287" i="5"/>
  <c r="G284" i="5"/>
  <c r="A288" i="5"/>
  <c r="B288" i="5"/>
  <c r="C288" i="5"/>
  <c r="D288" i="5"/>
  <c r="E288" i="5"/>
  <c r="G285" i="5"/>
  <c r="A289" i="5"/>
  <c r="B289" i="5"/>
  <c r="C289" i="5"/>
  <c r="D289" i="5"/>
  <c r="E289" i="5"/>
  <c r="G286" i="5"/>
  <c r="A290" i="5"/>
  <c r="B290" i="5"/>
  <c r="C290" i="5"/>
  <c r="D290" i="5"/>
  <c r="E290" i="5"/>
  <c r="G287" i="5"/>
  <c r="A291" i="5"/>
  <c r="B291" i="5"/>
  <c r="C291" i="5"/>
  <c r="D291" i="5"/>
  <c r="E291" i="5"/>
  <c r="G288" i="5"/>
  <c r="A292" i="5"/>
  <c r="B292" i="5"/>
  <c r="C292" i="5"/>
  <c r="D292" i="5"/>
  <c r="E292" i="5"/>
  <c r="G289" i="5"/>
  <c r="A293" i="5"/>
  <c r="B293" i="5"/>
  <c r="C293" i="5"/>
  <c r="D293" i="5"/>
  <c r="E293" i="5"/>
  <c r="G290" i="5"/>
  <c r="A294" i="5"/>
  <c r="B294" i="5"/>
  <c r="C294" i="5"/>
  <c r="D294" i="5"/>
  <c r="E294" i="5"/>
  <c r="G291" i="5"/>
  <c r="A295" i="5"/>
  <c r="B295" i="5"/>
  <c r="C295" i="5"/>
  <c r="D295" i="5"/>
  <c r="E295" i="5"/>
  <c r="G292" i="5"/>
  <c r="A296" i="5"/>
  <c r="B296" i="5"/>
  <c r="C296" i="5"/>
  <c r="D296" i="5"/>
  <c r="E296" i="5"/>
  <c r="G293" i="5"/>
  <c r="A297" i="5"/>
  <c r="B297" i="5"/>
  <c r="C297" i="5"/>
  <c r="D297" i="5"/>
  <c r="E297" i="5"/>
  <c r="G294" i="5"/>
  <c r="A298" i="5"/>
  <c r="B298" i="5"/>
  <c r="C298" i="5"/>
  <c r="D298" i="5"/>
  <c r="E298" i="5"/>
  <c r="G295" i="5"/>
  <c r="A299" i="5"/>
  <c r="B299" i="5"/>
  <c r="C299" i="5"/>
  <c r="D299" i="5"/>
  <c r="E299" i="5"/>
  <c r="G296" i="5"/>
  <c r="A300" i="5"/>
  <c r="B300" i="5"/>
  <c r="C300" i="5"/>
  <c r="D300" i="5"/>
  <c r="E300" i="5"/>
  <c r="G297" i="5"/>
  <c r="A301" i="5"/>
  <c r="B301" i="5"/>
  <c r="C301" i="5"/>
  <c r="D301" i="5"/>
  <c r="E301" i="5"/>
  <c r="G298" i="5"/>
  <c r="A302" i="5"/>
  <c r="B302" i="5"/>
  <c r="C302" i="5"/>
  <c r="D302" i="5"/>
  <c r="E302" i="5"/>
  <c r="G299" i="5"/>
  <c r="A303" i="5"/>
  <c r="B303" i="5"/>
  <c r="C303" i="5"/>
  <c r="D303" i="5"/>
  <c r="E303" i="5"/>
  <c r="G300" i="5"/>
  <c r="A304" i="5"/>
  <c r="B304" i="5"/>
  <c r="C304" i="5"/>
  <c r="D304" i="5"/>
  <c r="E304" i="5"/>
  <c r="G301" i="5"/>
  <c r="A305" i="5"/>
  <c r="B305" i="5"/>
  <c r="C305" i="5"/>
  <c r="D305" i="5"/>
  <c r="E305" i="5"/>
  <c r="G302" i="5"/>
  <c r="A306" i="5"/>
  <c r="B306" i="5"/>
  <c r="C306" i="5"/>
  <c r="D306" i="5"/>
  <c r="E306" i="5"/>
  <c r="G303" i="5"/>
  <c r="A307" i="5"/>
  <c r="B307" i="5"/>
  <c r="C307" i="5"/>
  <c r="D307" i="5"/>
  <c r="E307" i="5"/>
  <c r="G304" i="5"/>
  <c r="A308" i="5"/>
  <c r="B308" i="5"/>
  <c r="C308" i="5"/>
  <c r="D308" i="5"/>
  <c r="E308" i="5"/>
  <c r="G305" i="5"/>
  <c r="A309" i="5"/>
  <c r="B309" i="5"/>
  <c r="C309" i="5"/>
  <c r="D309" i="5"/>
  <c r="E309" i="5"/>
  <c r="G306" i="5"/>
  <c r="A310" i="5"/>
  <c r="B310" i="5"/>
  <c r="C310" i="5"/>
  <c r="D310" i="5"/>
  <c r="E310" i="5"/>
  <c r="G307" i="5"/>
  <c r="A311" i="5"/>
  <c r="B311" i="5"/>
  <c r="C311" i="5"/>
  <c r="D311" i="5"/>
  <c r="E311" i="5"/>
  <c r="G308" i="5"/>
  <c r="A312" i="5"/>
  <c r="B312" i="5"/>
  <c r="C312" i="5"/>
  <c r="D312" i="5"/>
  <c r="E312" i="5"/>
  <c r="G309" i="5"/>
  <c r="A313" i="5"/>
  <c r="B313" i="5"/>
  <c r="C313" i="5"/>
  <c r="D313" i="5"/>
  <c r="E313" i="5"/>
  <c r="G310" i="5"/>
  <c r="A314" i="5"/>
  <c r="B314" i="5"/>
  <c r="C314" i="5"/>
  <c r="D314" i="5"/>
  <c r="E314" i="5"/>
  <c r="G311" i="5"/>
  <c r="A315" i="5"/>
  <c r="B315" i="5"/>
  <c r="C315" i="5"/>
  <c r="D315" i="5"/>
  <c r="E315" i="5"/>
  <c r="G312" i="5"/>
  <c r="A316" i="5"/>
  <c r="B316" i="5"/>
  <c r="C316" i="5"/>
  <c r="D316" i="5"/>
  <c r="E316" i="5"/>
  <c r="G313" i="5"/>
  <c r="A317" i="5"/>
  <c r="B317" i="5"/>
  <c r="C317" i="5"/>
  <c r="D317" i="5"/>
  <c r="E317" i="5"/>
  <c r="G314" i="5"/>
  <c r="A318" i="5"/>
  <c r="B318" i="5"/>
  <c r="C318" i="5"/>
  <c r="D318" i="5"/>
  <c r="E318" i="5"/>
  <c r="G315" i="5"/>
  <c r="A319" i="5"/>
  <c r="B319" i="5"/>
  <c r="C319" i="5"/>
  <c r="D319" i="5"/>
  <c r="E319" i="5"/>
  <c r="G316" i="5"/>
  <c r="A320" i="5"/>
  <c r="B320" i="5"/>
  <c r="C320" i="5"/>
  <c r="D320" i="5"/>
  <c r="E320" i="5"/>
  <c r="G317" i="5"/>
  <c r="A321" i="5"/>
  <c r="B321" i="5"/>
  <c r="C321" i="5"/>
  <c r="D321" i="5"/>
  <c r="E321" i="5"/>
  <c r="G318" i="5"/>
  <c r="A322" i="5"/>
  <c r="B322" i="5"/>
  <c r="C322" i="5"/>
  <c r="D322" i="5"/>
  <c r="E322" i="5"/>
  <c r="G319" i="5"/>
  <c r="A323" i="5"/>
  <c r="B323" i="5"/>
  <c r="C323" i="5"/>
  <c r="D323" i="5"/>
  <c r="E323" i="5"/>
  <c r="G320" i="5"/>
  <c r="A324" i="5"/>
  <c r="B324" i="5"/>
  <c r="C324" i="5"/>
  <c r="D324" i="5"/>
  <c r="E324" i="5"/>
  <c r="G321" i="5"/>
  <c r="A325" i="5"/>
  <c r="B325" i="5"/>
  <c r="C325" i="5"/>
  <c r="D325" i="5"/>
  <c r="E325" i="5"/>
  <c r="G322" i="5"/>
  <c r="A326" i="5"/>
  <c r="B326" i="5"/>
  <c r="C326" i="5"/>
  <c r="D326" i="5"/>
  <c r="E326" i="5"/>
  <c r="G323" i="5"/>
  <c r="A327" i="5"/>
  <c r="B327" i="5"/>
  <c r="C327" i="5"/>
  <c r="D327" i="5"/>
  <c r="E327" i="5"/>
  <c r="G324" i="5"/>
  <c r="A328" i="5"/>
  <c r="B328" i="5"/>
  <c r="C328" i="5"/>
  <c r="D328" i="5"/>
  <c r="E328" i="5"/>
  <c r="G325" i="5"/>
  <c r="A329" i="5"/>
  <c r="B329" i="5"/>
  <c r="C329" i="5"/>
  <c r="D329" i="5"/>
  <c r="E329" i="5"/>
  <c r="G326" i="5"/>
  <c r="A330" i="5"/>
  <c r="B330" i="5"/>
  <c r="C330" i="5"/>
  <c r="D330" i="5"/>
  <c r="E330" i="5"/>
  <c r="G327" i="5"/>
  <c r="A331" i="5"/>
  <c r="B331" i="5"/>
  <c r="C331" i="5"/>
  <c r="D331" i="5"/>
  <c r="E331" i="5"/>
  <c r="G328" i="5"/>
  <c r="A332" i="5"/>
  <c r="B332" i="5"/>
  <c r="C332" i="5"/>
  <c r="D332" i="5"/>
  <c r="E332" i="5"/>
  <c r="G329" i="5"/>
  <c r="A333" i="5"/>
  <c r="B333" i="5"/>
  <c r="C333" i="5"/>
  <c r="D333" i="5"/>
  <c r="E333" i="5"/>
  <c r="G330" i="5"/>
  <c r="A334" i="5"/>
  <c r="B334" i="5"/>
  <c r="C334" i="5"/>
  <c r="D334" i="5"/>
  <c r="E334" i="5"/>
  <c r="G331" i="5"/>
  <c r="A335" i="5"/>
  <c r="B335" i="5"/>
  <c r="C335" i="5"/>
  <c r="D335" i="5"/>
  <c r="E335" i="5"/>
  <c r="G332" i="5"/>
  <c r="A336" i="5"/>
  <c r="B336" i="5"/>
  <c r="C336" i="5"/>
  <c r="D336" i="5"/>
  <c r="E336" i="5"/>
  <c r="G333" i="5"/>
  <c r="A337" i="5"/>
  <c r="B337" i="5"/>
  <c r="C337" i="5"/>
  <c r="D337" i="5"/>
  <c r="E337" i="5"/>
  <c r="G334" i="5"/>
  <c r="A338" i="5"/>
  <c r="B338" i="5"/>
  <c r="C338" i="5"/>
  <c r="D338" i="5"/>
  <c r="E338" i="5"/>
  <c r="G335" i="5"/>
  <c r="A339" i="5"/>
  <c r="B339" i="5"/>
  <c r="C339" i="5"/>
  <c r="D339" i="5"/>
  <c r="E339" i="5"/>
  <c r="G336" i="5"/>
  <c r="A340" i="5"/>
  <c r="B340" i="5"/>
  <c r="C340" i="5"/>
  <c r="D340" i="5"/>
  <c r="E340" i="5"/>
  <c r="G337" i="5"/>
  <c r="A341" i="5"/>
  <c r="B341" i="5"/>
  <c r="C341" i="5"/>
  <c r="D341" i="5"/>
  <c r="E341" i="5"/>
  <c r="G338" i="5"/>
  <c r="A342" i="5"/>
  <c r="B342" i="5"/>
  <c r="C342" i="5"/>
  <c r="D342" i="5"/>
  <c r="E342" i="5"/>
  <c r="G339" i="5"/>
  <c r="A343" i="5"/>
  <c r="B343" i="5"/>
  <c r="C343" i="5"/>
  <c r="D343" i="5"/>
  <c r="E343" i="5"/>
  <c r="G340" i="5"/>
  <c r="A344" i="5"/>
  <c r="B344" i="5"/>
  <c r="C344" i="5"/>
  <c r="D344" i="5"/>
  <c r="E344" i="5"/>
  <c r="G341" i="5"/>
  <c r="A345" i="5"/>
  <c r="B345" i="5"/>
  <c r="C345" i="5"/>
  <c r="D345" i="5"/>
  <c r="E345" i="5"/>
  <c r="G342" i="5"/>
  <c r="A346" i="5"/>
  <c r="B346" i="5"/>
  <c r="C346" i="5"/>
  <c r="D346" i="5"/>
  <c r="E346" i="5"/>
  <c r="G343" i="5"/>
  <c r="A347" i="5"/>
  <c r="B347" i="5"/>
  <c r="C347" i="5"/>
  <c r="D347" i="5"/>
  <c r="E347" i="5"/>
  <c r="G344" i="5"/>
  <c r="A348" i="5"/>
  <c r="B348" i="5"/>
  <c r="C348" i="5"/>
  <c r="D348" i="5"/>
  <c r="E348" i="5"/>
  <c r="G345" i="5"/>
  <c r="A349" i="5"/>
  <c r="B349" i="5"/>
  <c r="C349" i="5"/>
  <c r="D349" i="5"/>
  <c r="E349" i="5"/>
  <c r="G346" i="5"/>
  <c r="A350" i="5"/>
  <c r="B350" i="5"/>
  <c r="C350" i="5"/>
  <c r="D350" i="5"/>
  <c r="E350" i="5"/>
  <c r="G347" i="5"/>
  <c r="A351" i="5"/>
  <c r="B351" i="5"/>
  <c r="C351" i="5"/>
  <c r="D351" i="5"/>
  <c r="E351" i="5"/>
  <c r="G348" i="5"/>
  <c r="A352" i="5"/>
  <c r="B352" i="5"/>
  <c r="C352" i="5"/>
  <c r="D352" i="5"/>
  <c r="E352" i="5"/>
  <c r="G349" i="5"/>
  <c r="A353" i="5"/>
  <c r="B353" i="5"/>
  <c r="C353" i="5"/>
  <c r="D353" i="5"/>
  <c r="E353" i="5"/>
  <c r="G350" i="5"/>
  <c r="A354" i="5"/>
  <c r="B354" i="5"/>
  <c r="C354" i="5"/>
  <c r="D354" i="5"/>
  <c r="E354" i="5"/>
  <c r="G351" i="5"/>
  <c r="A355" i="5"/>
  <c r="B355" i="5"/>
  <c r="C355" i="5"/>
  <c r="D355" i="5"/>
  <c r="E355" i="5"/>
  <c r="G352" i="5"/>
  <c r="A356" i="5"/>
  <c r="B356" i="5"/>
  <c r="C356" i="5"/>
  <c r="D356" i="5"/>
  <c r="E356" i="5"/>
  <c r="G353" i="5"/>
  <c r="A357" i="5"/>
  <c r="B357" i="5"/>
  <c r="C357" i="5"/>
  <c r="D357" i="5"/>
  <c r="E357" i="5"/>
  <c r="G354" i="5"/>
  <c r="A358" i="5"/>
  <c r="B358" i="5"/>
  <c r="C358" i="5"/>
  <c r="D358" i="5"/>
  <c r="E358" i="5"/>
  <c r="G355" i="5"/>
  <c r="A359" i="5"/>
  <c r="B359" i="5"/>
  <c r="C359" i="5"/>
  <c r="D359" i="5"/>
  <c r="E359" i="5"/>
  <c r="G356" i="5"/>
  <c r="A360" i="5"/>
  <c r="B360" i="5"/>
  <c r="C360" i="5"/>
  <c r="D360" i="5"/>
  <c r="E360" i="5"/>
  <c r="G357" i="5"/>
  <c r="A361" i="5"/>
  <c r="B361" i="5"/>
  <c r="C361" i="5"/>
  <c r="D361" i="5"/>
  <c r="E361" i="5"/>
  <c r="G358" i="5"/>
  <c r="A362" i="5"/>
  <c r="B362" i="5"/>
  <c r="C362" i="5"/>
  <c r="D362" i="5"/>
  <c r="E362" i="5"/>
  <c r="G359" i="5"/>
  <c r="A363" i="5"/>
  <c r="B363" i="5"/>
  <c r="C363" i="5"/>
  <c r="D363" i="5"/>
  <c r="E363" i="5"/>
  <c r="G360" i="5"/>
  <c r="A364" i="5"/>
  <c r="B364" i="5"/>
  <c r="C364" i="5"/>
  <c r="D364" i="5"/>
  <c r="E364" i="5"/>
  <c r="G361" i="5"/>
  <c r="A365" i="5"/>
  <c r="B365" i="5"/>
  <c r="C365" i="5"/>
  <c r="D365" i="5"/>
  <c r="E365" i="5"/>
  <c r="G362" i="5"/>
  <c r="A366" i="5"/>
  <c r="B366" i="5"/>
  <c r="C366" i="5"/>
  <c r="D366" i="5"/>
  <c r="E366" i="5"/>
  <c r="G363" i="5"/>
  <c r="A367" i="5"/>
  <c r="B367" i="5"/>
  <c r="C367" i="5"/>
  <c r="D367" i="5"/>
  <c r="E367" i="5"/>
  <c r="G364" i="5"/>
  <c r="A368" i="5"/>
  <c r="B368" i="5"/>
  <c r="C368" i="5"/>
  <c r="D368" i="5"/>
  <c r="E368" i="5"/>
  <c r="G365" i="5"/>
  <c r="A369" i="5"/>
  <c r="B369" i="5"/>
  <c r="C369" i="5"/>
  <c r="D369" i="5"/>
  <c r="E369" i="5"/>
  <c r="G366" i="5"/>
  <c r="A370" i="5"/>
  <c r="B370" i="5"/>
  <c r="C370" i="5"/>
  <c r="D370" i="5"/>
  <c r="E370" i="5"/>
  <c r="G367" i="5"/>
  <c r="A371" i="5"/>
  <c r="B371" i="5"/>
  <c r="C371" i="5"/>
  <c r="D371" i="5"/>
  <c r="E371" i="5"/>
  <c r="G368" i="5"/>
  <c r="A372" i="5"/>
  <c r="B372" i="5"/>
  <c r="C372" i="5"/>
  <c r="D372" i="5"/>
  <c r="E372" i="5"/>
  <c r="G369" i="5"/>
  <c r="A373" i="5"/>
  <c r="B373" i="5"/>
  <c r="C373" i="5"/>
  <c r="D373" i="5"/>
  <c r="E373" i="5"/>
  <c r="G370" i="5"/>
  <c r="A374" i="5"/>
  <c r="B374" i="5"/>
  <c r="C374" i="5"/>
  <c r="D374" i="5"/>
  <c r="E374" i="5"/>
  <c r="G371" i="5"/>
  <c r="A375" i="5"/>
  <c r="B375" i="5"/>
  <c r="C375" i="5"/>
  <c r="D375" i="5"/>
  <c r="E375" i="5"/>
  <c r="G372" i="5"/>
  <c r="A376" i="5"/>
  <c r="B376" i="5"/>
  <c r="C376" i="5"/>
  <c r="D376" i="5"/>
  <c r="E376" i="5"/>
  <c r="G373" i="5"/>
  <c r="A377" i="5"/>
  <c r="B377" i="5"/>
  <c r="C377" i="5"/>
  <c r="D377" i="5"/>
  <c r="E377" i="5"/>
  <c r="G374" i="5"/>
  <c r="A378" i="5"/>
  <c r="B378" i="5"/>
  <c r="C378" i="5"/>
  <c r="D378" i="5"/>
  <c r="E378" i="5"/>
  <c r="G375" i="5"/>
  <c r="A379" i="5"/>
  <c r="B379" i="5"/>
  <c r="C379" i="5"/>
  <c r="D379" i="5"/>
  <c r="E379" i="5"/>
  <c r="G376" i="5"/>
  <c r="A380" i="5"/>
  <c r="B380" i="5"/>
  <c r="C380" i="5"/>
  <c r="D380" i="5"/>
  <c r="E380" i="5"/>
  <c r="G377" i="5"/>
  <c r="A381" i="5"/>
  <c r="B381" i="5"/>
  <c r="C381" i="5"/>
  <c r="D381" i="5"/>
  <c r="E381" i="5"/>
  <c r="G378" i="5"/>
  <c r="A382" i="5"/>
  <c r="B382" i="5"/>
  <c r="C382" i="5"/>
  <c r="D382" i="5"/>
  <c r="E382" i="5"/>
  <c r="G379" i="5"/>
  <c r="A383" i="5"/>
  <c r="B383" i="5"/>
  <c r="C383" i="5"/>
  <c r="D383" i="5"/>
  <c r="E383" i="5"/>
  <c r="G380" i="5"/>
  <c r="A384" i="5"/>
  <c r="B384" i="5"/>
  <c r="C384" i="5"/>
  <c r="D384" i="5"/>
  <c r="E384" i="5"/>
  <c r="G381" i="5"/>
  <c r="A385" i="5"/>
  <c r="B385" i="5"/>
  <c r="C385" i="5"/>
  <c r="D385" i="5"/>
  <c r="E385" i="5"/>
  <c r="G382" i="5"/>
  <c r="A386" i="5"/>
  <c r="B386" i="5"/>
  <c r="C386" i="5"/>
  <c r="D386" i="5"/>
  <c r="E386" i="5"/>
  <c r="G383" i="5"/>
  <c r="A387" i="5"/>
  <c r="B387" i="5"/>
  <c r="C387" i="5"/>
  <c r="D387" i="5"/>
  <c r="E387" i="5"/>
  <c r="G384" i="5"/>
  <c r="A388" i="5"/>
  <c r="B388" i="5"/>
  <c r="C388" i="5"/>
  <c r="D388" i="5"/>
  <c r="E388" i="5"/>
  <c r="G385" i="5"/>
  <c r="A389" i="5"/>
  <c r="B389" i="5"/>
  <c r="C389" i="5"/>
  <c r="D389" i="5"/>
  <c r="E389" i="5"/>
  <c r="G386" i="5"/>
  <c r="A390" i="5"/>
  <c r="B390" i="5"/>
  <c r="C390" i="5"/>
  <c r="D390" i="5"/>
  <c r="E390" i="5"/>
  <c r="G387" i="5"/>
  <c r="A391" i="5"/>
  <c r="B391" i="5"/>
  <c r="C391" i="5"/>
  <c r="D391" i="5"/>
  <c r="E391" i="5"/>
  <c r="G388" i="5"/>
  <c r="A392" i="5"/>
  <c r="B392" i="5"/>
  <c r="C392" i="5"/>
  <c r="D392" i="5"/>
  <c r="E392" i="5"/>
  <c r="G389" i="5"/>
  <c r="A393" i="5"/>
  <c r="B393" i="5"/>
  <c r="C393" i="5"/>
  <c r="D393" i="5"/>
  <c r="E393" i="5"/>
  <c r="G390" i="5"/>
  <c r="A394" i="5"/>
  <c r="B394" i="5"/>
  <c r="C394" i="5"/>
  <c r="D394" i="5"/>
  <c r="E394" i="5"/>
  <c r="G391" i="5"/>
  <c r="A395" i="5"/>
  <c r="B395" i="5"/>
  <c r="C395" i="5"/>
  <c r="D395" i="5"/>
  <c r="E395" i="5"/>
  <c r="G392" i="5"/>
  <c r="A396" i="5"/>
  <c r="B396" i="5"/>
  <c r="C396" i="5"/>
  <c r="D396" i="5"/>
  <c r="E396" i="5"/>
  <c r="G393" i="5"/>
  <c r="A397" i="5"/>
  <c r="B397" i="5"/>
  <c r="C397" i="5"/>
  <c r="D397" i="5"/>
  <c r="E397" i="5"/>
  <c r="G394" i="5"/>
  <c r="A398" i="5"/>
  <c r="B398" i="5"/>
  <c r="C398" i="5"/>
  <c r="D398" i="5"/>
  <c r="E398" i="5"/>
  <c r="G395" i="5"/>
  <c r="A399" i="5"/>
  <c r="B399" i="5"/>
  <c r="C399" i="5"/>
  <c r="D399" i="5"/>
  <c r="E399" i="5"/>
  <c r="G396" i="5"/>
  <c r="A400" i="5"/>
  <c r="B400" i="5"/>
  <c r="C400" i="5"/>
  <c r="D400" i="5"/>
  <c r="E400" i="5"/>
  <c r="G397" i="5"/>
  <c r="A401" i="5"/>
  <c r="B401" i="5"/>
  <c r="C401" i="5"/>
  <c r="D401" i="5"/>
  <c r="E401" i="5"/>
  <c r="G398" i="5"/>
  <c r="A402" i="5"/>
  <c r="B402" i="5"/>
  <c r="C402" i="5"/>
  <c r="D402" i="5"/>
  <c r="E402" i="5"/>
  <c r="G399" i="5"/>
  <c r="A403" i="5"/>
  <c r="B403" i="5"/>
  <c r="C403" i="5"/>
  <c r="D403" i="5"/>
  <c r="E403" i="5"/>
  <c r="G400" i="5"/>
  <c r="A404" i="5"/>
  <c r="B404" i="5"/>
  <c r="C404" i="5"/>
  <c r="D404" i="5"/>
  <c r="E404" i="5"/>
  <c r="G401" i="5"/>
  <c r="A405" i="5"/>
  <c r="B405" i="5"/>
  <c r="C405" i="5"/>
  <c r="D405" i="5"/>
  <c r="E405" i="5"/>
  <c r="G402" i="5"/>
  <c r="A406" i="5"/>
  <c r="B406" i="5"/>
  <c r="C406" i="5"/>
  <c r="D406" i="5"/>
  <c r="E406" i="5"/>
  <c r="G403" i="5"/>
  <c r="A407" i="5"/>
  <c r="B407" i="5"/>
  <c r="C407" i="5"/>
  <c r="D407" i="5"/>
  <c r="E407" i="5"/>
  <c r="G404" i="5"/>
  <c r="A408" i="5"/>
  <c r="B408" i="5"/>
  <c r="C408" i="5"/>
  <c r="D408" i="5"/>
  <c r="E408" i="5"/>
  <c r="G405" i="5"/>
  <c r="A409" i="5"/>
  <c r="B409" i="5"/>
  <c r="C409" i="5"/>
  <c r="D409" i="5"/>
  <c r="E409" i="5"/>
  <c r="G406" i="5"/>
  <c r="A410" i="5"/>
  <c r="B410" i="5"/>
  <c r="C410" i="5"/>
  <c r="D410" i="5"/>
  <c r="E410" i="5"/>
  <c r="G407" i="5"/>
  <c r="A411" i="5"/>
  <c r="B411" i="5"/>
  <c r="C411" i="5"/>
  <c r="D411" i="5"/>
  <c r="E411" i="5"/>
  <c r="G408" i="5"/>
  <c r="A412" i="5"/>
  <c r="B412" i="5"/>
  <c r="C412" i="5"/>
  <c r="D412" i="5"/>
  <c r="E412" i="5"/>
  <c r="G409" i="5"/>
  <c r="A413" i="5"/>
  <c r="B413" i="5"/>
  <c r="C413" i="5"/>
  <c r="D413" i="5"/>
  <c r="E413" i="5"/>
  <c r="G410" i="5"/>
  <c r="A414" i="5"/>
  <c r="B414" i="5"/>
  <c r="C414" i="5"/>
  <c r="D414" i="5"/>
  <c r="E414" i="5"/>
  <c r="G411" i="5"/>
  <c r="A415" i="5"/>
  <c r="B415" i="5"/>
  <c r="C415" i="5"/>
  <c r="D415" i="5"/>
  <c r="E415" i="5"/>
  <c r="G412" i="5"/>
  <c r="A416" i="5"/>
  <c r="B416" i="5"/>
  <c r="C416" i="5"/>
  <c r="D416" i="5"/>
  <c r="E416" i="5"/>
  <c r="G413" i="5"/>
  <c r="A417" i="5"/>
  <c r="B417" i="5"/>
  <c r="C417" i="5"/>
  <c r="D417" i="5"/>
  <c r="E417" i="5"/>
  <c r="G414" i="5"/>
  <c r="A418" i="5"/>
  <c r="B418" i="5"/>
  <c r="C418" i="5"/>
  <c r="D418" i="5"/>
  <c r="E418" i="5"/>
  <c r="G415" i="5"/>
  <c r="A419" i="5"/>
  <c r="B419" i="5"/>
  <c r="C419" i="5"/>
  <c r="D419" i="5"/>
  <c r="E419" i="5"/>
  <c r="G416" i="5"/>
  <c r="A420" i="5"/>
  <c r="B420" i="5"/>
  <c r="C420" i="5"/>
  <c r="D420" i="5"/>
  <c r="E420" i="5"/>
  <c r="G417" i="5"/>
  <c r="A421" i="5"/>
  <c r="B421" i="5"/>
  <c r="C421" i="5"/>
  <c r="D421" i="5"/>
  <c r="E421" i="5"/>
  <c r="G418" i="5"/>
  <c r="A422" i="5"/>
  <c r="B422" i="5"/>
  <c r="C422" i="5"/>
  <c r="D422" i="5"/>
  <c r="E422" i="5"/>
  <c r="G419" i="5"/>
  <c r="A423" i="5"/>
  <c r="B423" i="5"/>
  <c r="C423" i="5"/>
  <c r="D423" i="5"/>
  <c r="E423" i="5"/>
  <c r="G420" i="5"/>
  <c r="A424" i="5"/>
  <c r="B424" i="5"/>
  <c r="C424" i="5"/>
  <c r="D424" i="5"/>
  <c r="E424" i="5"/>
  <c r="G421" i="5"/>
  <c r="A425" i="5"/>
  <c r="B425" i="5"/>
  <c r="C425" i="5"/>
  <c r="D425" i="5"/>
  <c r="E425" i="5"/>
  <c r="G422" i="5"/>
  <c r="A426" i="5"/>
  <c r="B426" i="5"/>
  <c r="C426" i="5"/>
  <c r="D426" i="5"/>
  <c r="E426" i="5"/>
  <c r="G423" i="5"/>
  <c r="A427" i="5"/>
  <c r="B427" i="5"/>
  <c r="C427" i="5"/>
  <c r="D427" i="5"/>
  <c r="E427" i="5"/>
  <c r="G424" i="5"/>
  <c r="A428" i="5"/>
  <c r="B428" i="5"/>
  <c r="C428" i="5"/>
  <c r="D428" i="5"/>
  <c r="E428" i="5"/>
  <c r="G425" i="5"/>
  <c r="A429" i="5"/>
  <c r="B429" i="5"/>
  <c r="C429" i="5"/>
  <c r="D429" i="5"/>
  <c r="E429" i="5"/>
  <c r="G426" i="5"/>
  <c r="A430" i="5"/>
  <c r="B430" i="5"/>
  <c r="C430" i="5"/>
  <c r="D430" i="5"/>
  <c r="E430" i="5"/>
  <c r="G427" i="5"/>
  <c r="A431" i="5"/>
  <c r="B431" i="5"/>
  <c r="C431" i="5"/>
  <c r="D431" i="5"/>
  <c r="E431" i="5"/>
  <c r="G428" i="5"/>
  <c r="A432" i="5"/>
  <c r="B432" i="5"/>
  <c r="C432" i="5"/>
  <c r="D432" i="5"/>
  <c r="E432" i="5"/>
  <c r="G429" i="5"/>
  <c r="A433" i="5"/>
  <c r="B433" i="5"/>
  <c r="C433" i="5"/>
  <c r="D433" i="5"/>
  <c r="E433" i="5"/>
  <c r="G430" i="5"/>
  <c r="A434" i="5"/>
  <c r="B434" i="5"/>
  <c r="C434" i="5"/>
  <c r="D434" i="5"/>
  <c r="E434" i="5"/>
  <c r="G431" i="5"/>
  <c r="A435" i="5"/>
  <c r="B435" i="5"/>
  <c r="C435" i="5"/>
  <c r="D435" i="5"/>
  <c r="E435" i="5"/>
  <c r="G432" i="5"/>
  <c r="A436" i="5"/>
  <c r="B436" i="5"/>
  <c r="C436" i="5"/>
  <c r="D436" i="5"/>
  <c r="E436" i="5"/>
  <c r="G433" i="5"/>
  <c r="A437" i="5"/>
  <c r="B437" i="5"/>
  <c r="C437" i="5"/>
  <c r="D437" i="5"/>
  <c r="E437" i="5"/>
  <c r="G434" i="5"/>
  <c r="A438" i="5"/>
  <c r="B438" i="5"/>
  <c r="C438" i="5"/>
  <c r="D438" i="5"/>
  <c r="E438" i="5"/>
  <c r="G435" i="5"/>
  <c r="A439" i="5"/>
  <c r="B439" i="5"/>
  <c r="C439" i="5"/>
  <c r="D439" i="5"/>
  <c r="E439" i="5"/>
  <c r="G436" i="5"/>
  <c r="A440" i="5"/>
  <c r="B440" i="5"/>
  <c r="C440" i="5"/>
  <c r="D440" i="5"/>
  <c r="E440" i="5"/>
  <c r="G437" i="5"/>
  <c r="A441" i="5"/>
  <c r="B441" i="5"/>
  <c r="C441" i="5"/>
  <c r="D441" i="5"/>
  <c r="E441" i="5"/>
  <c r="G438" i="5"/>
  <c r="A442" i="5"/>
  <c r="B442" i="5"/>
  <c r="C442" i="5"/>
  <c r="D442" i="5"/>
  <c r="E442" i="5"/>
  <c r="G439" i="5"/>
  <c r="A5" i="1"/>
  <c r="A6" i="1"/>
  <c r="A7" i="1"/>
  <c r="A8" i="1"/>
  <c r="A9" i="1"/>
  <c r="A10" i="1"/>
  <c r="A11" i="1"/>
  <c r="A12" i="1"/>
  <c r="A13" i="1"/>
  <c r="A14" i="1"/>
  <c r="A15" i="1"/>
  <c r="A23" i="1"/>
  <c r="A24" i="1"/>
  <c r="A25" i="1"/>
  <c r="A26" i="1"/>
  <c r="A27" i="1"/>
  <c r="A28" i="1"/>
  <c r="A29" i="1"/>
  <c r="A30" i="1"/>
  <c r="A31" i="1"/>
  <c r="A32" i="1"/>
  <c r="A36" i="1"/>
  <c r="A37" i="1"/>
  <c r="A38" i="1"/>
  <c r="A39" i="1"/>
  <c r="A40" i="1"/>
  <c r="A41" i="1"/>
  <c r="A42" i="1"/>
  <c r="A43" i="1"/>
  <c r="A44" i="1"/>
  <c r="A45" i="1"/>
  <c r="A46" i="1"/>
  <c r="A47" i="1"/>
  <c r="A48" i="1"/>
  <c r="A49" i="1"/>
  <c r="A52" i="1"/>
  <c r="A53" i="1"/>
  <c r="A54" i="1"/>
  <c r="A55" i="1"/>
  <c r="A56" i="1"/>
  <c r="A57" i="1"/>
  <c r="A58" i="1"/>
  <c r="A59" i="1"/>
  <c r="A60" i="1"/>
  <c r="A61" i="1"/>
  <c r="A62" i="1"/>
  <c r="A64" i="1"/>
  <c r="A77" i="1"/>
  <c r="A78" i="1"/>
  <c r="A79" i="1"/>
  <c r="A100" i="1"/>
  <c r="A101" i="1"/>
  <c r="A102" i="1"/>
  <c r="A103" i="1"/>
  <c r="A104" i="1"/>
  <c r="A107" i="1"/>
  <c r="A108" i="1"/>
  <c r="A109" i="1"/>
  <c r="A110" i="1"/>
  <c r="A111" i="1"/>
  <c r="A113" i="1"/>
  <c r="A114" i="1"/>
  <c r="A115" i="1"/>
  <c r="A116" i="1"/>
  <c r="A117" i="1"/>
  <c r="A118"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4" i="1"/>
  <c r="A8" i="5"/>
  <c r="B8" i="5"/>
  <c r="C8" i="5"/>
  <c r="D8" i="5"/>
  <c r="E8" i="5"/>
  <c r="G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Marcus Cook</author>
    <author>Leigh Gatheridge</author>
  </authors>
  <commentList>
    <comment ref="U2" authorId="0" shapeId="0" xr:uid="{00000000-0006-0000-0000-000001000000}">
      <text>
        <r>
          <rPr>
            <b/>
            <sz val="9"/>
            <color indexed="81"/>
            <rFont val="Tahoma"/>
            <family val="2"/>
          </rPr>
          <t>Distance from underside of bed plate to tip of needle at max stroke</t>
        </r>
      </text>
    </comment>
    <comment ref="I15" authorId="1" shapeId="0" xr:uid="{F563B7D4-B92B-4BE6-955D-4D786503B38A}">
      <text>
        <r>
          <rPr>
            <b/>
            <sz val="9"/>
            <color indexed="81"/>
            <rFont val="Tahoma"/>
            <family val="2"/>
          </rPr>
          <t>Marcus Cook:</t>
        </r>
        <r>
          <rPr>
            <sz val="9"/>
            <color indexed="81"/>
            <rFont val="Tahoma"/>
            <family val="2"/>
          </rPr>
          <t xml:space="preserve">
The grey fabric is roll 2 from the 6 rolls that were shipped. Insert further details</t>
        </r>
      </text>
    </comment>
    <comment ref="I29" authorId="1" shapeId="0" xr:uid="{B309D4E9-02C1-43EB-BF0E-3CABC1EB22EE}">
      <text>
        <r>
          <rPr>
            <b/>
            <sz val="9"/>
            <color indexed="81"/>
            <rFont val="Tahoma"/>
            <family val="2"/>
          </rPr>
          <t>Marcus Cook:</t>
        </r>
        <r>
          <rPr>
            <sz val="9"/>
            <color indexed="81"/>
            <rFont val="Tahoma"/>
            <family val="2"/>
          </rPr>
          <t xml:space="preserve">
Fabric change: Same code (FM), but now roll number 1 of 6 of cosmotec order (manufac date: 29/01/2019). 6 rolls that were shipped.</t>
        </r>
      </text>
    </comment>
    <comment ref="AN35" authorId="1" shapeId="0" xr:uid="{AACFC381-5EEC-4867-A5AE-A20C7541419E}">
      <text>
        <r>
          <rPr>
            <b/>
            <sz val="9"/>
            <color indexed="81"/>
            <rFont val="Tahoma"/>
            <family val="2"/>
          </rPr>
          <t xml:space="preserve">Marcus Cook:
</t>
        </r>
        <r>
          <rPr>
            <sz val="9"/>
            <color indexed="81"/>
            <rFont val="Tahoma"/>
            <family val="2"/>
          </rPr>
          <t>Initially set at 50 rpm, no flow occurred. Increased to 70, cement flow began, then dropped back down to 60 for trial</t>
        </r>
      </text>
    </comment>
    <comment ref="AN36" authorId="1" shapeId="0" xr:uid="{A487A96B-3B0F-4C97-8E80-020B495FD3E3}">
      <text>
        <r>
          <rPr>
            <b/>
            <sz val="9"/>
            <color indexed="81"/>
            <rFont val="Tahoma"/>
            <family val="2"/>
          </rPr>
          <t xml:space="preserve">Marcus Cook:
</t>
        </r>
        <r>
          <rPr>
            <sz val="9"/>
            <color indexed="81"/>
            <rFont val="Tahoma"/>
            <family val="2"/>
          </rPr>
          <t>Initially set at 50 rpm, no flow occurred. Increased to 70, cement flow began, then dropped back down to 60 for trial</t>
        </r>
      </text>
    </comment>
    <comment ref="AN40" authorId="1" shapeId="0" xr:uid="{F1D345E5-B1C4-4147-98EF-87DD1CB69FF2}">
      <text>
        <r>
          <rPr>
            <b/>
            <sz val="9"/>
            <color indexed="81"/>
            <rFont val="Tahoma"/>
            <family val="2"/>
          </rPr>
          <t xml:space="preserve">Marcus Cook:
</t>
        </r>
        <r>
          <rPr>
            <sz val="9"/>
            <color indexed="81"/>
            <rFont val="Tahoma"/>
            <family val="2"/>
          </rPr>
          <t>Initially set at 50 rpm, no flow occurred. Increased to 70, cement flow began, then dropped back down to 60 for trial</t>
        </r>
      </text>
    </comment>
    <comment ref="AA49" authorId="1" shapeId="0" xr:uid="{C8279D63-5A2C-48F3-BDA7-2CC3642E6272}">
      <text>
        <r>
          <rPr>
            <b/>
            <sz val="9"/>
            <color indexed="81"/>
            <rFont val="Tahoma"/>
            <family val="2"/>
          </rPr>
          <t>Marcus Cook:</t>
        </r>
        <r>
          <rPr>
            <sz val="9"/>
            <color indexed="81"/>
            <rFont val="Tahoma"/>
            <family val="2"/>
          </rPr>
          <t xml:space="preserve">
Overspeed increased slightly as Leigh noted that the web was getting tight</t>
        </r>
      </text>
    </comment>
    <comment ref="AP52" authorId="1" shapeId="0" xr:uid="{3217E331-F050-4DB3-A880-DA048C754CB9}">
      <text>
        <r>
          <rPr>
            <b/>
            <sz val="9"/>
            <color indexed="81"/>
            <rFont val="Tahoma"/>
            <family val="2"/>
          </rPr>
          <t>Marcus Cook:</t>
        </r>
        <r>
          <rPr>
            <sz val="9"/>
            <color indexed="81"/>
            <rFont val="Tahoma"/>
            <family val="2"/>
          </rPr>
          <t xml:space="preserve">
Strike impact is at max hammer speed, which is 70 rpm under these settings. If Start position brought closer, then it overshoots</t>
        </r>
      </text>
    </comment>
    <comment ref="H99" authorId="1" shapeId="0" xr:uid="{7C05401A-9A5E-458C-8973-46532CB435A1}">
      <text>
        <r>
          <rPr>
            <b/>
            <sz val="9"/>
            <color indexed="81"/>
            <rFont val="Tahoma"/>
            <family val="2"/>
          </rPr>
          <t>Marcus Cook:</t>
        </r>
        <r>
          <rPr>
            <sz val="9"/>
            <color indexed="81"/>
            <rFont val="Tahoma"/>
            <family val="2"/>
          </rPr>
          <t xml:space="preserve">
Best run to date</t>
        </r>
      </text>
    </comment>
    <comment ref="AK99" authorId="1" shapeId="0" xr:uid="{711BC83E-0468-4156-A514-B5375B0DA95C}">
      <text>
        <r>
          <rPr>
            <b/>
            <sz val="9"/>
            <color indexed="81"/>
            <rFont val="Tahoma"/>
            <family val="2"/>
          </rPr>
          <t>Marcus Cook:</t>
        </r>
        <r>
          <rPr>
            <sz val="9"/>
            <color indexed="81"/>
            <rFont val="Tahoma"/>
            <family val="2"/>
          </rPr>
          <t xml:space="preserve">
Decreased slightly due to neck in from decreasing the yarn utilisation setting</t>
        </r>
      </text>
    </comment>
    <comment ref="Z102" authorId="1" shapeId="0" xr:uid="{90F0076E-778B-4D9D-A863-A4F41325A1B8}">
      <text>
        <r>
          <rPr>
            <b/>
            <sz val="9"/>
            <color indexed="81"/>
            <rFont val="Tahoma"/>
            <family val="2"/>
          </rPr>
          <t>Marcus Cook:</t>
        </r>
        <r>
          <rPr>
            <sz val="9"/>
            <color indexed="81"/>
            <rFont val="Tahoma"/>
            <family val="2"/>
          </rPr>
          <t xml:space="preserve">
Fabric UWD speed increased quite substantially to prevent neck in at lances. Web width was measured on UWD stand and at MW to ensure neck in was minimal. </t>
        </r>
      </text>
    </comment>
    <comment ref="AL103" authorId="1" shapeId="0" xr:uid="{1C0A4980-C022-4BE4-9DBD-3A892FFC56D3}">
      <text>
        <r>
          <rPr>
            <b/>
            <sz val="9"/>
            <color indexed="81"/>
            <rFont val="Tahoma"/>
            <family val="2"/>
          </rPr>
          <t>Marcus Cook:</t>
        </r>
        <r>
          <rPr>
            <sz val="9"/>
            <color indexed="81"/>
            <rFont val="Tahoma"/>
            <family val="2"/>
          </rPr>
          <t xml:space="preserve">
Increase mixer RPM to try to improve uniformity across the web and elimaite empty spot on left side</t>
        </r>
      </text>
    </comment>
    <comment ref="Z122" authorId="2" shapeId="0" xr:uid="{64C9C550-19A8-4B78-8C84-BF712D6873A7}">
      <text>
        <r>
          <rPr>
            <b/>
            <sz val="9"/>
            <color indexed="81"/>
            <rFont val="Tahoma"/>
            <family val="2"/>
          </rPr>
          <t>Leigh Gatheridge:</t>
        </r>
        <r>
          <rPr>
            <sz val="9"/>
            <color indexed="81"/>
            <rFont val="Tahoma"/>
            <family val="2"/>
          </rPr>
          <t xml:space="preserve">
Auto Tension Setpoint
400n</t>
        </r>
      </text>
    </comment>
    <comment ref="AA122" authorId="2" shapeId="0" xr:uid="{850A3FF5-C3EA-4346-9F13-E96A0986A836}">
      <text>
        <r>
          <rPr>
            <b/>
            <sz val="9"/>
            <color indexed="81"/>
            <rFont val="Tahoma"/>
            <family val="2"/>
          </rPr>
          <t>Leigh Gatheridge:</t>
        </r>
        <r>
          <rPr>
            <sz val="9"/>
            <color indexed="81"/>
            <rFont val="Tahoma"/>
            <family val="2"/>
          </rPr>
          <t xml:space="preserve">
Auto Tension Setpoint
325n</t>
        </r>
      </text>
    </comment>
    <comment ref="Z123" authorId="2" shapeId="0" xr:uid="{35A39517-AC42-468B-8459-7E5E3BE0290D}">
      <text>
        <r>
          <rPr>
            <b/>
            <sz val="9"/>
            <color indexed="81"/>
            <rFont val="Tahoma"/>
            <family val="2"/>
          </rPr>
          <t>Leigh Gatheridge:</t>
        </r>
        <r>
          <rPr>
            <sz val="9"/>
            <color indexed="81"/>
            <rFont val="Tahoma"/>
            <family val="2"/>
          </rPr>
          <t xml:space="preserve">
Auto Tension Setpoint
400n</t>
        </r>
      </text>
    </comment>
    <comment ref="AA123" authorId="2" shapeId="0" xr:uid="{F05FBBA3-2194-40C3-8E48-90462DEC78B3}">
      <text>
        <r>
          <rPr>
            <b/>
            <sz val="9"/>
            <color indexed="81"/>
            <rFont val="Tahoma"/>
            <family val="2"/>
          </rPr>
          <t>Leigh Gatheridge:</t>
        </r>
        <r>
          <rPr>
            <sz val="9"/>
            <color indexed="81"/>
            <rFont val="Tahoma"/>
            <family val="2"/>
          </rPr>
          <t xml:space="preserve">
Auto Tension Setpoint
325n</t>
        </r>
      </text>
    </comment>
    <comment ref="Z124" authorId="2" shapeId="0" xr:uid="{67B6D52C-3341-4904-837C-E5A3EC885A23}">
      <text>
        <r>
          <rPr>
            <b/>
            <sz val="9"/>
            <color indexed="81"/>
            <rFont val="Tahoma"/>
            <family val="2"/>
          </rPr>
          <t>Leigh Gatheridge:</t>
        </r>
        <r>
          <rPr>
            <sz val="9"/>
            <color indexed="81"/>
            <rFont val="Tahoma"/>
            <family val="2"/>
          </rPr>
          <t xml:space="preserve">
Auto Tension Setpoint
400n</t>
        </r>
      </text>
    </comment>
    <comment ref="AA124" authorId="2" shapeId="0" xr:uid="{E8DBB216-3305-441B-9377-BE6B2B2C6702}">
      <text>
        <r>
          <rPr>
            <b/>
            <sz val="9"/>
            <color indexed="81"/>
            <rFont val="Tahoma"/>
            <family val="2"/>
          </rPr>
          <t>Leigh Gatheridge:</t>
        </r>
        <r>
          <rPr>
            <sz val="9"/>
            <color indexed="81"/>
            <rFont val="Tahoma"/>
            <family val="2"/>
          </rPr>
          <t xml:space="preserve">
Auto Tension Setpoint
325n</t>
        </r>
      </text>
    </comment>
    <comment ref="Z125" authorId="2" shapeId="0" xr:uid="{68637E69-A561-47D6-A0FC-09484C4FB935}">
      <text>
        <r>
          <rPr>
            <b/>
            <sz val="9"/>
            <color indexed="81"/>
            <rFont val="Tahoma"/>
            <family val="2"/>
          </rPr>
          <t>Leigh Gatheridge:</t>
        </r>
        <r>
          <rPr>
            <sz val="9"/>
            <color indexed="81"/>
            <rFont val="Tahoma"/>
            <family val="2"/>
          </rPr>
          <t xml:space="preserve">
Auto Tension Setpoint
400n</t>
        </r>
      </text>
    </comment>
    <comment ref="AA125" authorId="2" shapeId="0" xr:uid="{638BAE7C-3F19-472F-8A2F-8FD268AE143C}">
      <text>
        <r>
          <rPr>
            <b/>
            <sz val="9"/>
            <color indexed="81"/>
            <rFont val="Tahoma"/>
            <family val="2"/>
          </rPr>
          <t>Leigh Gatheridge:</t>
        </r>
        <r>
          <rPr>
            <sz val="9"/>
            <color indexed="81"/>
            <rFont val="Tahoma"/>
            <family val="2"/>
          </rPr>
          <t xml:space="preserve">
Auto Tension Setpoint
325n</t>
        </r>
      </text>
    </comment>
    <comment ref="Z126" authorId="2" shapeId="0" xr:uid="{30660D76-E986-4FD3-9FC7-C5B75700F6A3}">
      <text>
        <r>
          <rPr>
            <b/>
            <sz val="9"/>
            <color indexed="81"/>
            <rFont val="Tahoma"/>
            <family val="2"/>
          </rPr>
          <t>Leigh Gatheridge:</t>
        </r>
        <r>
          <rPr>
            <sz val="9"/>
            <color indexed="81"/>
            <rFont val="Tahoma"/>
            <family val="2"/>
          </rPr>
          <t xml:space="preserve">
Auto Tension Setpoint
400n</t>
        </r>
      </text>
    </comment>
    <comment ref="AA126" authorId="2" shapeId="0" xr:uid="{C75844FA-D037-4782-BB6F-F46C8D46B053}">
      <text>
        <r>
          <rPr>
            <b/>
            <sz val="9"/>
            <color indexed="81"/>
            <rFont val="Tahoma"/>
            <family val="2"/>
          </rPr>
          <t>Leigh Gatheridge:</t>
        </r>
        <r>
          <rPr>
            <sz val="9"/>
            <color indexed="81"/>
            <rFont val="Tahoma"/>
            <family val="2"/>
          </rPr>
          <t xml:space="preserve">
Auto Tension Setpoint
325n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Charles Plumridge</author>
    <author>Marcin</author>
  </authors>
  <commentList>
    <comment ref="F3" authorId="0" shapeId="0" xr:uid="{E6FBDD8D-8BD2-4DF1-B0A1-6B96C012C414}">
      <text>
        <r>
          <rPr>
            <b/>
            <sz val="9"/>
            <color indexed="81"/>
            <rFont val="Tahoma"/>
            <family val="2"/>
          </rPr>
          <t>Charles Plumridge:</t>
        </r>
        <r>
          <rPr>
            <sz val="9"/>
            <color indexed="81"/>
            <rFont val="Tahoma"/>
            <family val="2"/>
          </rPr>
          <t xml:space="preserve">
Format:
Letter (e.g. A)
Description as required
User (e.g. CP, CE)</t>
        </r>
      </text>
    </comment>
    <comment ref="G5" authorId="0" shapeId="0" xr:uid="{AFD2FC63-DCAF-4F49-AD87-60A79125EF0C}">
      <text>
        <r>
          <rPr>
            <b/>
            <sz val="9"/>
            <color indexed="81"/>
            <rFont val="Tahoma"/>
            <family val="2"/>
          </rPr>
          <t>Charles Plumridge:</t>
        </r>
        <r>
          <rPr>
            <sz val="9"/>
            <color indexed="81"/>
            <rFont val="Tahoma"/>
            <family val="2"/>
          </rPr>
          <t xml:space="preserve">
Greyed out text is for old purpose of this column - a copy of the same column in 'CX Sample Records'.</t>
        </r>
      </text>
    </comment>
    <comment ref="AL98" authorId="1" shapeId="0" xr:uid="{18B7061E-576D-4D80-B801-3F43F3FD24E3}">
      <text>
        <r>
          <rPr>
            <b/>
            <sz val="9"/>
            <color indexed="81"/>
            <rFont val="Tahoma"/>
            <family val="2"/>
          </rPr>
          <t>Marcin:</t>
        </r>
        <r>
          <rPr>
            <sz val="9"/>
            <color indexed="81"/>
            <rFont val="Tahoma"/>
            <family val="2"/>
          </rPr>
          <t xml:space="preserve">
Submerged: 5.08</t>
        </r>
      </text>
    </comment>
    <comment ref="AM98" authorId="1" shapeId="0" xr:uid="{E1991B8F-1B27-4BBE-B672-8EB6282F5AF9}">
      <text>
        <r>
          <rPr>
            <b/>
            <sz val="9"/>
            <color indexed="81"/>
            <rFont val="Tahoma"/>
            <family val="2"/>
          </rPr>
          <t>Marcin:</t>
        </r>
        <r>
          <rPr>
            <sz val="9"/>
            <color indexed="81"/>
            <rFont val="Tahoma"/>
            <family val="2"/>
          </rPr>
          <t xml:space="preserve">
Submerged - 10.3
</t>
        </r>
      </text>
    </comment>
    <comment ref="AL102" authorId="1" shapeId="0" xr:uid="{F8F85C65-CF8C-4C58-9CF4-1485133F814B}">
      <text>
        <r>
          <rPr>
            <b/>
            <sz val="9"/>
            <color indexed="81"/>
            <rFont val="Tahoma"/>
            <family val="2"/>
          </rPr>
          <t>Marcin:</t>
        </r>
        <r>
          <rPr>
            <sz val="9"/>
            <color indexed="81"/>
            <rFont val="Tahoma"/>
            <family val="2"/>
          </rPr>
          <t xml:space="preserve">
Submerged - 4.61</t>
        </r>
      </text>
    </comment>
    <comment ref="AM102" authorId="1" shapeId="0" xr:uid="{04BAE8D8-93DC-4DE9-B198-77BC5EE4DB9B}">
      <text>
        <r>
          <rPr>
            <b/>
            <sz val="9"/>
            <color indexed="81"/>
            <rFont val="Tahoma"/>
            <family val="2"/>
          </rPr>
          <t>Marcin:</t>
        </r>
        <r>
          <rPr>
            <sz val="9"/>
            <color indexed="81"/>
            <rFont val="Tahoma"/>
            <family val="2"/>
          </rPr>
          <t xml:space="preserve">
Submerged - 11.04</t>
        </r>
      </text>
    </comment>
  </commentList>
</comments>
</file>

<file path=xl/sharedStrings.xml><?xml version="1.0" encoding="utf-8"?>
<sst xmlns="http://schemas.openxmlformats.org/spreadsheetml/2006/main" count="3494" uniqueCount="558">
  <si>
    <t>Product</t>
  </si>
  <si>
    <t>Line</t>
  </si>
  <si>
    <t>CX</t>
  </si>
  <si>
    <t>01</t>
  </si>
  <si>
    <t>Thickness</t>
  </si>
  <si>
    <t>Date</t>
  </si>
  <si>
    <t>Sample No</t>
  </si>
  <si>
    <t>mm</t>
  </si>
  <si>
    <t>Bar</t>
  </si>
  <si>
    <t>Filled</t>
  </si>
  <si>
    <t>Y/N</t>
  </si>
  <si>
    <t>Test Purpose</t>
  </si>
  <si>
    <t>Note substantial changes in configuration and brief note on why change made.</t>
  </si>
  <si>
    <t>INPUT MATERIAL</t>
  </si>
  <si>
    <t>MACHINE CONFIGURATION</t>
  </si>
  <si>
    <t>yymmdd</t>
  </si>
  <si>
    <t>CODE</t>
  </si>
  <si>
    <t>TEST</t>
  </si>
  <si>
    <t>Pressure Vessel Pressure</t>
  </si>
  <si>
    <t>COMMENTS</t>
  </si>
  <si>
    <t>02</t>
  </si>
  <si>
    <t>Comments</t>
  </si>
  <si>
    <t>DATE</t>
  </si>
  <si>
    <t xml:space="preserve"> </t>
  </si>
  <si>
    <t>Promising?</t>
  </si>
  <si>
    <t>03</t>
  </si>
  <si>
    <t>2</t>
  </si>
  <si>
    <t>Z strength</t>
  </si>
  <si>
    <t>kPa</t>
  </si>
  <si>
    <t>5</t>
  </si>
  <si>
    <t>Max</t>
  </si>
  <si>
    <t>2.5mm</t>
  </si>
  <si>
    <t>10mm</t>
  </si>
  <si>
    <t>5mm</t>
  </si>
  <si>
    <t>06</t>
  </si>
  <si>
    <t>Cement</t>
  </si>
  <si>
    <t>y</t>
  </si>
  <si>
    <t>4</t>
  </si>
  <si>
    <t>%</t>
  </si>
  <si>
    <t>rpm</t>
  </si>
  <si>
    <t>Peel Strength</t>
  </si>
  <si>
    <t>Aggregate</t>
  </si>
  <si>
    <t>Additives</t>
  </si>
  <si>
    <t>First Crack</t>
  </si>
  <si>
    <t>Ultimate</t>
  </si>
  <si>
    <t>No cracks/20mm</t>
  </si>
  <si>
    <t>UNSET</t>
  </si>
  <si>
    <t>Abraision</t>
  </si>
  <si>
    <t>Bend Strength</t>
  </si>
  <si>
    <t>SET</t>
  </si>
  <si>
    <t>MPa</t>
  </si>
  <si>
    <t>kN/m width</t>
  </si>
  <si>
    <t>kN/m Width</t>
  </si>
  <si>
    <t>A(1-07) Fabric</t>
  </si>
  <si>
    <t>A(2-07) Cement</t>
  </si>
  <si>
    <t>mm/1000</t>
  </si>
  <si>
    <t>No Cycles</t>
  </si>
  <si>
    <t>B(1-07) Bottom Tension</t>
  </si>
  <si>
    <t>B(2-07) Top Tension</t>
  </si>
  <si>
    <t>UNSET TESTS</t>
  </si>
  <si>
    <t>SET TESTS</t>
  </si>
  <si>
    <t>A4 Sample</t>
  </si>
  <si>
    <t>MD</t>
  </si>
  <si>
    <t>TD</t>
  </si>
  <si>
    <t>Results</t>
  </si>
  <si>
    <t>YYMMDD Tensile Tests.exe</t>
  </si>
  <si>
    <t>YYMMDD Peel Tests.exe</t>
  </si>
  <si>
    <t>YYMMDD Z Tests.exe</t>
  </si>
  <si>
    <t>YYMMDD Bend Tests.exe</t>
  </si>
  <si>
    <t>Readings</t>
  </si>
  <si>
    <t>Compression C(1-dd)</t>
  </si>
  <si>
    <t>3-Point Bend B(1-dd)</t>
  </si>
  <si>
    <t>3-Point Bend B(2-dd)</t>
  </si>
  <si>
    <t>Peel P(SET-1)</t>
  </si>
  <si>
    <t>Peel P(SET-2)</t>
  </si>
  <si>
    <t>Abraision  A(1-dd)</t>
  </si>
  <si>
    <t>Peel P(UNS-1)</t>
  </si>
  <si>
    <t>Peel P(UNS-2)</t>
  </si>
  <si>
    <t>Tensile T(UNS-2)</t>
  </si>
  <si>
    <t>Z-Strength Z(1)</t>
  </si>
  <si>
    <r>
      <t>N</t>
    </r>
    <r>
      <rPr>
        <i/>
        <vertAlign val="superscript"/>
        <sz val="11"/>
        <color theme="1"/>
        <rFont val="Calibri"/>
        <family val="2"/>
        <scheme val="minor"/>
      </rPr>
      <t>o</t>
    </r>
    <r>
      <rPr>
        <i/>
        <sz val="11"/>
        <color theme="1"/>
        <rFont val="Calibri"/>
        <family val="2"/>
        <scheme val="minor"/>
      </rPr>
      <t xml:space="preserve"> Days</t>
    </r>
  </si>
  <si>
    <t>3D FABRIC TESTS</t>
  </si>
  <si>
    <r>
      <t>N</t>
    </r>
    <r>
      <rPr>
        <i/>
        <vertAlign val="superscript"/>
        <sz val="11"/>
        <rFont val="Calibri"/>
        <family val="2"/>
        <scheme val="minor"/>
      </rPr>
      <t>o</t>
    </r>
    <r>
      <rPr>
        <i/>
        <sz val="11"/>
        <rFont val="Calibri"/>
        <family val="2"/>
        <scheme val="minor"/>
      </rPr>
      <t xml:space="preserve"> samples</t>
    </r>
  </si>
  <si>
    <t>Thickness (mm)</t>
  </si>
  <si>
    <r>
      <t xml:space="preserve">CX 01 </t>
    </r>
    <r>
      <rPr>
        <sz val="20"/>
        <color theme="0" tint="-0.14999847407452621"/>
        <rFont val="Calibri"/>
        <family val="2"/>
        <scheme val="minor"/>
      </rPr>
      <t>tt  yymmdd  nn</t>
    </r>
  </si>
  <si>
    <r>
      <t xml:space="preserve">CX </t>
    </r>
    <r>
      <rPr>
        <sz val="20"/>
        <color theme="0" tint="-0.14999847407452621"/>
        <rFont val="Calibri"/>
        <family val="2"/>
        <scheme val="minor"/>
      </rPr>
      <t>01 tt  yymmdd  nn</t>
    </r>
  </si>
  <si>
    <t>Pass this form to Dan</t>
  </si>
  <si>
    <t>Pass samples to Dan</t>
  </si>
  <si>
    <t>Pass Results to Marcin</t>
  </si>
  <si>
    <t>0.702 (07)</t>
  </si>
  <si>
    <t>0.267 (10)</t>
  </si>
  <si>
    <t>0.19 (13)</t>
  </si>
  <si>
    <t>0.266 (14)</t>
  </si>
  <si>
    <t>0.239 (19)</t>
  </si>
  <si>
    <t>0.168 (16)</t>
  </si>
  <si>
    <t>0.132 (27), 0.066 (28)</t>
  </si>
  <si>
    <t>P(SET-1-dd)</t>
  </si>
  <si>
    <t>P(SET-2-dd)</t>
  </si>
  <si>
    <t>3.4 (28)</t>
  </si>
  <si>
    <t>3.5 (28)</t>
  </si>
  <si>
    <t>P(UNS-1) TD</t>
  </si>
  <si>
    <t>C(1-03)</t>
  </si>
  <si>
    <t>C(1-07)</t>
  </si>
  <si>
    <t>C(1-14)</t>
  </si>
  <si>
    <t>C(1-28)</t>
  </si>
  <si>
    <t>Weight (g/30x30cm)</t>
  </si>
  <si>
    <t>Samples</t>
  </si>
  <si>
    <r>
      <t>N</t>
    </r>
    <r>
      <rPr>
        <vertAlign val="superscript"/>
        <sz val="14"/>
        <color theme="1"/>
        <rFont val="Calibri"/>
        <family val="2"/>
        <scheme val="minor"/>
      </rPr>
      <t>o</t>
    </r>
    <r>
      <rPr>
        <sz val="14"/>
        <color theme="1"/>
        <rFont val="Calibri"/>
        <family val="2"/>
        <scheme val="minor"/>
      </rPr>
      <t xml:space="preserve"> QC</t>
    </r>
  </si>
  <si>
    <t>Sample ID</t>
  </si>
  <si>
    <t>Time</t>
  </si>
  <si>
    <t>PORT</t>
  </si>
  <si>
    <t>STARBOARD</t>
  </si>
  <si>
    <t>Base Weight</t>
  </si>
  <si>
    <t>kg/m2</t>
  </si>
  <si>
    <t>16 - 17</t>
  </si>
  <si>
    <t>Temperature</t>
  </si>
  <si>
    <t>Humidity</t>
  </si>
  <si>
    <t>CONDITIONS</t>
  </si>
  <si>
    <t>Start time</t>
  </si>
  <si>
    <t>°C</t>
  </si>
  <si>
    <t>MK 7D tests</t>
  </si>
  <si>
    <t>Top Surface</t>
  </si>
  <si>
    <t>Bottom Surface</t>
  </si>
  <si>
    <t>FO</t>
  </si>
  <si>
    <t>Malliwatt</t>
  </si>
  <si>
    <t>52.5N CEMEX</t>
  </si>
  <si>
    <t>fine kiln dried sand SELCO</t>
  </si>
  <si>
    <t>Shaft Speed</t>
  </si>
  <si>
    <t>Fabric UWD</t>
  </si>
  <si>
    <t>Yarn CREEL</t>
  </si>
  <si>
    <t>PV</t>
  </si>
  <si>
    <t>Maliwatt</t>
  </si>
  <si>
    <t>Lances and manifolds</t>
  </si>
  <si>
    <t>RWD</t>
  </si>
  <si>
    <t>Lances and manifold</t>
  </si>
  <si>
    <t>Width</t>
  </si>
  <si>
    <t>235</t>
  </si>
  <si>
    <t>135</t>
  </si>
  <si>
    <t>4 to 5.5</t>
  </si>
  <si>
    <t>Sample Width</t>
  </si>
  <si>
    <t>Yarn Path</t>
  </si>
  <si>
    <t>yarn winded onto bobbins by "WOOL WINDER", bobbins placed on floor, tensioners mounted on horizontal minitec,yarn running into scray 1</t>
  </si>
  <si>
    <t>through scray 2, does not go through S bend rollers, through scray 3, round inner bouncing plates (bolts removed accordingly), through scray 4</t>
  </si>
  <si>
    <t>1st itteration design</t>
  </si>
  <si>
    <t>through pinch onto floor</t>
  </si>
  <si>
    <t>1st try</t>
  </si>
  <si>
    <t>2nd try with increased gap and modified pile yarn sinkers</t>
  </si>
  <si>
    <t>Trial run</t>
  </si>
  <si>
    <t>ran really well, few dropped stitches that resulted in greater thickness product, Tapping made a big difference</t>
  </si>
  <si>
    <t>tension was way too high on the fabric so the cement was being injected into pre stretched fabric</t>
  </si>
  <si>
    <t>tension has been greatly reduced and the cement packs into the samples a lot better</t>
  </si>
  <si>
    <t>worked really well, tapping helped</t>
  </si>
  <si>
    <t>as was purchased</t>
  </si>
  <si>
    <t>5 to 5.5</t>
  </si>
  <si>
    <t>.</t>
  </si>
  <si>
    <t>mm/min</t>
  </si>
  <si>
    <t>Stitch Length</t>
  </si>
  <si>
    <t>Jog Speed Setpoint</t>
  </si>
  <si>
    <t>Line Speed Setpoint</t>
  </si>
  <si>
    <t>Yarn Utalisation</t>
  </si>
  <si>
    <t>Pitch Overspeed</t>
  </si>
  <si>
    <t>Speed Ramp Up Rate</t>
  </si>
  <si>
    <t>1500</t>
  </si>
  <si>
    <t>300</t>
  </si>
  <si>
    <t>Unblocking Method</t>
  </si>
  <si>
    <t>Edge Sealing</t>
  </si>
  <si>
    <t>Use 2 extra lances to stitch to zero</t>
  </si>
  <si>
    <t>Added washers to the tensioners to prevent the looping</t>
  </si>
  <si>
    <t>04</t>
  </si>
  <si>
    <t>went well but we still dropped about 5 stitches</t>
  </si>
  <si>
    <t>Try running at 1500rpm with 1 shim</t>
  </si>
  <si>
    <t>no longer getting loops on the stitching to zero because of washers that were added to the, cement had set in the end of the lances</t>
  </si>
  <si>
    <t>11 had air gaps and 8 was slow</t>
  </si>
  <si>
    <t>Try running at 1500rpm with all shimed and  support rail moved out</t>
  </si>
  <si>
    <t>00</t>
  </si>
  <si>
    <t>n</t>
  </si>
  <si>
    <t>only dropped stitches came from the bobbins, we think the lances are necking causing the outer needles to deflect and break and drop stitches</t>
  </si>
  <si>
    <r>
      <t>increased support rail gap fro</t>
    </r>
    <r>
      <rPr>
        <sz val="11"/>
        <rFont val="Calibri"/>
        <family val="2"/>
        <scheme val="minor"/>
      </rPr>
      <t>m 12mm to 14mm</t>
    </r>
  </si>
  <si>
    <t>flexi tube set up, 9 lances, Live on outside, 5 live 4 dead, lance length 1.3m, lance type 4g</t>
  </si>
  <si>
    <t>Pile Yarn Sinkers</t>
  </si>
  <si>
    <t>original pile yarn sinkers grinded down by dan</t>
  </si>
  <si>
    <t>V01 laser cut bent in on edges</t>
  </si>
  <si>
    <t>Pile Yarn Sinker</t>
  </si>
  <si>
    <t>Average Tension</t>
  </si>
  <si>
    <t>Use 2 plates, one for holding the fabric (slotted bolt holes) and one for doing the pile yarn sinking,(cut out some to alllow for stitching to zero)</t>
  </si>
  <si>
    <t>no longer running of bobbins, running of cheeses</t>
  </si>
  <si>
    <r>
      <t>increased support rail gap fro</t>
    </r>
    <r>
      <rPr>
        <sz val="11"/>
        <rFont val="Calibri"/>
        <family val="2"/>
        <scheme val="minor"/>
      </rPr>
      <t>m 14mm to 15.5mm, 0.5mm shim under all of the guide leads</t>
    </r>
  </si>
  <si>
    <t>ACRONYMS</t>
  </si>
  <si>
    <t>Acronym</t>
  </si>
  <si>
    <t>Meaning</t>
  </si>
  <si>
    <t>Description</t>
  </si>
  <si>
    <t>PYS</t>
  </si>
  <si>
    <t>Forms larger stitches allowing thicker material to be made</t>
  </si>
  <si>
    <t>SBB</t>
  </si>
  <si>
    <t>Bulk Bag Unloader</t>
  </si>
  <si>
    <t>Accepts Bulk bags of cement for dosing into the machine</t>
  </si>
  <si>
    <t>11</t>
  </si>
  <si>
    <t>No cement run with all modifications</t>
  </si>
  <si>
    <t>Cement trial with modifications</t>
  </si>
  <si>
    <t>wedge design instead of washer, can vary thickness by inserting wedge</t>
  </si>
  <si>
    <t>9</t>
  </si>
  <si>
    <t>3</t>
  </si>
  <si>
    <t>Fabric is being produced well, no dropped stitches and very little tension at the end of the lances</t>
  </si>
  <si>
    <t>Scaffolding pole mounted on minitec, strapping to provide breaking, fabric runs around the upper roller and through 1 nip finger to cetralise it</t>
  </si>
  <si>
    <t>Inner Yarn</t>
  </si>
  <si>
    <t>Quantity of Inner Yarns</t>
  </si>
  <si>
    <t>STZ Yarn Type</t>
  </si>
  <si>
    <t>STITCHING TO ZERO (STZ)</t>
  </si>
  <si>
    <t>STZ</t>
  </si>
  <si>
    <t>Stitching To Zero</t>
  </si>
  <si>
    <t>Seals the edges of the fabric</t>
  </si>
  <si>
    <t>PY</t>
  </si>
  <si>
    <t>Pile Yans</t>
  </si>
  <si>
    <t>Yarns formed as piles, big loops</t>
  </si>
  <si>
    <t>YRN-8</t>
  </si>
  <si>
    <t>OUTPUT MATERIAL</t>
  </si>
  <si>
    <t>Output Length</t>
  </si>
  <si>
    <t>Output Weight</t>
  </si>
  <si>
    <t>m</t>
  </si>
  <si>
    <t>kg</t>
  </si>
  <si>
    <t>Unblocked</t>
  </si>
  <si>
    <t>y/n</t>
  </si>
  <si>
    <t>Unblocking methiod</t>
  </si>
  <si>
    <t>Hitting it with a stick</t>
  </si>
  <si>
    <t>05</t>
  </si>
  <si>
    <t>07</t>
  </si>
  <si>
    <t>08</t>
  </si>
  <si>
    <t>09</t>
  </si>
  <si>
    <t>2000</t>
  </si>
  <si>
    <t>2500</t>
  </si>
  <si>
    <t>3000</t>
  </si>
  <si>
    <t>Made 45m of CCX at 11mm thick, didn’t stop the machine and went from 1500mm/min to 3000mm/min. VERY promising. All samples produced on this day were left out overnight in the high bay for 20h at fairly high humidity</t>
  </si>
  <si>
    <t>CX020619021104</t>
  </si>
  <si>
    <t>CX020619021103</t>
  </si>
  <si>
    <t>CX020619021102</t>
  </si>
  <si>
    <t>CX020619021101</t>
  </si>
  <si>
    <t>CX020619013102</t>
  </si>
  <si>
    <t>CX020619013101</t>
  </si>
  <si>
    <t>CX021119022002</t>
  </si>
  <si>
    <t>CX021119022003</t>
  </si>
  <si>
    <t>CX021119022004</t>
  </si>
  <si>
    <t>CX021119022005</t>
  </si>
  <si>
    <t>CX021119022006</t>
  </si>
  <si>
    <t>CX021119022007</t>
  </si>
  <si>
    <t>CX021119022008</t>
  </si>
  <si>
    <t>CX021119022009</t>
  </si>
  <si>
    <t>Trial run at max speed and different pressures</t>
  </si>
  <si>
    <t>Quantity on PT</t>
  </si>
  <si>
    <t>Quantity on SB</t>
  </si>
  <si>
    <t>1</t>
  </si>
  <si>
    <t>5.5</t>
  </si>
  <si>
    <t>Ran well for a bit and droped an outer STZ yarn, but it worked fine like that. Maliwatt started making weird noises at 3000mm/min so dropped down to 2000mm/min</t>
  </si>
  <si>
    <t>CX021119022701</t>
  </si>
  <si>
    <t>Lance tip vibration trials control no vibration</t>
  </si>
  <si>
    <t>Lance tip vibration trials - RWD Vib Motor</t>
  </si>
  <si>
    <t>Lance tip vibration trials - FWD Vib Motor</t>
  </si>
  <si>
    <t>Vibration motor running in the direction of web travel</t>
  </si>
  <si>
    <t>5.8</t>
  </si>
  <si>
    <t>Vibration motor running against the direction of web travel. Vibration motor mounted with control box on the underside</t>
  </si>
  <si>
    <t>YRN-1</t>
  </si>
  <si>
    <t>FM</t>
  </si>
  <si>
    <t xml:space="preserve">3 speeds and 2 pressures </t>
  </si>
  <si>
    <t>using the yarn rollers</t>
  </si>
  <si>
    <t>flexi tube set up, 7 lances, dead on outside, 3 live 4 dead, lance length 1.3m, lance type 4g</t>
  </si>
  <si>
    <t>flexi tube set up, 7 lances, dead on outside, 3 live 4 dead, lance length 0.91m, lance type 4g, vibration plate not turned on</t>
  </si>
  <si>
    <t>flexi tube set up, 7 lances, dead on outside, 3 live 4 dead, lance length 0.91m, lance type 4g, no vibration jig</t>
  </si>
  <si>
    <t>flexi tube set up, 7 lances, dead on outside, 3 live 4 dead, lance length 0.91m, lance type 4g, Lab vibration table attached to vibrate the tubes with 20mm of the tubes within the vibration plates - FWD, rotation tangent vertically up</t>
  </si>
  <si>
    <t>flexi tube set up, 7 lances, dead on outside, 3 live 4 dead, lance length 0.91m, lance type 4g, Lab vibration table attached to vibrate the tubes with 20mm of the tubes within the vibration plates - RWD, rotation tangent vertically up</t>
  </si>
  <si>
    <t>Large prolapse at edge of knitted material. Pressure seemed to travel down the filled material by ~0.5 metres and cause a blowout at the edge. During the startup significantly more dust was leaking out of the nonwoven than with the shorter pitch length. Leigh commented that the machine was difficult to get starting</t>
  </si>
  <si>
    <t>500</t>
  </si>
  <si>
    <t>4000</t>
  </si>
  <si>
    <t>n/a</t>
  </si>
  <si>
    <t xml:space="preserve">Thickness was reduced to try to prevent the backflow that caused a failure in the previous runs. The trial still failed and the material prolapsed at 4 bar vessel pressure. </t>
  </si>
  <si>
    <t>Fabric run for Charlies fabric adhesion test</t>
  </si>
  <si>
    <t>2 x laser cut plates with washer inbetween, dual purpose, hold fabric back and can vary thickness by altering the washers. Use and extra PYS on the outside of each lance, this stops the necking of the lances, PYS Distance Horizontal from Support Rail 0.7mm, PYS Distance Vertical
 from Support Rail</t>
  </si>
  <si>
    <t>Material run off for charlies test of different fabrics, PYS wdge worked really well, yarn seems a lot neater on the surface. Worked well</t>
  </si>
  <si>
    <t>Commissioning of new vessel</t>
  </si>
  <si>
    <t>52.5R Cemex</t>
  </si>
  <si>
    <t>Mansfield 55</t>
  </si>
  <si>
    <t>10</t>
  </si>
  <si>
    <t>6</t>
  </si>
  <si>
    <t>270</t>
  </si>
  <si>
    <t>20</t>
  </si>
  <si>
    <t xml:space="preserve">Yarn utilisation set to 14 for the previous day of stitching as the temperature was colder. For this trial today, the temp is warmer, and so the yarn utilisation was dropped to 13.5. Prolapsed because of dropped stitch so machine was e-stopped. Sinusodal lumps of cement were noticed in the machine direction in synch with the unblocking motor. Initially, the unblocking was set at 50, but no effect of UB was noticed - the cement appeared to not be flowing at this hammer speed. UB then sped up to 70 and the cement started flowing. Bunching was noticed on the RWD side fabric before the explosion. </t>
  </si>
  <si>
    <t>UNBLOCKING SETTINGS</t>
  </si>
  <si>
    <t>Hammer Speed</t>
  </si>
  <si>
    <t>Hammer Interval</t>
  </si>
  <si>
    <t>ms</t>
  </si>
  <si>
    <t>Start position</t>
  </si>
  <si>
    <t>deg</t>
  </si>
  <si>
    <t>Coast position</t>
  </si>
  <si>
    <t>Offset</t>
  </si>
  <si>
    <t>60</t>
  </si>
  <si>
    <t>50</t>
  </si>
  <si>
    <t>140</t>
  </si>
  <si>
    <t>180</t>
  </si>
  <si>
    <t>328</t>
  </si>
  <si>
    <t>Using thicker yarns all the way across to try to strengthen the material and prevent any prolapses</t>
  </si>
  <si>
    <t>N/A</t>
  </si>
  <si>
    <t>Y</t>
  </si>
  <si>
    <t>N</t>
  </si>
  <si>
    <t>UWD 1 Pinch Overspeed</t>
  </si>
  <si>
    <t>UWD 2 Pinch Overspeed</t>
  </si>
  <si>
    <t>Worked well had to stop because of a dropped stitch caused by the uwd bunching up. for the second run to lower the yarn infeeding rate. Some bulges in material due to the occassional drop stitch gibing higher total base weight</t>
  </si>
  <si>
    <t>Start up was by running material unfilled and running the hammers. The material was cut ready to do the manual unblocking, and the paddles in the vessel were then run. Cement flowed down all tubes, suggesting the hammers are adequate to unblock the lances - needs to be verified in further production trials. Line ran really well. The higher line speed seemed to be beneficial for the flow. More cement dust appeared to be passing through the non woven during the production.</t>
  </si>
  <si>
    <t xml:space="preserve">Switching off the hammers did not really seem to change the filling of the CCX. </t>
  </si>
  <si>
    <t>Yarns are now running from the creel to the machine under the walkway as per the final machine production configuration</t>
  </si>
  <si>
    <t>Final production creel installed and used</t>
  </si>
  <si>
    <t>Using the final UWD stations, but with a scaffold pole and much narrower web width (250 mm)</t>
  </si>
  <si>
    <t>Major re-design of PV - new barrel, all lances became live, new barrel machined by TEMA</t>
  </si>
  <si>
    <t>Unblocking shaft now mounted underneath MW and used with 1 set of hammers for narrow width trials</t>
  </si>
  <si>
    <t>Re-configuration after PV redesign so that stitching to 0 is being accomplished with 2 yarns</t>
  </si>
  <si>
    <t>An additional edge stitch added on so that 3 yarns are stitching to 0 each side of the web</t>
  </si>
  <si>
    <t>New support rail</t>
  </si>
  <si>
    <t>Re-design of pile yarn sinkers</t>
  </si>
  <si>
    <t xml:space="preserve">Material ran fine through all of the above trials. No drop yarns for the entire run length. There was some slight wandering of the non-woven web into the MW, but this was due to the use of a single pinch finger. </t>
  </si>
  <si>
    <t>Trialing three different pressures with most optimised conditions from yesterday</t>
  </si>
  <si>
    <t xml:space="preserve">PV seemed to be below its usable cement level, and so the trial was aborted. </t>
  </si>
  <si>
    <t>Line ran really well through the entire trial today. The run time was 30 minutes and there was not 1 dropped yarn. In a couple of places, the material seemed to develop minor bulges - TBA</t>
  </si>
  <si>
    <t>150</t>
  </si>
  <si>
    <t>40</t>
  </si>
  <si>
    <t>Samples ran well at 4 m/min line speed after increase in stitch length</t>
  </si>
  <si>
    <t>During this run without the hammers, some breaks appeared in the stitching on the tricot side. It is possible that the stitch length is close to its maximum value for the current yarn</t>
  </si>
  <si>
    <t>There was a noticeable drop in the amount of cement dust that was evolving during the trial once the pressure dropped from 4 to 2 bar</t>
  </si>
  <si>
    <t xml:space="preserve">The line ran well through the entire production run. There were no problems with the stitching. </t>
  </si>
  <si>
    <t>Running the line with a stitch length of 5 mm</t>
  </si>
  <si>
    <t>This is to get the line speed up to 4 m/min</t>
  </si>
  <si>
    <t>Pressures of 6, 4, and 2 bar were studied</t>
  </si>
  <si>
    <t>Experimental design to study pressure</t>
  </si>
  <si>
    <t>line speed, paddle speed, and unblocking</t>
  </si>
  <si>
    <t>Test with various fabrics</t>
  </si>
  <si>
    <t>Test 80:20 blend</t>
  </si>
  <si>
    <t>Test 90:10 blend with M55</t>
  </si>
  <si>
    <t>329</t>
  </si>
  <si>
    <t>70:30 blend 52.5R:M55</t>
  </si>
  <si>
    <t xml:space="preserve">First trial with Joe's video analysis. Struggled to get the cement flowing. Had to resort to using a hammer on the lances individually. It was most effected </t>
  </si>
  <si>
    <t>90:10 blend 52.5R:M40 at 6 bar</t>
  </si>
  <si>
    <t>90:10 blend 52.5R:M40 at 3 bar</t>
  </si>
  <si>
    <t>Mansfield 40</t>
  </si>
  <si>
    <t>-</t>
  </si>
  <si>
    <t>80:20 blend 52.5R:M40 with hammers on</t>
  </si>
  <si>
    <t>80:20 blend 52.5R:M40 with hammers off</t>
  </si>
  <si>
    <t>70:30 blend of 52.5R:M40</t>
  </si>
  <si>
    <t>Line ran well. There was a couple of minor issues whereby a yarn popped under the cement pressure. This may be due to the quality of the yarn. A dropped stitch made its way down to the end of the tube, and the cement underwent backflow up the fabric close to the needles. This caused additional friction around the lances, and made it troublesome to run the line. The take down roller ended up tripping and the drive error was reset by switching the unit off and on.</t>
  </si>
  <si>
    <t>60:40 blend of 52.5R:M40</t>
  </si>
  <si>
    <t>GM</t>
  </si>
  <si>
    <t>FN</t>
  </si>
  <si>
    <t>Using PET top surface with uncalendered PP bottom surface</t>
  </si>
  <si>
    <t>The unwind side fabric guide opposite to the pile yarn sinkers was changed for this test. Since the GM fabric is thinner, the needles weren't penetrating the fabric. A support guide that pushed the tricot side closer to the needles was therefore used instead of the conventional one. The fabric tension may also be important - if it is too loose then this will assist in stopping the needles penetrating</t>
  </si>
  <si>
    <t xml:space="preserve">At the end of the previous run, all lances were checked for blockages. There was some evidence of lance 11, 13, and 14 when going from right to left on the straight side since it was very difficult. This was a repeat run of the above - the same results were obtained suggesting that it is definitely a higher content of sand that is lowering the flow down the tubes. </t>
  </si>
  <si>
    <t>Lance 11 from tricot side heavily blocked - very difficult to UB but was able to by poking. This was blocked for yesterdays run and would have affected the results. Managed to clear it by perserverance</t>
  </si>
  <si>
    <t>The cement flow was notably lower than the previous day. This is definitely due to the higher sand ratio. For this reason a repeat was run immediately after to confirm that all lances were unblocked and it is a property of the cement/sand mixture</t>
  </si>
  <si>
    <t>v</t>
  </si>
  <si>
    <t>LG away for this run - MC took lead of Maliwatt operation. Line ran well for all 6 of the experiments. Video analysis conducted on each run</t>
  </si>
  <si>
    <t>Around 207 kg of mix at 65:35 was left in the vessel at the end of this run</t>
  </si>
  <si>
    <t>70:30 52.5R:M40 Hammers On</t>
  </si>
  <si>
    <t>70:30 52.5R:M40 Hammers Off</t>
  </si>
  <si>
    <t>65:35 52.5R:M40 Hammers On</t>
  </si>
  <si>
    <t>65:35 52.5R:M40 Hammers Off</t>
  </si>
  <si>
    <t>75:25 52.5R:M40 Hammers On</t>
  </si>
  <si>
    <t>75:25 52.5R:M40 Hammers Off</t>
  </si>
  <si>
    <t>Test 5 of the new Shinkong yarns</t>
  </si>
  <si>
    <t>YRN-8 (15) YRN-16 (5)</t>
  </si>
  <si>
    <t>Test all new yarns at narrow width</t>
  </si>
  <si>
    <t>YRN-16</t>
  </si>
  <si>
    <t>Line ran really well with the new yarns. No dropped stitches. There was on yarn that snapped in the final fabric but this did not propogate/run to other areas of the material and the material is still perfectly fine</t>
  </si>
  <si>
    <t>Edge yarn snapped as it got stuck on the cheese, but this was at the end of the run</t>
  </si>
  <si>
    <t>1.0 wt% CaSO4 added</t>
  </si>
  <si>
    <t>0.5 wt% CaSO4 added</t>
  </si>
  <si>
    <t>0.25 wt% CaSO4 added</t>
  </si>
  <si>
    <t>0.1 wt% CaSO4 added</t>
  </si>
  <si>
    <t>1.0 wt% CaSO4 + 1.0 wt% Al2O3</t>
  </si>
  <si>
    <t xml:space="preserve">Large cement ejection from the material upon de-pressurisation. No dropped stitches, and no break in fabric, so something to do with the de-pressurisation caused a jetting of cement out of the fabric </t>
  </si>
  <si>
    <t>Edge yarn snapped as it got stuck on the cheese, limited the amount of material made</t>
  </si>
  <si>
    <t>1.0 wt% CaSO4 repeat</t>
  </si>
  <si>
    <t>Control with new batch of cement and sand</t>
  </si>
  <si>
    <t>0.1 wt % Al2O3 added from masterbatch</t>
  </si>
  <si>
    <t xml:space="preserve">A 16 kg masterbatch was made with a 75:25 52.5R:M40 blend. 2.5 kg of CaSO4 was added to this, and the masterbatch was then dosed in over 4 runs to bring the CaCO3 content in the vessel up to 1 %. </t>
  </si>
  <si>
    <t>16 kg masterbatch made, and 2.5 kg Al2O3 was added. This was then dosed into the following runs after the control for the nex mix was run Line ran well, no drops. Had to unblock the lances by poking with thin metal wire</t>
  </si>
  <si>
    <t>Line ran well early in the morning. Unblocked lances by poking, but only when the line got to ~1500 m/min or so with the hammers run did the tubes unblock</t>
  </si>
  <si>
    <t>0.25 wt % Al2O3 addition</t>
  </si>
  <si>
    <t>Line ran well. No dropped stitches from start up</t>
  </si>
  <si>
    <t>0.5 wt% Al2O3 addition</t>
  </si>
  <si>
    <t>1.0 wt% Al2O3 addition</t>
  </si>
  <si>
    <t>Line ran well, no drops. Material feels good</t>
  </si>
  <si>
    <t>1.0 wt% CaSO4 + 1.0 wt% Al2O3 repeat</t>
  </si>
  <si>
    <t>75:25 52.5R:M40 sand at full width</t>
  </si>
  <si>
    <t xml:space="preserve">Full </t>
  </si>
  <si>
    <t xml:space="preserve">First run at full width. LG had puts lots of effort in to get the stitching reliable at full width prior to cement injection. During the trial, quite a lot of dropped stitches occurred. It seemed these were due to yarn tension issues, and its possible a minor adjustment is needed on the guidebar. </t>
  </si>
  <si>
    <t xml:space="preserve">Second run at full width. First time with actually being able to run at full width cement injection. The line trial was going OK, but the vessel ran out of cement. This caused a large rupture in the fabric and essentially emptied all cement from the vessel into the extraction box. </t>
  </si>
  <si>
    <t>Variable</t>
  </si>
  <si>
    <t>Lots!</t>
  </si>
  <si>
    <t>30</t>
  </si>
  <si>
    <t>6 bar</t>
  </si>
  <si>
    <t>2 bar</t>
  </si>
  <si>
    <t>Best Sample of the day. Line ran for over 1 minute at 2 m/min, yielding some good material from the steady state period. It seemed that the cement flow from the outer bank of lances on the left side when viewed from the operator side was low - possible issues with the paddles? Material well suited for lamination trials</t>
  </si>
  <si>
    <t>Line was run at 1.5 m/min with cement injection. Attempting to get all the lances flowing for the first time. On the previous day the lances in the middle were definitely blocked. MC poked around some of the lances to try to unblock but this didn't seem that effective. GR changed the hammer settings from the day before to allow double striking. During the run, the line speed was increased to 2 m/min, when the speed jumped up, more lances unblocked and the flow was better.</t>
  </si>
  <si>
    <t>Line ran well but there was a drop edge stitch and so it was aborted after a fairly short run. The extraction box was very dusty at 4 m/min, but the pressure wasn't increased above 2 bar due to the dropped stitch. The material seems a little soft on its fill, this is probably due to only reaching 2 bar operating pressure</t>
  </si>
  <si>
    <t>1500, short burst at 2000 to help UB lances</t>
  </si>
  <si>
    <t xml:space="preserve">Line ran well for the material produced for the lamination trials. Start up of the line was achieved without any poking up the lances. To get the cement flowing, the line was jogged over at 1500, with the hammers on, and increasing the pressure. Once the lances were unblocked, an attempt was made to start the line without the hammers, but there was no cement flow at 3000 mm/min, and 5 bar pressure. </t>
  </si>
  <si>
    <t>5 bar</t>
  </si>
  <si>
    <t>New lance design with no flexi tubing - One bank installed in middle of vessel</t>
  </si>
  <si>
    <t>New lance design with no flexi tubing - entire bank of lances installed to give full width</t>
  </si>
  <si>
    <t>Some major programming changes were made by GR to allow for double striking of the hammers</t>
  </si>
  <si>
    <t>Initial operation of hammers - double striking achieved through failure of motor to catch hammer shaft after initial strike</t>
  </si>
  <si>
    <t>Using final UWD stations at full width, and using rams to lift the web</t>
  </si>
  <si>
    <t>At full width, 5 yarns are stitching to 0 at the edge</t>
  </si>
  <si>
    <t>HE</t>
  </si>
  <si>
    <t>HF</t>
  </si>
  <si>
    <t>3 bar</t>
  </si>
  <si>
    <t xml:space="preserve">Seemed to get more dropped stitches with the HF fabric than the HE fabric. This roll is possibly too short for the lamination trials. The line was running well, but a dropped stitch meant that the run had to be aborted. Since the material was mainly good it was rolled up and can potentially be used. </t>
  </si>
  <si>
    <t>75:25 52.5R:M40 at full width,. The pressure vessel had been raised in this instance to try to lower the base weight</t>
  </si>
  <si>
    <t>75</t>
  </si>
  <si>
    <t>25</t>
  </si>
  <si>
    <t>4 bar</t>
  </si>
  <si>
    <t xml:space="preserve">For this trial, the height of the vessel was increased by 4 mm to try to lower the base weight by making the fabric thinner. Lab analysis showed the cement layer thicknes was ~7 mm, compared to 8.5 mm from the CX0219092301 run which had a higher base weight. </t>
  </si>
  <si>
    <t>TEST NAME</t>
  </si>
  <si>
    <t>TEST PURPOSE</t>
  </si>
  <si>
    <t>TEST RESULTS</t>
  </si>
  <si>
    <t>RECORD ALL MACHINE SETTINGS IN PRODUCTION RECORDS SPREADSHEET</t>
  </si>
  <si>
    <t>TO TRY NEXT</t>
  </si>
  <si>
    <t>COMMENTS / LESSONS LEARNT</t>
  </si>
  <si>
    <t>HH</t>
  </si>
  <si>
    <t>HI</t>
  </si>
  <si>
    <t>First run with new fabric made from large production run at Cosmotec with CP in attendance</t>
  </si>
  <si>
    <t>Since line had not been run for a couple of weeks the lances were heavily blocked up. Attempts were made to start the line without any unblocking around the tips but this did not work. Pressurising the vessel, using hammers, and manualy tapping the lances with the fabric held stationary did help to clear some of the lances. Doing this in combination with scribing around the lance tips proved the most successful way to unblock the lances whilst minimising materials consumption. Several minor changes were made to the yarns and individual tensioners by LG to prevent any drops. The line ran very well with no drops on any stitches around the lances. Two edge stitches on the right side dropped at the end of the run.</t>
  </si>
  <si>
    <t>100</t>
  </si>
  <si>
    <t>This is the other half of the above roll - it came from the same production wun but was split in 2 since the total weight was 180 kg</t>
  </si>
  <si>
    <t>No bulges appeared in either of these samples - they are well suited to take to PLAMA since there is quite a bit of excess at the start of each roll making the threading simpler through the roll stack</t>
  </si>
  <si>
    <t>Line started well from cold after 4 days dormant. No poking around the lances was done - line was started with low speed, pressure and hammers. The right side hammer was removed from the previous run, and so no cement flow occureed here during the entire sample, but this is a known problem. There are still a couple of low fill zones in the mat - possibly low pressure zones as a consequence of the paddles and air flow/excess sand at bed of vessel hindering flow. No bulges present in this sample. The web started to go slack at the end of the run which caused a lot of drop stitches. Key is going to be keeping the web taut on the operator side going into the stitching.</t>
  </si>
  <si>
    <t>Standard operating conditions, trying to make a roll for lamination trials after 4 day shutdown</t>
  </si>
  <si>
    <t>Repeat of running the line from earlier in the day to make samples for lamination trial</t>
  </si>
  <si>
    <t xml:space="preserve">Material appeared better at lower mixer speed, especially in the region on the operator left side by the vacuum port on the vessel. Due to the short run time it was difficult to determine exactly how effective this was. Lances were blocked on the other side, even with the hammer put back on, so some manual unblocking needs to be done there prior to the next run. No bulges in the material, so the material is well suited for lamination trial. Unfilled material at one end to save the hassle of cutting through the CCX/make it easier during the lamination trial. </t>
  </si>
  <si>
    <t>All lances were unblocked by MS prior to carrying out this run since several dead lances were noticed from the previous run. The trial run was conducted at fairly standard conditions, and this was by far the best product that has been made. It could be seen from the final CCX that every single lance was flowing, and the uniformity across the web was very good. To try to prevent such severe blockages happening again, closed cell foam was squeezed around the bottom of the lances to give a seal, and a dehumidifier was connected to the bottom of the extraction box.</t>
  </si>
  <si>
    <t>Try running the line at a faster rate, see if we get better results</t>
  </si>
  <si>
    <t>Yarn Droppers working by visual identification</t>
  </si>
  <si>
    <t>PV held fixed on its linear rails by shaft collars</t>
  </si>
  <si>
    <t>Best sample - this was then extrusion coated at PLAMA trial on 30/10/2019 with Exxon mEnable 4002MC</t>
  </si>
  <si>
    <t>12</t>
  </si>
  <si>
    <t>NB all prior including mixed in our PV</t>
  </si>
  <si>
    <t>Pre mixed bulk bags from READER</t>
  </si>
  <si>
    <t>Source</t>
  </si>
  <si>
    <t>6 bar attempted</t>
  </si>
  <si>
    <t>Speed Ramp Down Rate</t>
  </si>
  <si>
    <t>Operating procedure was maliwatt, hammers then pressure, A lot of cement was puffing out  of the extraction box, when a dropper dropped takedown roller stopped dead and the needles ramped down causing the needles to stitch over each other. Hapend very quickly so pressure didnt have time to build</t>
  </si>
  <si>
    <t>Yarn</t>
  </si>
  <si>
    <t>Problem</t>
  </si>
  <si>
    <t>Solution</t>
  </si>
  <si>
    <t>Operating procedure was maliwatt, hammers then pressure, A lot of cement was puffing out  of the extraction box, pressure set to 6 bar but it couldn’t get to it, only got to 2 bar in vessle, it couldnt get past 2 bar, maybe next time try pressurising first then starting the maliwatt , implies a very high air to cement ratio, loads of tension was lost on NW 1 and NW 2 , hit red button to stop and rwd jammed, sample poor, think due to lack of pressure</t>
  </si>
  <si>
    <t>spent a long time sorting out the yarns, happy with them now,  very good run, heard scraping when pressurising, not when at pressure though, try lower rpm during pressure ramp up</t>
  </si>
  <si>
    <t>SOP</t>
  </si>
  <si>
    <t>RWD couldn’t pull material through after run, SB side took longer to unblock, Air inlet location perhaps?</t>
  </si>
  <si>
    <t>Paddle motor stalled on pressurising, paddles too slow, do not pressurise at low rpm, caused line to prolapse, to unstick the paddles, pressurise then depressurise whilst trying to spin</t>
  </si>
  <si>
    <t>Run Maliwatt at 1000mm/min</t>
  </si>
  <si>
    <t>lots of cement coming out of extraction box, over aerated couldn’t pressurise past 2 bar, try slower paddles and slower maliwatt during pressurising</t>
  </si>
  <si>
    <t>Run paddles at 60 rpm</t>
  </si>
  <si>
    <t>try new SOP</t>
  </si>
  <si>
    <t>large prolapse on SB and PT side, could be caused by dropped stitch, SB side seems to fill faster</t>
  </si>
  <si>
    <t>both selvedge temple fitted on UWD side</t>
  </si>
  <si>
    <t>Selvedge tempe fitted SB</t>
  </si>
  <si>
    <t>large prolapse on SB side, no dropped stitches, could it be due to air inlet on SB side</t>
  </si>
  <si>
    <t>Air inlet</t>
  </si>
  <si>
    <t>1" inlet on Sb side</t>
  </si>
  <si>
    <t>2 x 1" inlet, one on each side, t off going to 1/8" on bearing</t>
  </si>
  <si>
    <t>Air Inlet</t>
  </si>
  <si>
    <t>no prolapse, air seemed to help</t>
  </si>
  <si>
    <t>temples on rwd side</t>
  </si>
  <si>
    <t>Same but at lower RPM when pressurising RSR1</t>
  </si>
  <si>
    <t>try new air inlet, fitted on both sides, RSR3</t>
  </si>
  <si>
    <t>back to higher rpm during pressurising RSR2</t>
  </si>
  <si>
    <t>RSR4</t>
  </si>
  <si>
    <t>RSR5</t>
  </si>
  <si>
    <t>RSR6</t>
  </si>
  <si>
    <t>ran well</t>
  </si>
  <si>
    <t>ran well, 2 dropped on edge</t>
  </si>
  <si>
    <t>Start up list</t>
  </si>
  <si>
    <t>Slowly increase pressure, keep dial at 6 bar inlet, will take a couple of mins</t>
  </si>
  <si>
    <t>When at 6 bar increase speed to 4000mm/min</t>
  </si>
  <si>
    <t>Hammers on</t>
  </si>
  <si>
    <t>1.                   01/11/2019</t>
  </si>
  <si>
    <t>2.                   02/11/2019</t>
  </si>
  <si>
    <t>3.                        06/11/2019</t>
  </si>
  <si>
    <t>Start Up</t>
  </si>
  <si>
    <t>Extractor on</t>
  </si>
  <si>
    <t>Dehumidifyer off</t>
  </si>
  <si>
    <t>Extraction box closed</t>
  </si>
  <si>
    <t>Shut Down</t>
  </si>
  <si>
    <t>Pressure in off</t>
  </si>
  <si>
    <t>E-stop open</t>
  </si>
  <si>
    <t>bearing air on</t>
  </si>
  <si>
    <t>lance tips covered</t>
  </si>
  <si>
    <t>extractor off</t>
  </si>
  <si>
    <t>dehumidifyer on</t>
  </si>
  <si>
    <t>extraction box closed</t>
  </si>
  <si>
    <t>bag all samples</t>
  </si>
  <si>
    <t>log run in production run</t>
  </si>
  <si>
    <t>had problems with it prolapsing on edge suring pressuringing 01 try, thinking that the paddles are aerating the cement too much, so dropped paddles down and worked well</t>
  </si>
  <si>
    <t>Run vessel completely empty</t>
  </si>
  <si>
    <t>19/11/19, added as the cement is well compacted in the tubes after a 11 day shut down, not caked</t>
  </si>
  <si>
    <t>4. 20/12/2019</t>
  </si>
  <si>
    <t>15</t>
  </si>
  <si>
    <t>6 bar attempted 5.6 more realistic</t>
  </si>
  <si>
    <t>Cement Feed</t>
  </si>
  <si>
    <t>PP used to fill vessle, still only doing one charge at a time though</t>
  </si>
  <si>
    <t>Filled using vacuum and cyclone</t>
  </si>
  <si>
    <t>8mm hose on SB side</t>
  </si>
  <si>
    <t>Ran well V20 noticably thinner V5 not, looked like necking was occuring on the SB side, jammed at low pressure when just jogging at 2m/min</t>
  </si>
  <si>
    <t>Ran well V20 noticably thinner V5 not, looked like necking was occuring on the SB side, jammed at 5 bar and 500mm/min due to large backflow</t>
  </si>
  <si>
    <t>Run paddles at 30 rpm</t>
  </si>
  <si>
    <t>Run Maliwatt at 500mm/min</t>
  </si>
  <si>
    <t>Air on to PV and PP</t>
  </si>
  <si>
    <t>Lance tips covered</t>
  </si>
  <si>
    <t>Extractor off</t>
  </si>
  <si>
    <t>Dehumidifyer on</t>
  </si>
  <si>
    <t>Cut a 350mm long strip (1250+100=1350mm) from the End Mark</t>
  </si>
  <si>
    <t>Bag the strip in layflat tube and label it</t>
  </si>
  <si>
    <t>Bag the roll in layflat tube and label it</t>
  </si>
  <si>
    <t>Log run in production run</t>
  </si>
  <si>
    <t>2.                   02/01/2020</t>
  </si>
  <si>
    <t>Mark START of good material on PV rub plate (= 1250mm from tips of tubes)</t>
  </si>
  <si>
    <t>Mark END of good material on PV rub plate (= 1250mm from tips of tubes)</t>
  </si>
  <si>
    <t>1.                   01/11/2020</t>
  </si>
  <si>
    <t>1.                   01/11/2021</t>
  </si>
  <si>
    <t>2.                   02/01/2021</t>
  </si>
  <si>
    <t>Pressure Vessel</t>
  </si>
  <si>
    <t>The large 450l cement Pressure Vessel</t>
  </si>
  <si>
    <t>Test Specimen</t>
  </si>
  <si>
    <t>(see comment)</t>
  </si>
  <si>
    <t>A: NIP, CP</t>
  </si>
  <si>
    <t>Specimen Thickness (COMPULSORY)</t>
  </si>
  <si>
    <t>Specimen Base Weight (COMPULSORY)</t>
  </si>
  <si>
    <t>Specimen QC comments</t>
  </si>
  <si>
    <t>B: NIP, CP</t>
  </si>
  <si>
    <t>Lab Testing Description for Specimen</t>
  </si>
  <si>
    <t>14 day 2 Mpa pressed and ctrl (not pressed)</t>
  </si>
  <si>
    <t>C: NONIP, CP</t>
  </si>
  <si>
    <t>D: NONIP, CP</t>
  </si>
  <si>
    <t>No nip bend test (MD)</t>
  </si>
  <si>
    <t>No nip bend test (CD)</t>
  </si>
  <si>
    <t>Note nonip samples are more poorly filled (see base wt.) and therefore thinner.</t>
  </si>
  <si>
    <t>CX021520011601</t>
  </si>
  <si>
    <t>1000</t>
  </si>
  <si>
    <t>6 Bar</t>
  </si>
  <si>
    <t xml:space="preserve">Ran well , two Port side outer edge stitch dropped </t>
  </si>
  <si>
    <t>PV Height</t>
  </si>
  <si>
    <t>CX021020012001</t>
  </si>
  <si>
    <t>CX021020012002</t>
  </si>
  <si>
    <t>CX021020012201</t>
  </si>
  <si>
    <t>144</t>
  </si>
  <si>
    <t>136</t>
  </si>
  <si>
    <t>prolapsed on the port side,this could  have been down to the line speed being lowered due to the hammers not starting</t>
  </si>
  <si>
    <t xml:space="preserve">Ran well,still got the on goingissue with two of the edge stitches dropping  on theport side </t>
  </si>
  <si>
    <t>CX020920012301</t>
  </si>
  <si>
    <t xml:space="preserve">ran well no issue with the  portside edge dropping on this run. when run was complete and jogging the sample through, one of the needles on the portside edge broke </t>
  </si>
  <si>
    <t>CE CP cut up for mapping</t>
  </si>
  <si>
    <t>Extrusion trial</t>
  </si>
  <si>
    <t>Same as above, smale to be taken off before it is pinched (Palma Trial)</t>
  </si>
  <si>
    <t>Trial with thinnest combs on one SB side (V20) and Med thickness ( comparable to that of when the line jammed before) on the PT side V5, 2 banks of each (Palma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</si>
</sst>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b/>
      <sz val="11"/>
      <color theme="1"/>
      <name val="Calibri"/>
      <family val="2"/>
      <scheme val="minor"/>
    </font>
    <font>
      <b/>
      <sz val="9"/>
      <color indexed="81"/>
      <name val="Tahoma"/>
      <family val="2"/>
    </font>
    <font>
      <i/>
      <sz val="11"/>
      <color theme="1"/>
      <name val="Calibri"/>
      <family val="2"/>
      <scheme val="minor"/>
    </font>
    <font>
      <sz val="11"/>
      <color theme="0" tint="-0.34998626667073579"/>
      <name val="Calibri"/>
      <family val="2"/>
      <scheme val="minor"/>
    </font>
    <font>
      <sz val="11"/>
      <color theme="0" tint="-0.499984740745262"/>
      <name val="Calibri"/>
      <family val="2"/>
      <scheme val="minor"/>
    </font>
    <font>
      <sz val="14"/>
      <color theme="1"/>
      <name val="Calibri"/>
      <family val="2"/>
      <scheme val="minor"/>
    </font>
    <font>
      <sz val="18"/>
      <color theme="1"/>
      <name val="Calibri"/>
      <family val="2"/>
      <scheme val="minor"/>
    </font>
    <font>
      <sz val="20"/>
      <color theme="1"/>
      <name val="Calibri"/>
      <family val="2"/>
      <scheme val="minor"/>
    </font>
    <font>
      <sz val="20"/>
      <color theme="0" tint="-0.14999847407452621"/>
      <name val="Calibri"/>
      <family val="2"/>
      <scheme val="minor"/>
    </font>
    <font>
      <sz val="18"/>
      <name val="Calibri"/>
      <family val="2"/>
      <scheme val="minor"/>
    </font>
    <font>
      <sz val="11"/>
      <color theme="1" tint="0.34998626667073579"/>
      <name val="Calibri"/>
      <family val="2"/>
      <scheme val="minor"/>
    </font>
    <font>
      <b/>
      <sz val="14"/>
      <color theme="1"/>
      <name val="Calibri"/>
      <family val="2"/>
      <scheme val="minor"/>
    </font>
    <font>
      <i/>
      <sz val="11"/>
      <name val="Calibri"/>
      <family val="2"/>
      <scheme val="minor"/>
    </font>
    <font>
      <sz val="14"/>
      <name val="Calibri"/>
      <family val="2"/>
      <scheme val="minor"/>
    </font>
    <font>
      <i/>
      <sz val="18"/>
      <name val="Calibri"/>
      <family val="2"/>
      <scheme val="minor"/>
    </font>
    <font>
      <i/>
      <sz val="14"/>
      <color theme="1"/>
      <name val="Calibri"/>
      <family val="2"/>
      <scheme val="minor"/>
    </font>
    <font>
      <i/>
      <sz val="11"/>
      <color theme="0" tint="-0.499984740745262"/>
      <name val="Calibri"/>
      <family val="2"/>
      <scheme val="minor"/>
    </font>
    <font>
      <i/>
      <vertAlign val="superscript"/>
      <sz val="11"/>
      <color theme="1"/>
      <name val="Calibri"/>
      <family val="2"/>
      <scheme val="minor"/>
    </font>
    <font>
      <i/>
      <vertAlign val="superscript"/>
      <sz val="11"/>
      <name val="Calibri"/>
      <family val="2"/>
      <scheme val="minor"/>
    </font>
    <font>
      <sz val="11"/>
      <name val="Calibri"/>
      <family val="2"/>
      <scheme val="minor"/>
    </font>
    <font>
      <vertAlign val="superscript"/>
      <sz val="14"/>
      <color theme="1"/>
      <name val="Calibri"/>
      <family val="2"/>
      <scheme val="minor"/>
    </font>
    <font>
      <sz val="9"/>
      <color indexed="81"/>
      <name val="Tahoma"/>
      <family val="2"/>
    </font>
    <font>
      <b/>
      <sz val="26"/>
      <color theme="1"/>
      <name val="Calibri"/>
      <family val="2"/>
      <scheme val="minor"/>
    </font>
    <font>
      <sz val="11"/>
      <color rgb="FF9C5700"/>
      <name val="Calibri"/>
      <family val="2"/>
      <scheme val="minor"/>
    </font>
    <font>
      <sz val="8"/>
      <name val="Calibri"/>
      <family val="2"/>
      <scheme val="minor"/>
    </font>
    <font>
      <sz val="11"/>
      <color rgb="FF006100"/>
      <name val="Calibri"/>
      <family val="2"/>
      <scheme val="minor"/>
    </font>
    <font>
      <b/>
      <sz val="16"/>
      <color theme="1"/>
      <name val="Calibri"/>
      <family val="2"/>
      <scheme val="minor"/>
    </font>
    <font>
      <b/>
      <sz val="18"/>
      <color theme="1"/>
      <name val="Calibri"/>
      <family val="2"/>
      <scheme val="minor"/>
    </font>
    <font>
      <sz val="11"/>
      <color theme="1" tint="0.499984740745262"/>
      <name val="Calibri"/>
      <family val="2"/>
      <scheme val="minor"/>
    </font>
  </fonts>
  <fills count="13">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2" tint="-0.249977111117893"/>
        <bgColor indexed="64"/>
      </patternFill>
    </fill>
    <fill>
      <patternFill patternType="solid">
        <fgColor rgb="FFFFEB9C"/>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6EFCE"/>
      </patternFill>
    </fill>
  </fills>
  <borders count="24">
    <border>
      <left/>
      <right/>
      <top/>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right style="double">
        <color auto="1"/>
      </right>
      <top/>
      <bottom/>
      <diagonal/>
    </border>
    <border>
      <left/>
      <right style="double">
        <color auto="1"/>
      </right>
      <top/>
      <bottom style="medium">
        <color indexed="64"/>
      </bottom>
      <diagonal/>
    </border>
    <border>
      <left style="thin">
        <color indexed="64"/>
      </left>
      <right style="thin">
        <color indexed="64"/>
      </right>
      <top style="thin">
        <color indexed="64"/>
      </top>
      <bottom style="thin">
        <color indexed="64"/>
      </bottom>
      <diagonal/>
    </border>
    <border>
      <left style="double">
        <color auto="1"/>
      </left>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double">
        <color auto="1"/>
      </right>
      <top style="thin">
        <color indexed="64"/>
      </top>
      <bottom/>
      <diagonal/>
    </border>
    <border>
      <left/>
      <right style="double">
        <color auto="1"/>
      </right>
      <top/>
      <bottom style="thin">
        <color indexed="64"/>
      </bottom>
      <diagonal/>
    </border>
    <border>
      <left/>
      <right style="double">
        <color auto="1"/>
      </right>
      <top style="thin">
        <color indexed="64"/>
      </top>
      <bottom style="thin">
        <color indexed="64"/>
      </bottom>
      <diagonal/>
    </border>
  </borders>
  <cellStyleXfs count="3">
    <xf numFmtId="0" fontId="0" fillId="0" borderId="0"/>
    <xf numFmtId="0" fontId="24" fillId="7" borderId="0" applyNumberFormat="0" applyBorder="0" applyAlignment="0" applyProtection="0"/>
    <xf numFmtId="0" fontId="26" fillId="12" borderId="0" applyNumberFormat="0" applyBorder="0" applyAlignment="0" applyProtection="0"/>
  </cellStyleXfs>
  <cellXfs count="335">
    <xf numFmtId="0" fontId="0" fillId="0" borderId="0" xfId="0"/>
    <xf numFmtId="49" fontId="0" fillId="0" borderId="0" xfId="0" applyNumberFormat="1"/>
    <xf numFmtId="0" fontId="0" fillId="0" borderId="1" xfId="0" applyBorder="1"/>
    <xf numFmtId="0" fontId="3" fillId="0" borderId="0" xfId="0" applyFont="1"/>
    <xf numFmtId="0" fontId="0" fillId="0" borderId="0" xfId="0" applyAlignment="1">
      <alignment textRotation="45"/>
    </xf>
    <xf numFmtId="0" fontId="4" fillId="0" borderId="0" xfId="0" applyFont="1"/>
    <xf numFmtId="0" fontId="0" fillId="0" borderId="3" xfId="0" applyBorder="1"/>
    <xf numFmtId="49" fontId="0" fillId="2" borderId="5" xfId="0" applyNumberFormat="1" applyFill="1" applyBorder="1"/>
    <xf numFmtId="0" fontId="5" fillId="0" borderId="0" xfId="0" applyFont="1" applyAlignment="1">
      <alignment horizontal="left"/>
    </xf>
    <xf numFmtId="0" fontId="6" fillId="0" borderId="0" xfId="0" applyFont="1" applyAlignment="1">
      <alignment vertical="top" wrapText="1"/>
    </xf>
    <xf numFmtId="14" fontId="0" fillId="0" borderId="0" xfId="0" applyNumberFormat="1"/>
    <xf numFmtId="14" fontId="0" fillId="0" borderId="1" xfId="0" applyNumberFormat="1" applyBorder="1"/>
    <xf numFmtId="0" fontId="0" fillId="0" borderId="0" xfId="0" applyAlignment="1">
      <alignment textRotation="45" wrapText="1"/>
    </xf>
    <xf numFmtId="1" fontId="0" fillId="0" borderId="5" xfId="0" applyNumberFormat="1" applyBorder="1"/>
    <xf numFmtId="1" fontId="0" fillId="0" borderId="6" xfId="0" applyNumberFormat="1" applyBorder="1" applyAlignment="1">
      <alignment horizontal="center" textRotation="45"/>
    </xf>
    <xf numFmtId="49" fontId="0" fillId="0" borderId="3" xfId="0" applyNumberFormat="1" applyBorder="1"/>
    <xf numFmtId="0" fontId="0" fillId="0" borderId="0" xfId="0" applyAlignment="1">
      <alignment horizontal="left"/>
    </xf>
    <xf numFmtId="0" fontId="11" fillId="2" borderId="5" xfId="0" applyFont="1" applyFill="1" applyBorder="1"/>
    <xf numFmtId="0" fontId="0" fillId="0" borderId="0" xfId="0" applyAlignment="1">
      <alignment wrapText="1"/>
    </xf>
    <xf numFmtId="0" fontId="0" fillId="0" borderId="1" xfId="0" applyBorder="1" applyAlignment="1">
      <alignment wrapText="1"/>
    </xf>
    <xf numFmtId="49" fontId="6" fillId="0" borderId="0" xfId="0" applyNumberFormat="1" applyFont="1" applyAlignment="1">
      <alignment wrapText="1"/>
    </xf>
    <xf numFmtId="0" fontId="0" fillId="0" borderId="7" xfId="0" applyBorder="1"/>
    <xf numFmtId="49" fontId="1" fillId="2" borderId="0" xfId="0" applyNumberFormat="1" applyFont="1" applyFill="1" applyAlignment="1">
      <alignment wrapText="1"/>
    </xf>
    <xf numFmtId="49" fontId="10" fillId="0" borderId="11" xfId="0" applyNumberFormat="1" applyFont="1" applyBorder="1" applyAlignment="1">
      <alignment horizontal="center" vertical="center"/>
    </xf>
    <xf numFmtId="49" fontId="0" fillId="2" borderId="5" xfId="0" applyNumberFormat="1" applyFill="1" applyBorder="1" applyAlignment="1">
      <alignment horizontal="center"/>
    </xf>
    <xf numFmtId="0" fontId="0" fillId="0" borderId="9" xfId="0" applyBorder="1"/>
    <xf numFmtId="49" fontId="6" fillId="0" borderId="9" xfId="0" applyNumberFormat="1" applyFont="1" applyBorder="1" applyAlignment="1">
      <alignment wrapText="1"/>
    </xf>
    <xf numFmtId="49" fontId="6" fillId="0" borderId="0" xfId="0" quotePrefix="1" applyNumberFormat="1" applyFont="1" applyAlignment="1">
      <alignment wrapText="1"/>
    </xf>
    <xf numFmtId="0" fontId="5" fillId="0" borderId="7" xfId="0" applyFont="1" applyBorder="1" applyAlignment="1">
      <alignment horizontal="left"/>
    </xf>
    <xf numFmtId="0" fontId="4" fillId="0" borderId="7" xfId="0" applyFont="1" applyBorder="1" applyAlignment="1">
      <alignment horizontal="left"/>
    </xf>
    <xf numFmtId="0" fontId="4" fillId="0" borderId="7" xfId="0" applyFont="1" applyBorder="1"/>
    <xf numFmtId="0" fontId="4" fillId="0" borderId="0" xfId="0" applyFont="1" applyAlignment="1">
      <alignment vertical="top"/>
    </xf>
    <xf numFmtId="0" fontId="4" fillId="0" borderId="0" xfId="0" applyFont="1" applyAlignment="1">
      <alignment horizontal="left"/>
    </xf>
    <xf numFmtId="49" fontId="6" fillId="0" borderId="7" xfId="0" applyNumberFormat="1" applyFont="1" applyBorder="1" applyAlignment="1">
      <alignment wrapText="1"/>
    </xf>
    <xf numFmtId="49" fontId="6" fillId="0" borderId="7" xfId="0" quotePrefix="1" applyNumberFormat="1" applyFont="1" applyBorder="1" applyAlignment="1">
      <alignment wrapText="1"/>
    </xf>
    <xf numFmtId="49" fontId="6" fillId="0" borderId="19" xfId="0" applyNumberFormat="1" applyFont="1" applyBorder="1" applyAlignment="1">
      <alignment wrapText="1"/>
    </xf>
    <xf numFmtId="0" fontId="4" fillId="0" borderId="19" xfId="0" applyFont="1" applyBorder="1"/>
    <xf numFmtId="0" fontId="3" fillId="0" borderId="0" xfId="0" applyFont="1" applyAlignment="1">
      <alignment horizontal="left"/>
    </xf>
    <xf numFmtId="0" fontId="13" fillId="0" borderId="0" xfId="0" applyFont="1" applyAlignment="1">
      <alignment horizontal="left"/>
    </xf>
    <xf numFmtId="49" fontId="15" fillId="0" borderId="0" xfId="0" applyNumberFormat="1" applyFont="1" applyAlignment="1">
      <alignment horizontal="left"/>
    </xf>
    <xf numFmtId="0" fontId="15" fillId="0" borderId="0" xfId="0" applyFont="1" applyAlignment="1">
      <alignment horizontal="left"/>
    </xf>
    <xf numFmtId="49" fontId="16" fillId="0" borderId="0" xfId="0" quotePrefix="1" applyNumberFormat="1" applyFont="1" applyAlignment="1">
      <alignment horizontal="left" wrapText="1"/>
    </xf>
    <xf numFmtId="0" fontId="17" fillId="0" borderId="0" xfId="0" applyFont="1" applyAlignment="1">
      <alignment horizontal="left"/>
    </xf>
    <xf numFmtId="49" fontId="6" fillId="0" borderId="18" xfId="0" applyNumberFormat="1" applyFont="1" applyBorder="1" applyAlignment="1">
      <alignment horizontal="right" vertical="center" wrapText="1"/>
    </xf>
    <xf numFmtId="49" fontId="6" fillId="0" borderId="12" xfId="0" applyNumberFormat="1" applyFont="1" applyBorder="1" applyAlignment="1">
      <alignment horizontal="right" vertical="center" wrapText="1"/>
    </xf>
    <xf numFmtId="0" fontId="13" fillId="0" borderId="0" xfId="0" applyFont="1" applyAlignment="1">
      <alignment horizontal="center"/>
    </xf>
    <xf numFmtId="0" fontId="6" fillId="0" borderId="0" xfId="0" applyFont="1" applyAlignment="1">
      <alignment horizontal="center" vertical="top" wrapText="1"/>
    </xf>
    <xf numFmtId="49" fontId="0" fillId="0" borderId="0" xfId="0" applyNumberFormat="1" applyAlignment="1">
      <alignment horizontal="center"/>
    </xf>
    <xf numFmtId="0" fontId="0" fillId="0" borderId="0" xfId="0" applyAlignment="1">
      <alignment horizontal="right"/>
    </xf>
    <xf numFmtId="0" fontId="0" fillId="0" borderId="0" xfId="0" applyAlignment="1">
      <alignment horizontal="right" vertical="center"/>
    </xf>
    <xf numFmtId="0" fontId="0" fillId="0" borderId="9" xfId="0" applyBorder="1" applyAlignment="1">
      <alignment horizontal="right" vertical="center"/>
    </xf>
    <xf numFmtId="0" fontId="3" fillId="0" borderId="0" xfId="0" applyFont="1" applyAlignment="1">
      <alignment horizontal="right" vertical="center"/>
    </xf>
    <xf numFmtId="49" fontId="6" fillId="0" borderId="0" xfId="0" quotePrefix="1" applyNumberFormat="1" applyFont="1" applyAlignment="1">
      <alignment horizontal="right" vertical="center" wrapText="1"/>
    </xf>
    <xf numFmtId="49" fontId="10" fillId="0" borderId="14" xfId="0" applyNumberFormat="1" applyFont="1" applyBorder="1" applyAlignment="1">
      <alignment horizontal="center" vertical="center"/>
    </xf>
    <xf numFmtId="49" fontId="13" fillId="0" borderId="0" xfId="0" applyNumberFormat="1" applyFont="1" applyAlignment="1">
      <alignment horizontal="center"/>
    </xf>
    <xf numFmtId="0" fontId="0" fillId="0" borderId="18" xfId="0" applyBorder="1"/>
    <xf numFmtId="0" fontId="4" fillId="0" borderId="7" xfId="0" applyFont="1" applyBorder="1" applyAlignment="1">
      <alignment horizontal="right"/>
    </xf>
    <xf numFmtId="0" fontId="0" fillId="0" borderId="9" xfId="0" applyBorder="1" applyAlignment="1">
      <alignment horizontal="left" vertical="center"/>
    </xf>
    <xf numFmtId="0" fontId="0" fillId="0" borderId="0" xfId="0" applyAlignment="1">
      <alignment horizontal="left" vertical="center"/>
    </xf>
    <xf numFmtId="0" fontId="0" fillId="0" borderId="16" xfId="0" applyBorder="1"/>
    <xf numFmtId="49" fontId="14" fillId="0" borderId="0" xfId="0" applyNumberFormat="1" applyFont="1" applyAlignment="1">
      <alignment horizontal="left"/>
    </xf>
    <xf numFmtId="0" fontId="3" fillId="0" borderId="0" xfId="0" applyFont="1" applyAlignment="1">
      <alignment horizontal="left" vertical="center"/>
    </xf>
    <xf numFmtId="0" fontId="6" fillId="0" borderId="0" xfId="0" applyFont="1" applyAlignment="1">
      <alignment horizontal="left" vertical="top" wrapText="1"/>
    </xf>
    <xf numFmtId="49" fontId="6" fillId="0" borderId="9" xfId="0" applyNumberFormat="1" applyFont="1" applyBorder="1" applyAlignment="1">
      <alignment vertical="center" wrapText="1"/>
    </xf>
    <xf numFmtId="49" fontId="6" fillId="0" borderId="0" xfId="0" applyNumberFormat="1" applyFont="1" applyAlignment="1">
      <alignment vertical="center" wrapText="1"/>
    </xf>
    <xf numFmtId="0" fontId="6" fillId="0" borderId="9" xfId="0" applyFont="1" applyBorder="1" applyAlignment="1">
      <alignment vertical="top" wrapText="1"/>
    </xf>
    <xf numFmtId="0" fontId="0" fillId="0" borderId="0" xfId="0" applyAlignment="1">
      <alignment vertical="center"/>
    </xf>
    <xf numFmtId="49" fontId="6" fillId="0" borderId="1" xfId="0" quotePrefix="1" applyNumberFormat="1" applyFont="1" applyBorder="1" applyAlignment="1">
      <alignment horizontal="left" wrapText="1"/>
    </xf>
    <xf numFmtId="49" fontId="6" fillId="0" borderId="0" xfId="0" applyNumberFormat="1" applyFont="1" applyAlignment="1">
      <alignment horizontal="left" wrapText="1"/>
    </xf>
    <xf numFmtId="49" fontId="6" fillId="0" borderId="0" xfId="0" quotePrefix="1" applyNumberFormat="1" applyFont="1" applyAlignment="1">
      <alignment horizontal="left" wrapText="1"/>
    </xf>
    <xf numFmtId="49" fontId="0" fillId="0" borderId="0" xfId="0" quotePrefix="1" applyNumberFormat="1" applyAlignment="1">
      <alignment horizontal="left" wrapText="1"/>
    </xf>
    <xf numFmtId="49" fontId="6" fillId="0" borderId="16" xfId="0" quotePrefix="1" applyNumberFormat="1" applyFont="1" applyBorder="1" applyAlignment="1">
      <alignment horizontal="left" wrapText="1"/>
    </xf>
    <xf numFmtId="0" fontId="3" fillId="0" borderId="1" xfId="0" applyFont="1" applyBorder="1" applyAlignment="1">
      <alignment horizontal="right" vertical="center"/>
    </xf>
    <xf numFmtId="0" fontId="3" fillId="0" borderId="1" xfId="0" applyFont="1" applyBorder="1" applyAlignment="1">
      <alignment horizontal="left"/>
    </xf>
    <xf numFmtId="49" fontId="6" fillId="0" borderId="16" xfId="0" applyNumberFormat="1" applyFont="1" applyBorder="1" applyAlignment="1">
      <alignment horizontal="left" wrapText="1"/>
    </xf>
    <xf numFmtId="0" fontId="13" fillId="0" borderId="1" xfId="0" applyFont="1" applyBorder="1" applyAlignment="1">
      <alignment horizontal="center"/>
    </xf>
    <xf numFmtId="0" fontId="13" fillId="0" borderId="1" xfId="0" applyFont="1" applyBorder="1" applyAlignment="1">
      <alignment horizontal="left"/>
    </xf>
    <xf numFmtId="49" fontId="0" fillId="0" borderId="0" xfId="0" quotePrefix="1" applyNumberFormat="1" applyAlignment="1">
      <alignment horizontal="left" vertical="center" wrapText="1"/>
    </xf>
    <xf numFmtId="49" fontId="6" fillId="0" borderId="9" xfId="0" applyNumberFormat="1" applyFont="1" applyBorder="1" applyAlignment="1">
      <alignment horizontal="left" wrapText="1"/>
    </xf>
    <xf numFmtId="49" fontId="6" fillId="0" borderId="19" xfId="0" quotePrefix="1" applyNumberFormat="1" applyFont="1" applyBorder="1" applyAlignment="1">
      <alignment horizontal="left" wrapText="1"/>
    </xf>
    <xf numFmtId="49" fontId="6" fillId="0" borderId="19" xfId="0" applyNumberFormat="1" applyFont="1" applyBorder="1" applyAlignment="1">
      <alignment horizontal="left" wrapText="1"/>
    </xf>
    <xf numFmtId="49" fontId="6" fillId="0" borderId="0" xfId="0" quotePrefix="1" applyNumberFormat="1" applyFont="1" applyAlignment="1">
      <alignment horizontal="center" vertical="center" wrapText="1"/>
    </xf>
    <xf numFmtId="49" fontId="6" fillId="0" borderId="0" xfId="0" quotePrefix="1" applyNumberFormat="1" applyFont="1" applyAlignment="1">
      <alignment horizontal="center" vertical="top" wrapText="1"/>
    </xf>
    <xf numFmtId="49" fontId="6" fillId="0" borderId="1" xfId="0" applyNumberFormat="1" applyFont="1" applyBorder="1" applyAlignment="1">
      <alignment wrapText="1"/>
    </xf>
    <xf numFmtId="49" fontId="6" fillId="0" borderId="0" xfId="0" quotePrefix="1" applyNumberFormat="1" applyFont="1" applyAlignment="1">
      <alignment horizontal="center" wrapText="1"/>
    </xf>
    <xf numFmtId="0" fontId="0" fillId="0" borderId="9" xfId="0" applyBorder="1" applyAlignment="1">
      <alignment wrapText="1"/>
    </xf>
    <xf numFmtId="20" fontId="0" fillId="0" borderId="7" xfId="0" applyNumberFormat="1" applyBorder="1"/>
    <xf numFmtId="49" fontId="0" fillId="0" borderId="0" xfId="0" applyNumberFormat="1" applyAlignment="1">
      <alignment horizontal="center" vertical="center"/>
    </xf>
    <xf numFmtId="0" fontId="0" fillId="0" borderId="0" xfId="0" applyAlignment="1">
      <alignment horizontal="center" vertical="center"/>
    </xf>
    <xf numFmtId="49" fontId="0" fillId="0" borderId="2" xfId="0" applyNumberFormat="1" applyBorder="1" applyAlignment="1">
      <alignment horizontal="center" vertical="center"/>
    </xf>
    <xf numFmtId="0" fontId="0" fillId="0" borderId="2"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applyAlignment="1">
      <alignment horizontal="center" vertical="center" textRotation="45"/>
    </xf>
    <xf numFmtId="49" fontId="0" fillId="0" borderId="4" xfId="0" applyNumberForma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49" fontId="0" fillId="4" borderId="0" xfId="0" applyNumberFormat="1"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0" borderId="2" xfId="0" applyBorder="1" applyAlignment="1">
      <alignment horizontal="left" vertical="center"/>
    </xf>
    <xf numFmtId="49" fontId="0" fillId="0" borderId="0" xfId="0" applyNumberFormat="1" applyAlignment="1">
      <alignment horizontal="left" vertical="center"/>
    </xf>
    <xf numFmtId="49" fontId="0" fillId="0" borderId="2" xfId="0" quotePrefix="1" applyNumberFormat="1" applyBorder="1" applyAlignment="1">
      <alignment horizontal="left" vertical="center"/>
    </xf>
    <xf numFmtId="0" fontId="0" fillId="0" borderId="14" xfId="0" applyBorder="1"/>
    <xf numFmtId="14" fontId="0" fillId="0" borderId="9" xfId="0" applyNumberFormat="1" applyBorder="1"/>
    <xf numFmtId="1" fontId="0" fillId="0" borderId="5" xfId="0" applyNumberFormat="1" applyBorder="1" applyAlignment="1">
      <alignment textRotation="90"/>
    </xf>
    <xf numFmtId="49" fontId="0" fillId="0" borderId="0" xfId="0" applyNumberFormat="1" applyAlignment="1">
      <alignment textRotation="45"/>
    </xf>
    <xf numFmtId="0" fontId="0" fillId="5" borderId="7" xfId="0" applyFill="1" applyBorder="1"/>
    <xf numFmtId="49" fontId="0" fillId="3" borderId="0" xfId="0" applyNumberFormat="1" applyFill="1" applyAlignment="1">
      <alignment horizontal="center" vertical="center"/>
    </xf>
    <xf numFmtId="0" fontId="23" fillId="0" borderId="0" xfId="0" applyFont="1"/>
    <xf numFmtId="0" fontId="12" fillId="6" borderId="7" xfId="0" applyFont="1" applyFill="1" applyBorder="1"/>
    <xf numFmtId="49" fontId="20" fillId="4" borderId="0" xfId="0" applyNumberFormat="1" applyFont="1" applyFill="1" applyAlignment="1">
      <alignment horizontal="center" vertical="center"/>
    </xf>
    <xf numFmtId="2" fontId="0" fillId="0" borderId="0" xfId="0" applyNumberFormat="1" applyAlignment="1">
      <alignment horizontal="center" vertical="center"/>
    </xf>
    <xf numFmtId="20" fontId="0" fillId="0" borderId="0" xfId="0" applyNumberFormat="1" applyAlignment="1">
      <alignment horizontal="center" vertical="center"/>
    </xf>
    <xf numFmtId="20" fontId="0" fillId="0" borderId="2" xfId="0" applyNumberFormat="1" applyBorder="1" applyAlignment="1">
      <alignment horizontal="center" vertical="center"/>
    </xf>
    <xf numFmtId="0" fontId="0" fillId="0" borderId="2" xfId="0" applyBorder="1" applyAlignment="1">
      <alignment wrapText="1"/>
    </xf>
    <xf numFmtId="0" fontId="0" fillId="0" borderId="4" xfId="0" applyBorder="1" applyAlignment="1">
      <alignment wrapText="1"/>
    </xf>
    <xf numFmtId="49" fontId="0" fillId="4" borderId="2" xfId="0" applyNumberFormat="1" applyFill="1" applyBorder="1" applyAlignment="1">
      <alignment horizontal="center" vertical="center"/>
    </xf>
    <xf numFmtId="49" fontId="0" fillId="8" borderId="2" xfId="0" applyNumberFormat="1" applyFill="1" applyBorder="1" applyAlignment="1">
      <alignment horizontal="center" vertical="center"/>
    </xf>
    <xf numFmtId="0" fontId="0" fillId="3" borderId="2" xfId="0" applyFill="1" applyBorder="1" applyAlignment="1">
      <alignment horizontal="center" vertical="center"/>
    </xf>
    <xf numFmtId="49" fontId="20" fillId="0" borderId="0" xfId="0" applyNumberFormat="1" applyFont="1" applyAlignment="1">
      <alignment horizontal="center" vertical="center"/>
    </xf>
    <xf numFmtId="49" fontId="20" fillId="0" borderId="0" xfId="1" applyNumberFormat="1" applyFont="1" applyFill="1" applyAlignment="1">
      <alignment horizontal="center" vertical="center"/>
    </xf>
    <xf numFmtId="0" fontId="0" fillId="9" borderId="2" xfId="0" applyFill="1" applyBorder="1" applyAlignment="1">
      <alignment horizontal="center" vertical="center"/>
    </xf>
    <xf numFmtId="0" fontId="0" fillId="0" borderId="2" xfId="0" applyBorder="1" applyAlignment="1">
      <alignment horizontal="left" vertical="center"/>
    </xf>
    <xf numFmtId="49" fontId="0" fillId="0" borderId="0" xfId="0" applyNumberFormat="1" applyBorder="1" applyAlignment="1">
      <alignment horizontal="center" vertical="center"/>
    </xf>
    <xf numFmtId="49" fontId="0" fillId="0" borderId="2" xfId="0" applyNumberFormat="1" applyBorder="1" applyAlignment="1">
      <alignment horizontal="left" vertical="top"/>
    </xf>
    <xf numFmtId="49" fontId="0" fillId="0" borderId="0" xfId="0" applyNumberFormat="1" applyBorder="1" applyAlignment="1">
      <alignment textRotation="45"/>
    </xf>
    <xf numFmtId="0" fontId="0" fillId="0" borderId="0" xfId="0" applyFill="1" applyAlignment="1">
      <alignment horizontal="center" vertical="center"/>
    </xf>
    <xf numFmtId="14" fontId="0" fillId="0" borderId="0" xfId="0" applyNumberFormat="1" applyFill="1"/>
    <xf numFmtId="0" fontId="0" fillId="4" borderId="2" xfId="0" applyFill="1" applyBorder="1" applyAlignment="1">
      <alignment horizontal="center" vertical="center"/>
    </xf>
    <xf numFmtId="49" fontId="0" fillId="0" borderId="2" xfId="0" applyNumberFormat="1" applyFill="1" applyBorder="1" applyAlignment="1">
      <alignment horizontal="center" vertical="center"/>
    </xf>
    <xf numFmtId="49" fontId="0" fillId="0" borderId="0" xfId="0" applyNumberFormat="1" applyFill="1" applyAlignment="1">
      <alignment horizontal="center" vertical="center"/>
    </xf>
    <xf numFmtId="49" fontId="0" fillId="4" borderId="0" xfId="0" applyNumberFormat="1" applyFill="1" applyBorder="1" applyAlignment="1">
      <alignment horizontal="center" vertical="center"/>
    </xf>
    <xf numFmtId="0" fontId="0" fillId="0" borderId="0" xfId="0" applyBorder="1" applyAlignment="1">
      <alignment horizontal="center" vertical="center"/>
    </xf>
    <xf numFmtId="49" fontId="0" fillId="0" borderId="12" xfId="0" applyNumberFormat="1" applyBorder="1" applyAlignment="1">
      <alignment horizontal="center" vertical="center"/>
    </xf>
    <xf numFmtId="49" fontId="0" fillId="4" borderId="12" xfId="0" applyNumberFormat="1" applyFill="1" applyBorder="1" applyAlignment="1">
      <alignment horizontal="center" vertical="center"/>
    </xf>
    <xf numFmtId="0" fontId="0" fillId="0" borderId="2" xfId="0" applyFill="1" applyBorder="1" applyAlignment="1">
      <alignment horizontal="center" vertical="center"/>
    </xf>
    <xf numFmtId="0" fontId="0" fillId="0" borderId="0" xfId="0" applyBorder="1"/>
    <xf numFmtId="14" fontId="0" fillId="0" borderId="0" xfId="0" applyNumberFormat="1" applyBorder="1"/>
    <xf numFmtId="49" fontId="0" fillId="0" borderId="0" xfId="0" applyNumberFormat="1" applyBorder="1" applyAlignment="1">
      <alignment horizontal="left" vertical="center"/>
    </xf>
    <xf numFmtId="0" fontId="0" fillId="0" borderId="17" xfId="0" applyBorder="1" applyAlignment="1">
      <alignment horizontal="center" vertical="center"/>
    </xf>
    <xf numFmtId="49" fontId="0" fillId="0" borderId="9" xfId="0" applyNumberFormat="1" applyBorder="1"/>
    <xf numFmtId="49" fontId="1" fillId="2" borderId="9" xfId="0" applyNumberFormat="1" applyFont="1" applyFill="1" applyBorder="1" applyAlignment="1">
      <alignment wrapText="1"/>
    </xf>
    <xf numFmtId="1" fontId="0" fillId="0" borderId="21" xfId="0" applyNumberFormat="1" applyBorder="1"/>
    <xf numFmtId="49" fontId="0" fillId="0" borderId="9" xfId="0" applyNumberFormat="1" applyBorder="1" applyAlignment="1">
      <alignment horizontal="center" vertical="center"/>
    </xf>
    <xf numFmtId="49" fontId="0" fillId="0" borderId="20" xfId="0" applyNumberFormat="1" applyBorder="1" applyAlignment="1">
      <alignment horizontal="center" vertical="center"/>
    </xf>
    <xf numFmtId="49" fontId="0" fillId="4" borderId="20" xfId="0" applyNumberFormat="1" applyFill="1" applyBorder="1" applyAlignment="1">
      <alignment horizontal="center" vertical="center"/>
    </xf>
    <xf numFmtId="0" fontId="0" fillId="4" borderId="9" xfId="0" applyFill="1" applyBorder="1" applyAlignment="1">
      <alignment horizontal="center" vertical="center"/>
    </xf>
    <xf numFmtId="0" fontId="0" fillId="0" borderId="9" xfId="0" applyBorder="1" applyAlignment="1">
      <alignment horizontal="center" vertical="center"/>
    </xf>
    <xf numFmtId="0" fontId="0" fillId="0" borderId="20" xfId="0" applyBorder="1" applyAlignment="1">
      <alignment horizontal="center" vertical="center"/>
    </xf>
    <xf numFmtId="49" fontId="0" fillId="4" borderId="9" xfId="0" applyNumberFormat="1" applyFill="1" applyBorder="1" applyAlignment="1">
      <alignment horizontal="center" vertical="center"/>
    </xf>
    <xf numFmtId="0" fontId="0" fillId="0" borderId="20" xfId="0" applyFill="1" applyBorder="1" applyAlignment="1">
      <alignment horizontal="center" vertical="center"/>
    </xf>
    <xf numFmtId="0" fontId="0" fillId="0" borderId="9" xfId="0" applyFill="1" applyBorder="1" applyAlignment="1">
      <alignment horizontal="center" vertical="center"/>
    </xf>
    <xf numFmtId="20" fontId="0" fillId="0" borderId="9" xfId="0" applyNumberFormat="1" applyBorder="1" applyAlignment="1">
      <alignment horizontal="center" vertical="center"/>
    </xf>
    <xf numFmtId="2" fontId="0" fillId="0" borderId="9" xfId="0" applyNumberFormat="1" applyBorder="1" applyAlignment="1">
      <alignment horizontal="center" vertical="center"/>
    </xf>
    <xf numFmtId="0" fontId="0" fillId="0" borderId="20" xfId="0" applyBorder="1" applyAlignment="1">
      <alignment wrapText="1"/>
    </xf>
    <xf numFmtId="49" fontId="0" fillId="0" borderId="9" xfId="0" applyNumberFormat="1" applyFill="1" applyBorder="1" applyAlignment="1">
      <alignment horizontal="center" vertical="center"/>
    </xf>
    <xf numFmtId="49" fontId="0" fillId="0" borderId="1" xfId="0" applyNumberFormat="1" applyBorder="1"/>
    <xf numFmtId="49" fontId="1" fillId="2" borderId="1" xfId="0" applyNumberFormat="1" applyFont="1" applyFill="1" applyBorder="1" applyAlignment="1">
      <alignment wrapText="1"/>
    </xf>
    <xf numFmtId="1" fontId="0" fillId="0" borderId="22" xfId="0" applyNumberFormat="1" applyBorder="1"/>
    <xf numFmtId="49" fontId="0" fillId="0" borderId="1" xfId="0" applyNumberFormat="1" applyBorder="1" applyAlignment="1">
      <alignment horizontal="center" vertical="center"/>
    </xf>
    <xf numFmtId="49" fontId="0" fillId="0" borderId="17" xfId="0" applyNumberFormat="1" applyBorder="1" applyAlignment="1">
      <alignment horizontal="center" vertical="center"/>
    </xf>
    <xf numFmtId="0" fontId="0" fillId="0" borderId="1" xfId="0" applyBorder="1" applyAlignment="1">
      <alignment horizontal="center" vertical="center"/>
    </xf>
    <xf numFmtId="49" fontId="0" fillId="0"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0" fontId="0" fillId="0" borderId="17" xfId="0" applyFill="1" applyBorder="1" applyAlignment="1">
      <alignment horizontal="center" vertical="center"/>
    </xf>
    <xf numFmtId="0" fontId="0" fillId="0" borderId="1" xfId="0" applyFill="1" applyBorder="1" applyAlignment="1">
      <alignment horizontal="center" vertical="center"/>
    </xf>
    <xf numFmtId="20"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0" borderId="17" xfId="0" applyBorder="1" applyAlignment="1">
      <alignment wrapText="1"/>
    </xf>
    <xf numFmtId="49" fontId="0" fillId="0" borderId="0" xfId="0" applyNumberFormat="1" applyBorder="1"/>
    <xf numFmtId="0" fontId="0" fillId="0" borderId="0" xfId="0" applyFill="1" applyBorder="1" applyAlignment="1">
      <alignment horizontal="center" vertical="center"/>
    </xf>
    <xf numFmtId="0" fontId="0" fillId="0" borderId="0" xfId="0" applyFill="1" applyBorder="1"/>
    <xf numFmtId="0" fontId="0" fillId="0" borderId="9" xfId="0" applyFill="1" applyBorder="1"/>
    <xf numFmtId="2" fontId="0" fillId="0" borderId="18" xfId="0" applyNumberFormat="1" applyBorder="1" applyAlignment="1">
      <alignment horizontal="center" vertical="center"/>
    </xf>
    <xf numFmtId="2" fontId="0" fillId="0" borderId="15" xfId="0" applyNumberFormat="1" applyBorder="1" applyAlignment="1">
      <alignment horizontal="center" vertical="center"/>
    </xf>
    <xf numFmtId="0" fontId="0" fillId="0" borderId="14" xfId="0" applyFill="1" applyBorder="1"/>
    <xf numFmtId="49" fontId="0" fillId="0" borderId="14" xfId="0" applyNumberFormat="1" applyBorder="1"/>
    <xf numFmtId="49" fontId="1" fillId="2" borderId="14" xfId="0" applyNumberFormat="1" applyFont="1" applyFill="1" applyBorder="1" applyAlignment="1">
      <alignment wrapText="1"/>
    </xf>
    <xf numFmtId="1" fontId="0" fillId="0" borderId="23" xfId="0" applyNumberFormat="1" applyBorder="1"/>
    <xf numFmtId="49" fontId="0" fillId="0" borderId="14" xfId="0" applyNumberFormat="1" applyBorder="1" applyAlignment="1">
      <alignment horizontal="center" vertical="center"/>
    </xf>
    <xf numFmtId="49" fontId="0" fillId="0" borderId="11" xfId="0" applyNumberFormat="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4" borderId="14" xfId="0" applyFill="1" applyBorder="1" applyAlignment="1">
      <alignment horizontal="center" vertical="center"/>
    </xf>
    <xf numFmtId="0" fontId="0" fillId="0" borderId="11" xfId="0" applyFill="1" applyBorder="1" applyAlignment="1">
      <alignment horizontal="center" vertical="center"/>
    </xf>
    <xf numFmtId="0" fontId="0" fillId="0" borderId="14" xfId="0" applyFill="1" applyBorder="1" applyAlignment="1">
      <alignment horizontal="center" vertical="center"/>
    </xf>
    <xf numFmtId="20" fontId="0" fillId="0" borderId="14" xfId="0" applyNumberFormat="1" applyBorder="1" applyAlignment="1">
      <alignment horizontal="center" vertical="center"/>
    </xf>
    <xf numFmtId="2" fontId="0" fillId="0" borderId="14" xfId="0" applyNumberFormat="1" applyBorder="1" applyAlignment="1">
      <alignment horizontal="center" vertical="center"/>
    </xf>
    <xf numFmtId="0" fontId="0" fillId="0" borderId="11" xfId="0" applyBorder="1" applyAlignment="1">
      <alignment wrapText="1"/>
    </xf>
    <xf numFmtId="49" fontId="0" fillId="0" borderId="18" xfId="0" applyNumberFormat="1" applyBorder="1" applyAlignment="1">
      <alignment horizontal="center" vertical="center"/>
    </xf>
    <xf numFmtId="0" fontId="0" fillId="0" borderId="0" xfId="0" applyBorder="1" applyAlignment="1">
      <alignment wrapText="1"/>
    </xf>
    <xf numFmtId="2" fontId="0" fillId="0" borderId="12" xfId="0" applyNumberFormat="1" applyBorder="1" applyAlignment="1">
      <alignment horizontal="center" vertical="center"/>
    </xf>
    <xf numFmtId="49" fontId="0" fillId="0" borderId="20" xfId="0" applyNumberFormat="1" applyFill="1" applyBorder="1" applyAlignment="1">
      <alignment horizontal="center" vertical="center"/>
    </xf>
    <xf numFmtId="49" fontId="0" fillId="0" borderId="18" xfId="0" applyNumberFormat="1" applyFill="1" applyBorder="1" applyAlignment="1">
      <alignment horizontal="center" vertical="center"/>
    </xf>
    <xf numFmtId="49" fontId="0" fillId="0" borderId="14" xfId="0" applyNumberFormat="1" applyFill="1" applyBorder="1" applyAlignment="1">
      <alignment horizontal="center" vertical="center"/>
    </xf>
    <xf numFmtId="49" fontId="0" fillId="4" borderId="14" xfId="0" applyNumberFormat="1" applyFill="1" applyBorder="1" applyAlignment="1">
      <alignment horizontal="center" vertical="center"/>
    </xf>
    <xf numFmtId="49" fontId="0" fillId="4" borderId="11" xfId="0" applyNumberFormat="1" applyFill="1" applyBorder="1" applyAlignment="1">
      <alignment horizontal="center" vertical="center"/>
    </xf>
    <xf numFmtId="49" fontId="0" fillId="0" borderId="11" xfId="0" applyNumberFormat="1" applyFill="1" applyBorder="1" applyAlignment="1">
      <alignment horizontal="center" vertical="center"/>
    </xf>
    <xf numFmtId="49" fontId="0" fillId="0" borderId="10" xfId="0" applyNumberFormat="1" applyFill="1" applyBorder="1" applyAlignment="1">
      <alignment horizontal="center" vertical="center"/>
    </xf>
    <xf numFmtId="49" fontId="1" fillId="2" borderId="0" xfId="0" applyNumberFormat="1" applyFont="1" applyFill="1" applyBorder="1" applyAlignment="1">
      <alignment wrapText="1"/>
    </xf>
    <xf numFmtId="49" fontId="0" fillId="0" borderId="0" xfId="0" applyNumberFormat="1" applyFill="1" applyBorder="1" applyAlignment="1">
      <alignment horizontal="center" vertical="center"/>
    </xf>
    <xf numFmtId="0" fontId="0" fillId="0" borderId="12" xfId="0" applyBorder="1" applyAlignment="1">
      <alignment horizontal="center" vertical="center"/>
    </xf>
    <xf numFmtId="20" fontId="0" fillId="0" borderId="0" xfId="0" applyNumberFormat="1" applyBorder="1" applyAlignment="1">
      <alignment horizontal="center" vertical="center"/>
    </xf>
    <xf numFmtId="20" fontId="0" fillId="0" borderId="18" xfId="0" applyNumberFormat="1" applyBorder="1" applyAlignment="1">
      <alignment horizontal="center" vertical="center"/>
    </xf>
    <xf numFmtId="49" fontId="0" fillId="0" borderId="10" xfId="0" applyNumberFormat="1" applyBorder="1" applyAlignment="1">
      <alignment horizontal="center" vertical="center"/>
    </xf>
    <xf numFmtId="20" fontId="0" fillId="0" borderId="10" xfId="0" applyNumberFormat="1" applyBorder="1" applyAlignment="1">
      <alignment horizontal="center" vertical="center"/>
    </xf>
    <xf numFmtId="2" fontId="0" fillId="0" borderId="10" xfId="0" applyNumberFormat="1" applyBorder="1" applyAlignment="1">
      <alignment horizontal="center" vertical="center"/>
    </xf>
    <xf numFmtId="49" fontId="0" fillId="0" borderId="15" xfId="0" applyNumberFormat="1" applyBorder="1" applyAlignment="1">
      <alignment horizontal="center" vertical="center"/>
    </xf>
    <xf numFmtId="0" fontId="0" fillId="0" borderId="15" xfId="0" applyBorder="1" applyAlignment="1">
      <alignment horizontal="center" vertical="center"/>
    </xf>
    <xf numFmtId="49" fontId="0" fillId="4" borderId="20" xfId="0" applyNumberFormat="1" applyFill="1" applyBorder="1" applyAlignment="1">
      <alignment horizontal="center" vertical="center" wrapText="1"/>
    </xf>
    <xf numFmtId="49" fontId="0" fillId="4" borderId="17" xfId="0" applyNumberFormat="1" applyFill="1" applyBorder="1" applyAlignment="1">
      <alignment horizontal="center" vertical="center"/>
    </xf>
    <xf numFmtId="0" fontId="0" fillId="4" borderId="20" xfId="0" applyFill="1" applyBorder="1" applyAlignment="1">
      <alignment horizontal="center" vertical="center"/>
    </xf>
    <xf numFmtId="49" fontId="0" fillId="4" borderId="11" xfId="0" applyNumberFormat="1" applyFill="1" applyBorder="1" applyAlignment="1">
      <alignment horizontal="center" vertical="center" wrapText="1"/>
    </xf>
    <xf numFmtId="49" fontId="0" fillId="0" borderId="20" xfId="0" applyNumberFormat="1" applyFill="1" applyBorder="1" applyAlignment="1">
      <alignment horizontal="center" vertical="center" wrapText="1"/>
    </xf>
    <xf numFmtId="0" fontId="0" fillId="0" borderId="1" xfId="0" applyFill="1" applyBorder="1"/>
    <xf numFmtId="49" fontId="0" fillId="0" borderId="17" xfId="0" applyNumberFormat="1" applyFill="1" applyBorder="1" applyAlignment="1">
      <alignment horizontal="center" vertical="center"/>
    </xf>
    <xf numFmtId="49" fontId="10" fillId="0" borderId="1" xfId="0" applyNumberFormat="1" applyFont="1" applyBorder="1" applyAlignment="1">
      <alignment horizontal="center" vertical="center"/>
    </xf>
    <xf numFmtId="49" fontId="0" fillId="0" borderId="0" xfId="0" applyNumberFormat="1" applyAlignment="1">
      <alignment horizontal="left"/>
    </xf>
    <xf numFmtId="49" fontId="10" fillId="0" borderId="0" xfId="0" applyNumberFormat="1" applyFont="1" applyBorder="1" applyAlignment="1">
      <alignment horizontal="left" vertical="top"/>
    </xf>
    <xf numFmtId="49" fontId="10" fillId="0" borderId="0" xfId="0" applyNumberFormat="1" applyFont="1" applyBorder="1" applyAlignment="1">
      <alignment horizontal="left" vertical="center"/>
    </xf>
    <xf numFmtId="49" fontId="10" fillId="0" borderId="1" xfId="0" applyNumberFormat="1" applyFont="1" applyBorder="1" applyAlignment="1">
      <alignment horizontal="left" vertical="top"/>
    </xf>
    <xf numFmtId="49" fontId="0" fillId="0" borderId="15" xfId="0" applyNumberFormat="1" applyFill="1" applyBorder="1" applyAlignment="1">
      <alignment horizontal="center" vertical="center"/>
    </xf>
    <xf numFmtId="16" fontId="0" fillId="0" borderId="2" xfId="0" applyNumberFormat="1" applyBorder="1" applyAlignment="1">
      <alignment horizontal="center" vertical="center"/>
    </xf>
    <xf numFmtId="16" fontId="0" fillId="0" borderId="17" xfId="0" applyNumberFormat="1" applyBorder="1" applyAlignment="1">
      <alignment horizontal="center" vertical="center"/>
    </xf>
    <xf numFmtId="49" fontId="0" fillId="10" borderId="11" xfId="0" applyNumberFormat="1" applyFill="1" applyBorder="1" applyAlignment="1">
      <alignment horizontal="center" vertical="center"/>
    </xf>
    <xf numFmtId="49" fontId="0" fillId="0" borderId="14" xfId="0" applyNumberFormat="1" applyBorder="1" applyAlignment="1">
      <alignment horizontal="center" vertical="center" wrapText="1"/>
    </xf>
    <xf numFmtId="0" fontId="0" fillId="0" borderId="14"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4" xfId="0" applyFill="1" applyBorder="1" applyAlignment="1">
      <alignment horizontal="center" vertical="center"/>
    </xf>
    <xf numFmtId="0" fontId="0" fillId="0" borderId="19" xfId="0" applyBorder="1"/>
    <xf numFmtId="49" fontId="0" fillId="11" borderId="14" xfId="0" applyNumberFormat="1" applyFill="1" applyBorder="1" applyAlignment="1">
      <alignment horizontal="center" vertical="center"/>
    </xf>
    <xf numFmtId="21" fontId="0" fillId="0" borderId="0" xfId="0" applyNumberFormat="1" applyAlignment="1">
      <alignment horizontal="center" vertical="center"/>
    </xf>
    <xf numFmtId="0" fontId="0" fillId="11" borderId="0" xfId="0" applyFill="1" applyBorder="1" applyAlignment="1">
      <alignment horizontal="center" vertical="center"/>
    </xf>
    <xf numFmtId="49" fontId="0" fillId="0" borderId="14" xfId="0" applyNumberFormat="1" applyFill="1" applyBorder="1" applyAlignment="1">
      <alignment horizontal="center" vertical="center" wrapText="1"/>
    </xf>
    <xf numFmtId="14" fontId="0" fillId="0" borderId="0" xfId="0" applyNumberFormat="1" applyAlignment="1">
      <alignment wrapText="1"/>
    </xf>
    <xf numFmtId="0" fontId="27" fillId="0" borderId="0" xfId="0" applyFont="1" applyAlignment="1">
      <alignment wrapText="1"/>
    </xf>
    <xf numFmtId="0" fontId="28" fillId="0" borderId="0" xfId="0" applyFont="1" applyAlignment="1">
      <alignment wrapText="1"/>
    </xf>
    <xf numFmtId="0" fontId="0" fillId="0" borderId="7" xfId="0" applyBorder="1" applyAlignment="1">
      <alignment horizontal="center" vertical="center" wrapText="1"/>
    </xf>
    <xf numFmtId="0" fontId="26" fillId="12" borderId="7" xfId="2" applyBorder="1" applyAlignment="1">
      <alignment horizontal="center" vertical="center" wrapText="1"/>
    </xf>
    <xf numFmtId="0" fontId="28" fillId="0" borderId="0" xfId="0" applyFont="1" applyAlignment="1">
      <alignment horizontal="center" wrapText="1"/>
    </xf>
    <xf numFmtId="14" fontId="3" fillId="0" borderId="7" xfId="0" applyNumberFormat="1" applyFont="1" applyBorder="1" applyAlignment="1">
      <alignment horizontal="center" vertical="center" wrapText="1"/>
    </xf>
    <xf numFmtId="0" fontId="0" fillId="0" borderId="0" xfId="0" applyFont="1" applyAlignment="1">
      <alignment horizontal="center"/>
    </xf>
    <xf numFmtId="0" fontId="0" fillId="0" borderId="0" xfId="0" applyFont="1"/>
    <xf numFmtId="49" fontId="0" fillId="0" borderId="0" xfId="0" applyNumberFormat="1" applyFont="1"/>
    <xf numFmtId="0" fontId="0" fillId="0" borderId="0" xfId="0" applyFont="1" applyAlignment="1">
      <alignment horizontal="left"/>
    </xf>
    <xf numFmtId="49" fontId="0" fillId="0" borderId="3" xfId="0" applyNumberFormat="1" applyFont="1" applyBorder="1"/>
    <xf numFmtId="164" fontId="0" fillId="0" borderId="0" xfId="0" applyNumberFormat="1" applyFont="1"/>
    <xf numFmtId="164" fontId="0" fillId="0" borderId="12" xfId="0" applyNumberFormat="1" applyFont="1" applyBorder="1"/>
    <xf numFmtId="2" fontId="0" fillId="0" borderId="2" xfId="0" applyNumberFormat="1" applyFont="1" applyBorder="1" applyAlignment="1">
      <alignment horizontal="center"/>
    </xf>
    <xf numFmtId="2" fontId="0" fillId="0" borderId="12" xfId="0" applyNumberFormat="1" applyFont="1" applyBorder="1" applyAlignment="1">
      <alignment horizontal="center"/>
    </xf>
    <xf numFmtId="0" fontId="0" fillId="0" borderId="2" xfId="0" applyFont="1" applyBorder="1"/>
    <xf numFmtId="0" fontId="0" fillId="0" borderId="12" xfId="0" applyFont="1" applyBorder="1"/>
    <xf numFmtId="49" fontId="0" fillId="0" borderId="0" xfId="0" applyNumberFormat="1" applyFont="1" applyAlignment="1">
      <alignment horizontal="center"/>
    </xf>
    <xf numFmtId="0" fontId="0" fillId="0" borderId="12" xfId="0" applyFont="1" applyBorder="1" applyAlignment="1">
      <alignment horizontal="center"/>
    </xf>
    <xf numFmtId="2" fontId="0" fillId="0" borderId="2" xfId="0" applyNumberFormat="1" applyFont="1" applyBorder="1"/>
    <xf numFmtId="2" fontId="0" fillId="0" borderId="12" xfId="0" applyNumberFormat="1" applyFont="1" applyBorder="1"/>
    <xf numFmtId="2" fontId="0" fillId="0" borderId="3" xfId="0" applyNumberFormat="1" applyFont="1" applyBorder="1" applyAlignment="1">
      <alignment horizontal="center"/>
    </xf>
    <xf numFmtId="49" fontId="0" fillId="0" borderId="13" xfId="0" applyNumberFormat="1" applyFont="1" applyBorder="1" applyAlignment="1">
      <alignment horizontal="center"/>
    </xf>
    <xf numFmtId="49" fontId="0" fillId="0" borderId="3" xfId="0" applyNumberFormat="1" applyFont="1" applyBorder="1" applyAlignment="1">
      <alignment horizontal="left"/>
    </xf>
    <xf numFmtId="49" fontId="0" fillId="0" borderId="13" xfId="0" applyNumberFormat="1" applyFont="1" applyBorder="1"/>
    <xf numFmtId="0" fontId="0" fillId="0" borderId="4" xfId="0" applyFont="1" applyBorder="1"/>
    <xf numFmtId="0" fontId="0" fillId="0" borderId="13" xfId="0" applyFont="1" applyBorder="1"/>
    <xf numFmtId="49" fontId="0" fillId="0" borderId="4" xfId="0" applyNumberFormat="1" applyFont="1" applyBorder="1"/>
    <xf numFmtId="2" fontId="0" fillId="0" borderId="4" xfId="0" applyNumberFormat="1" applyFont="1" applyBorder="1"/>
    <xf numFmtId="2" fontId="0" fillId="0" borderId="13" xfId="0" applyNumberFormat="1" applyFont="1" applyBorder="1"/>
    <xf numFmtId="2" fontId="0" fillId="0" borderId="0" xfId="0" applyNumberFormat="1" applyFont="1"/>
    <xf numFmtId="1" fontId="0" fillId="0" borderId="0" xfId="0" applyNumberFormat="1" applyFont="1"/>
    <xf numFmtId="49" fontId="0" fillId="0" borderId="12" xfId="0" applyNumberFormat="1" applyFont="1" applyBorder="1"/>
    <xf numFmtId="0" fontId="29" fillId="2" borderId="5" xfId="0" applyFont="1" applyFill="1" applyBorder="1"/>
    <xf numFmtId="0" fontId="0" fillId="2" borderId="5" xfId="0" applyFont="1" applyFill="1" applyBorder="1"/>
    <xf numFmtId="0" fontId="3" fillId="0" borderId="0" xfId="0" applyFont="1" applyAlignment="1">
      <alignment wrapText="1"/>
    </xf>
    <xf numFmtId="49" fontId="0" fillId="3" borderId="14" xfId="0" applyNumberFormat="1" applyFill="1" applyBorder="1" applyAlignment="1">
      <alignment horizontal="center" vertical="center"/>
    </xf>
    <xf numFmtId="0" fontId="0" fillId="0" borderId="0" xfId="0" applyAlignment="1">
      <alignment horizontal="center"/>
    </xf>
    <xf numFmtId="49" fontId="0" fillId="0" borderId="0" xfId="0" applyNumberFormat="1" applyAlignment="1">
      <alignment horizontal="center" vertical="center" textRotation="45"/>
    </xf>
    <xf numFmtId="49" fontId="0" fillId="0" borderId="3" xfId="0" applyNumberFormat="1" applyBorder="1" applyAlignment="1">
      <alignment horizontal="center" vertical="center" textRotation="45"/>
    </xf>
    <xf numFmtId="0" fontId="0" fillId="0" borderId="0" xfId="0" applyAlignment="1">
      <alignment horizontal="center" textRotation="90"/>
    </xf>
    <xf numFmtId="0" fontId="0" fillId="0" borderId="3" xfId="0" applyBorder="1" applyAlignment="1">
      <alignment horizontal="center" textRotation="90"/>
    </xf>
    <xf numFmtId="49" fontId="0" fillId="0" borderId="0" xfId="0" applyNumberFormat="1" applyAlignment="1">
      <alignment horizontal="center" textRotation="90"/>
    </xf>
    <xf numFmtId="49" fontId="0" fillId="0" borderId="3" xfId="0" applyNumberFormat="1" applyBorder="1" applyAlignment="1">
      <alignment horizontal="center" textRotation="90"/>
    </xf>
    <xf numFmtId="49" fontId="1" fillId="2" borderId="0" xfId="0" applyNumberFormat="1" applyFont="1" applyFill="1" applyAlignment="1">
      <alignment horizontal="center" textRotation="45" wrapText="1"/>
    </xf>
    <xf numFmtId="49" fontId="1" fillId="2" borderId="3" xfId="0" applyNumberFormat="1" applyFont="1" applyFill="1" applyBorder="1" applyAlignment="1">
      <alignment horizontal="center" textRotation="45" wrapText="1"/>
    </xf>
    <xf numFmtId="2" fontId="0" fillId="0" borderId="2" xfId="0" applyNumberFormat="1" applyFont="1" applyBorder="1" applyAlignment="1">
      <alignment horizontal="center" wrapText="1"/>
    </xf>
    <xf numFmtId="2" fontId="0" fillId="0" borderId="12" xfId="0" applyNumberFormat="1" applyFont="1" applyBorder="1" applyAlignment="1">
      <alignment horizontal="center"/>
    </xf>
    <xf numFmtId="49" fontId="0" fillId="0" borderId="2" xfId="0" applyNumberFormat="1" applyFont="1" applyBorder="1" applyAlignment="1">
      <alignment horizontal="center"/>
    </xf>
    <xf numFmtId="49" fontId="0" fillId="0" borderId="12" xfId="0" applyNumberFormat="1" applyFont="1" applyBorder="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164" fontId="0" fillId="0" borderId="12" xfId="0" applyNumberFormat="1" applyFont="1" applyBorder="1" applyAlignment="1">
      <alignment horizontal="center"/>
    </xf>
    <xf numFmtId="2" fontId="1" fillId="0" borderId="0" xfId="0" applyNumberFormat="1" applyFont="1" applyAlignment="1">
      <alignment horizontal="center" wrapText="1"/>
    </xf>
    <xf numFmtId="49" fontId="1" fillId="0" borderId="12" xfId="0" applyNumberFormat="1" applyFont="1" applyBorder="1" applyAlignment="1">
      <alignment horizontal="center" wrapText="1"/>
    </xf>
    <xf numFmtId="0" fontId="0" fillId="0" borderId="2" xfId="0" applyFont="1" applyBorder="1" applyAlignment="1">
      <alignment horizontal="center"/>
    </xf>
    <xf numFmtId="0" fontId="0" fillId="0" borderId="12" xfId="0" applyFont="1" applyBorder="1" applyAlignment="1">
      <alignment horizontal="center"/>
    </xf>
    <xf numFmtId="49" fontId="0" fillId="0" borderId="0" xfId="0" applyNumberFormat="1" applyFont="1" applyAlignment="1">
      <alignment horizontal="center"/>
    </xf>
    <xf numFmtId="49" fontId="0" fillId="0" borderId="8" xfId="0" applyNumberFormat="1" applyFont="1" applyBorder="1" applyAlignment="1">
      <alignment horizontal="center"/>
    </xf>
    <xf numFmtId="49" fontId="0" fillId="2" borderId="5" xfId="0" applyNumberFormat="1" applyFill="1" applyBorder="1" applyAlignment="1">
      <alignment horizontal="center"/>
    </xf>
    <xf numFmtId="49" fontId="0" fillId="2" borderId="6" xfId="0" applyNumberFormat="1" applyFill="1" applyBorder="1" applyAlignment="1">
      <alignment horizontal="center"/>
    </xf>
    <xf numFmtId="0" fontId="0" fillId="0" borderId="0" xfId="0" applyFont="1" applyAlignment="1">
      <alignment horizontal="center" textRotation="90" wrapText="1"/>
    </xf>
    <xf numFmtId="0" fontId="0" fillId="0" borderId="3" xfId="0" applyFont="1" applyBorder="1" applyAlignment="1">
      <alignment horizontal="center" textRotation="90" wrapText="1"/>
    </xf>
    <xf numFmtId="49" fontId="0" fillId="0" borderId="0" xfId="0" applyNumberFormat="1" applyFont="1" applyAlignment="1">
      <alignment horizontal="center" textRotation="90" wrapText="1"/>
    </xf>
    <xf numFmtId="49" fontId="0" fillId="0" borderId="3" xfId="0" applyNumberFormat="1" applyFont="1" applyBorder="1" applyAlignment="1">
      <alignment horizontal="center" textRotation="90" wrapText="1"/>
    </xf>
    <xf numFmtId="49" fontId="0" fillId="0" borderId="20" xfId="0" applyNumberFormat="1" applyBorder="1" applyAlignment="1">
      <alignment horizontal="center"/>
    </xf>
    <xf numFmtId="49" fontId="0" fillId="0" borderId="9" xfId="0" applyNumberFormat="1" applyBorder="1" applyAlignment="1">
      <alignment horizontal="center"/>
    </xf>
    <xf numFmtId="49" fontId="0" fillId="0" borderId="18"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xf>
    <xf numFmtId="49" fontId="0" fillId="0" borderId="12" xfId="0" applyNumberFormat="1" applyBorder="1" applyAlignment="1">
      <alignment horizontal="center"/>
    </xf>
    <xf numFmtId="49" fontId="0" fillId="0" borderId="17" xfId="0" applyNumberFormat="1" applyBorder="1" applyAlignment="1">
      <alignment horizontal="center"/>
    </xf>
    <xf numFmtId="49" fontId="0" fillId="0" borderId="1" xfId="0" applyNumberFormat="1" applyBorder="1" applyAlignment="1">
      <alignment horizontal="center"/>
    </xf>
    <xf numFmtId="49" fontId="0" fillId="0" borderId="15" xfId="0" applyNumberForma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0" borderId="17" xfId="0" applyFont="1" applyBorder="1" applyAlignment="1">
      <alignment horizontal="center"/>
    </xf>
    <xf numFmtId="0" fontId="7" fillId="0" borderId="0" xfId="0" applyFont="1" applyBorder="1" applyAlignment="1">
      <alignment horizontal="center"/>
    </xf>
    <xf numFmtId="0" fontId="6" fillId="0" borderId="1" xfId="0" applyFont="1" applyBorder="1" applyAlignment="1">
      <alignment horizontal="left" vertical="top" wrapText="1"/>
    </xf>
    <xf numFmtId="49" fontId="10" fillId="0" borderId="7" xfId="0" applyNumberFormat="1" applyFont="1" applyBorder="1" applyAlignment="1">
      <alignment horizontal="center" vertical="center"/>
    </xf>
    <xf numFmtId="49" fontId="10" fillId="0" borderId="7" xfId="0" applyNumberFormat="1" applyFont="1" applyBorder="1" applyAlignment="1">
      <alignment horizontal="center" vertical="top"/>
    </xf>
    <xf numFmtId="0" fontId="8" fillId="0" borderId="1" xfId="0" applyFont="1" applyBorder="1" applyAlignment="1">
      <alignment horizontal="center"/>
    </xf>
    <xf numFmtId="0" fontId="0" fillId="0" borderId="9" xfId="0" applyBorder="1" applyAlignment="1">
      <alignment horizontal="left" vertical="center"/>
    </xf>
    <xf numFmtId="0" fontId="0" fillId="0" borderId="0" xfId="0" applyAlignment="1">
      <alignment horizontal="left" vertical="center"/>
    </xf>
    <xf numFmtId="0" fontId="4" fillId="0" borderId="11" xfId="0" applyFont="1" applyBorder="1" applyAlignment="1">
      <alignment horizontal="right"/>
    </xf>
    <xf numFmtId="0" fontId="4" fillId="0" borderId="10" xfId="0" applyFont="1" applyBorder="1" applyAlignment="1">
      <alignment horizontal="right"/>
    </xf>
    <xf numFmtId="0" fontId="13" fillId="0" borderId="9" xfId="0" applyFont="1" applyBorder="1" applyAlignment="1">
      <alignment horizontal="left"/>
    </xf>
    <xf numFmtId="0" fontId="13" fillId="0" borderId="1" xfId="0" applyFont="1" applyBorder="1" applyAlignment="1">
      <alignment horizontal="center"/>
    </xf>
    <xf numFmtId="0" fontId="0" fillId="0" borderId="2" xfId="0" applyBorder="1" applyAlignment="1">
      <alignment horizontal="left" vertical="center"/>
    </xf>
    <xf numFmtId="49" fontId="10" fillId="0" borderId="11" xfId="0" applyNumberFormat="1" applyFont="1" applyBorder="1" applyAlignment="1">
      <alignment horizontal="center" vertical="center"/>
    </xf>
    <xf numFmtId="49" fontId="10" fillId="0" borderId="14" xfId="0" applyNumberFormat="1" applyFont="1" applyBorder="1" applyAlignment="1">
      <alignment horizontal="center" vertical="center"/>
    </xf>
    <xf numFmtId="49" fontId="10" fillId="0" borderId="10" xfId="0" applyNumberFormat="1" applyFont="1" applyBorder="1" applyAlignment="1">
      <alignment horizontal="center" vertical="center"/>
    </xf>
    <xf numFmtId="49" fontId="6" fillId="0" borderId="1" xfId="0" quotePrefix="1" applyNumberFormat="1" applyFont="1" applyBorder="1" applyAlignment="1">
      <alignment horizontal="left" wrapText="1"/>
    </xf>
    <xf numFmtId="0" fontId="13" fillId="0" borderId="11" xfId="0" applyFont="1" applyBorder="1" applyAlignment="1">
      <alignment horizontal="center"/>
    </xf>
    <xf numFmtId="0" fontId="13" fillId="0" borderId="14" xfId="0" applyFont="1" applyBorder="1" applyAlignment="1">
      <alignment horizontal="center"/>
    </xf>
    <xf numFmtId="0" fontId="13" fillId="0" borderId="10" xfId="0" applyFont="1" applyBorder="1" applyAlignment="1">
      <alignment horizontal="center"/>
    </xf>
    <xf numFmtId="49" fontId="6" fillId="0" borderId="1" xfId="0" applyNumberFormat="1" applyFont="1" applyBorder="1" applyAlignment="1">
      <alignment horizontal="left" wrapText="1"/>
    </xf>
    <xf numFmtId="0" fontId="20" fillId="0" borderId="9" xfId="0" applyFont="1" applyBorder="1" applyAlignment="1">
      <alignment horizontal="center" vertical="center"/>
    </xf>
    <xf numFmtId="0" fontId="20" fillId="0" borderId="18" xfId="0" applyFont="1" applyBorder="1" applyAlignment="1">
      <alignment horizontal="center" vertical="center"/>
    </xf>
    <xf numFmtId="0" fontId="3" fillId="0" borderId="1" xfId="0" applyFont="1" applyBorder="1" applyAlignment="1">
      <alignment horizontal="center"/>
    </xf>
  </cellXfs>
  <cellStyles count="3">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Correlation between Z Strength</a:t>
            </a:r>
            <a:r>
              <a:rPr lang="en-GB" baseline="0"/>
              <a:t> and unset Peel Strength (all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89758492954698E-2"/>
          <c:y val="0.11326047358834246"/>
          <c:w val="0.87603791161700084"/>
          <c:h val="0.7438669385552113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6709282772694131"/>
                  <c:y val="-2.310170245112803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'CX Test Results'!$K$7:$K$175</c:f>
              <c:numCache>
                <c:formatCode>General</c:formatCode>
                <c:ptCount val="169"/>
                <c:pt idx="13">
                  <c:v>0.53</c:v>
                </c:pt>
                <c:pt idx="17">
                  <c:v>0.35</c:v>
                </c:pt>
                <c:pt idx="18">
                  <c:v>0.32</c:v>
                </c:pt>
                <c:pt idx="19">
                  <c:v>0.6</c:v>
                </c:pt>
                <c:pt idx="24">
                  <c:v>0.15</c:v>
                </c:pt>
                <c:pt idx="25">
                  <c:v>0.2</c:v>
                </c:pt>
                <c:pt idx="26">
                  <c:v>0.25</c:v>
                </c:pt>
                <c:pt idx="27">
                  <c:v>0.35</c:v>
                </c:pt>
                <c:pt idx="28">
                  <c:v>0.5</c:v>
                </c:pt>
                <c:pt idx="29">
                  <c:v>0.45</c:v>
                </c:pt>
                <c:pt idx="31">
                  <c:v>0.3</c:v>
                </c:pt>
                <c:pt idx="34">
                  <c:v>0.4</c:v>
                </c:pt>
                <c:pt idx="36">
                  <c:v>1</c:v>
                </c:pt>
                <c:pt idx="37">
                  <c:v>0.25</c:v>
                </c:pt>
                <c:pt idx="38">
                  <c:v>0.6</c:v>
                </c:pt>
                <c:pt idx="39">
                  <c:v>0.35</c:v>
                </c:pt>
                <c:pt idx="41">
                  <c:v>0.3</c:v>
                </c:pt>
                <c:pt idx="52">
                  <c:v>0.55000000000000004</c:v>
                </c:pt>
                <c:pt idx="55">
                  <c:v>0.6</c:v>
                </c:pt>
                <c:pt idx="58">
                  <c:v>0.53</c:v>
                </c:pt>
                <c:pt idx="62">
                  <c:v>0.02</c:v>
                </c:pt>
                <c:pt idx="63">
                  <c:v>0.1</c:v>
                </c:pt>
                <c:pt idx="68">
                  <c:v>0.55000000000000004</c:v>
                </c:pt>
              </c:numCache>
            </c:numRef>
          </c:xVal>
          <c:yVal>
            <c:numRef>
              <c:f>'CX Test Results'!$L$7:$L$175</c:f>
              <c:numCache>
                <c:formatCode>0.0</c:formatCode>
                <c:ptCount val="169"/>
                <c:pt idx="13">
                  <c:v>64.755542753889443</c:v>
                </c:pt>
                <c:pt idx="17">
                  <c:v>30</c:v>
                </c:pt>
                <c:pt idx="18">
                  <c:v>23</c:v>
                </c:pt>
                <c:pt idx="19">
                  <c:v>31</c:v>
                </c:pt>
                <c:pt idx="20">
                  <c:v>52</c:v>
                </c:pt>
                <c:pt idx="21">
                  <c:v>35</c:v>
                </c:pt>
                <c:pt idx="29">
                  <c:v>26</c:v>
                </c:pt>
                <c:pt idx="31">
                  <c:v>30</c:v>
                </c:pt>
                <c:pt idx="34">
                  <c:v>34</c:v>
                </c:pt>
                <c:pt idx="36">
                  <c:v>70</c:v>
                </c:pt>
                <c:pt idx="37">
                  <c:v>36</c:v>
                </c:pt>
                <c:pt idx="38">
                  <c:v>45</c:v>
                </c:pt>
                <c:pt idx="39">
                  <c:v>8</c:v>
                </c:pt>
                <c:pt idx="41">
                  <c:v>24</c:v>
                </c:pt>
                <c:pt idx="55">
                  <c:v>25</c:v>
                </c:pt>
                <c:pt idx="62">
                  <c:v>1.8</c:v>
                </c:pt>
                <c:pt idx="63">
                  <c:v>5.5</c:v>
                </c:pt>
                <c:pt idx="68">
                  <c:v>48</c:v>
                </c:pt>
              </c:numCache>
            </c:numRef>
          </c:yVal>
          <c:smooth val="0"/>
          <c:extLst>
            <c:ext xmlns:c16="http://schemas.microsoft.com/office/drawing/2014/chart" uri="{C3380CC4-5D6E-409C-BE32-E72D297353CC}">
              <c16:uniqueId val="{00000000-C5F6-44D5-B01F-5B4D483B4B27}"/>
            </c:ext>
          </c:extLst>
        </c:ser>
        <c:dLbls>
          <c:showLegendKey val="0"/>
          <c:showVal val="0"/>
          <c:showCatName val="0"/>
          <c:showSerName val="0"/>
          <c:showPercent val="0"/>
          <c:showBubbleSize val="0"/>
        </c:dLbls>
        <c:axId val="290883392"/>
        <c:axId val="290883952"/>
      </c:scatterChart>
      <c:valAx>
        <c:axId val="290883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P(UNS-1) (kN/m)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83952"/>
        <c:crosses val="autoZero"/>
        <c:crossBetween val="midCat"/>
      </c:valAx>
      <c:valAx>
        <c:axId val="29088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Max Z strength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83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39</xdr:col>
      <xdr:colOff>263662</xdr:colOff>
      <xdr:row>7</xdr:row>
      <xdr:rowOff>180453</xdr:rowOff>
    </xdr:from>
    <xdr:to>
      <xdr:col>50</xdr:col>
      <xdr:colOff>217714</xdr:colOff>
      <xdr:row>29</xdr:row>
      <xdr:rowOff>0</xdr:rowOff>
    </xdr:to>
    <xdr:graphicFrame macro="">
      <xdr:nvGraphicFramePr>
        <xdr:cNvPr id="2" name="Chart 1">
          <a:extLst>
            <a:ext uri="{FF2B5EF4-FFF2-40B4-BE49-F238E27FC236}">
              <a16:creationId xmlns:a16="http://schemas.microsoft.com/office/drawing/2014/main" id="{8EB08C28-563F-4322-90E9-AD2CF17F0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463"/>
  <sheetViews>
    <sheetView tabSelected="1" zoomScale="85" zoomScaleNormal="85" workbookViewId="0">
      <pane xSplit="8" ySplit="3" topLeftCell="AT114" activePane="bottomRight" state="frozen"/>
      <selection pane="topRight" activeCell="H1" sqref="H1"/>
      <selection pane="bottomLeft" activeCell="A4" sqref="A4"/>
      <selection pane="bottomRight" activeCell="A121" sqref="A121"/>
    </sheetView>
  </sheetViews>
  <sheetFormatPr defaultColWidth="8.85546875" defaultRowHeight="15" x14ac:dyDescent="0.25"/>
  <cols>
    <col min="1" max="1" width="19.42578125" customWidth="1"/>
    <col min="2" max="2" width="5.42578125" bestFit="1" customWidth="1"/>
    <col min="3" max="3" width="4.42578125" style="1" bestFit="1" customWidth="1"/>
    <col min="4" max="4" width="3.42578125" style="1" bestFit="1" customWidth="1"/>
    <col min="5" max="5" width="7.85546875" bestFit="1" customWidth="1"/>
    <col min="6" max="6" width="5.42578125" style="1" bestFit="1" customWidth="1"/>
    <col min="7" max="7" width="41.42578125" style="22" bestFit="1" customWidth="1"/>
    <col min="8" max="8" width="3.42578125" style="13" bestFit="1" customWidth="1"/>
    <col min="9" max="9" width="12.42578125" style="87" customWidth="1"/>
    <col min="10" max="11" width="12.85546875" style="87" customWidth="1"/>
    <col min="12" max="12" width="20.85546875" style="87" customWidth="1"/>
    <col min="13" max="13" width="18.42578125" style="87" customWidth="1"/>
    <col min="14" max="14" width="13.5703125" style="87" customWidth="1"/>
    <col min="15" max="15" width="9.140625" style="89" customWidth="1"/>
    <col min="16" max="16" width="6.42578125" style="87" customWidth="1"/>
    <col min="17" max="17" width="5.5703125" style="87" customWidth="1"/>
    <col min="18" max="18" width="12.7109375" style="87" customWidth="1"/>
    <col min="19" max="19" width="12.5703125" style="89" customWidth="1"/>
    <col min="20" max="20" width="10.85546875" style="88" customWidth="1"/>
    <col min="21" max="21" width="8.5703125" style="88" customWidth="1"/>
    <col min="22" max="23" width="9" style="88" customWidth="1"/>
    <col min="24" max="24" width="9.85546875" style="88" customWidth="1"/>
    <col min="25" max="27" width="10" style="88" customWidth="1"/>
    <col min="28" max="28" width="17.28515625" style="123" customWidth="1"/>
    <col min="29" max="29" width="4.140625" style="87" bestFit="1" customWidth="1"/>
    <col min="30" max="30" width="19.42578125" style="87" customWidth="1"/>
    <col min="31" max="31" width="4.140625" style="87" bestFit="1" customWidth="1"/>
    <col min="32" max="32" width="13.5703125" style="87" customWidth="1"/>
    <col min="33" max="33" width="11.42578125" style="87" customWidth="1"/>
    <col min="34" max="34" width="4.140625" style="87" bestFit="1" customWidth="1"/>
    <col min="35" max="38" width="6.42578125" style="87" customWidth="1"/>
    <col min="39" max="39" width="18.5703125" style="87" customWidth="1"/>
    <col min="40" max="40" width="11.7109375" style="89" customWidth="1"/>
    <col min="41" max="41" width="13.28515625" style="87" customWidth="1"/>
    <col min="42" max="42" width="11.5703125" style="87" customWidth="1"/>
    <col min="43" max="43" width="12.28515625" style="87" customWidth="1"/>
    <col min="44" max="44" width="9" style="87" customWidth="1"/>
    <col min="45" max="45" width="4.5703125" style="90" customWidth="1"/>
    <col min="46" max="47" width="4.5703125" style="88" customWidth="1"/>
    <col min="48" max="48" width="3.42578125" style="88" customWidth="1"/>
    <col min="49" max="49" width="5" style="88" customWidth="1"/>
    <col min="50" max="54" width="4.5703125" style="88" customWidth="1"/>
    <col min="55" max="58" width="5.7109375" style="88" customWidth="1"/>
    <col min="59" max="59" width="12.7109375" style="90" bestFit="1" customWidth="1"/>
    <col min="60" max="60" width="9" style="88" bestFit="1" customWidth="1"/>
    <col min="61" max="61" width="16.140625" style="88" bestFit="1" customWidth="1"/>
    <col min="62" max="62" width="9.5703125" style="90" customWidth="1"/>
    <col min="63" max="64" width="9.5703125" style="88" customWidth="1"/>
    <col min="65" max="65" width="106.85546875" style="114" customWidth="1"/>
  </cols>
  <sheetData>
    <row r="1" spans="1:65" x14ac:dyDescent="0.25">
      <c r="B1" t="s">
        <v>16</v>
      </c>
      <c r="G1" s="22" t="s">
        <v>17</v>
      </c>
      <c r="I1" s="100" t="s">
        <v>13</v>
      </c>
      <c r="N1" s="123"/>
      <c r="O1" s="124" t="s">
        <v>207</v>
      </c>
      <c r="S1" s="101" t="s">
        <v>124</v>
      </c>
      <c r="AB1" s="138"/>
      <c r="AN1" s="122" t="s">
        <v>284</v>
      </c>
      <c r="AS1" s="99" t="s">
        <v>14</v>
      </c>
      <c r="BG1" s="99" t="s">
        <v>117</v>
      </c>
      <c r="BJ1" s="99" t="s">
        <v>215</v>
      </c>
    </row>
    <row r="2" spans="1:65" s="4" customFormat="1" ht="95.25" x14ac:dyDescent="0.25">
      <c r="B2" s="275" t="s">
        <v>0</v>
      </c>
      <c r="C2" s="277" t="s">
        <v>1</v>
      </c>
      <c r="D2" s="277" t="s">
        <v>4</v>
      </c>
      <c r="E2" s="4" t="s">
        <v>5</v>
      </c>
      <c r="F2" s="277" t="s">
        <v>6</v>
      </c>
      <c r="G2" s="279" t="s">
        <v>11</v>
      </c>
      <c r="H2" s="104" t="s">
        <v>24</v>
      </c>
      <c r="I2" s="273" t="s">
        <v>121</v>
      </c>
      <c r="J2" s="273" t="s">
        <v>122</v>
      </c>
      <c r="K2" s="105" t="s">
        <v>135</v>
      </c>
      <c r="L2" s="105" t="s">
        <v>204</v>
      </c>
      <c r="M2" s="105" t="s">
        <v>205</v>
      </c>
      <c r="N2" s="105" t="s">
        <v>183</v>
      </c>
      <c r="O2" s="125" t="s">
        <v>206</v>
      </c>
      <c r="P2" s="105" t="s">
        <v>247</v>
      </c>
      <c r="Q2" s="105" t="s">
        <v>248</v>
      </c>
      <c r="R2" s="105" t="s">
        <v>183</v>
      </c>
      <c r="S2" s="105" t="s">
        <v>158</v>
      </c>
      <c r="T2" s="4" t="s">
        <v>157</v>
      </c>
      <c r="U2" s="4" t="s">
        <v>156</v>
      </c>
      <c r="V2" s="4" t="s">
        <v>159</v>
      </c>
      <c r="W2" s="4" t="s">
        <v>160</v>
      </c>
      <c r="X2" s="4" t="s">
        <v>161</v>
      </c>
      <c r="Y2" s="4" t="s">
        <v>443</v>
      </c>
      <c r="Z2" s="4" t="s">
        <v>301</v>
      </c>
      <c r="AA2" s="4" t="s">
        <v>302</v>
      </c>
      <c r="AB2" s="4" t="s">
        <v>35</v>
      </c>
      <c r="AC2" s="4" t="s">
        <v>38</v>
      </c>
      <c r="AD2" s="4" t="s">
        <v>41</v>
      </c>
      <c r="AE2" s="4" t="s">
        <v>38</v>
      </c>
      <c r="AF2" s="4" t="s">
        <v>441</v>
      </c>
      <c r="AG2" s="4" t="s">
        <v>42</v>
      </c>
      <c r="AH2" s="4" t="s">
        <v>38</v>
      </c>
      <c r="AI2" s="105" t="s">
        <v>9</v>
      </c>
      <c r="AJ2" s="105" t="s">
        <v>220</v>
      </c>
      <c r="AK2" s="105" t="s">
        <v>139</v>
      </c>
      <c r="AL2" s="105" t="s">
        <v>127</v>
      </c>
      <c r="AM2" s="105" t="s">
        <v>18</v>
      </c>
      <c r="AN2" s="125" t="s">
        <v>285</v>
      </c>
      <c r="AO2" s="105" t="s">
        <v>286</v>
      </c>
      <c r="AP2" s="105" t="s">
        <v>288</v>
      </c>
      <c r="AQ2" s="105" t="s">
        <v>290</v>
      </c>
      <c r="AR2" s="105" t="s">
        <v>291</v>
      </c>
      <c r="AS2" s="4" t="s">
        <v>128</v>
      </c>
      <c r="AT2" s="4" t="s">
        <v>129</v>
      </c>
      <c r="AU2" s="4" t="s">
        <v>140</v>
      </c>
      <c r="AV2" s="4" t="s">
        <v>130</v>
      </c>
      <c r="AW2" s="4" t="s">
        <v>544</v>
      </c>
      <c r="AX2" s="4" t="s">
        <v>132</v>
      </c>
      <c r="AY2" s="4" t="s">
        <v>164</v>
      </c>
      <c r="AZ2" s="4" t="s">
        <v>165</v>
      </c>
      <c r="BA2" s="4" t="s">
        <v>131</v>
      </c>
      <c r="BB2" s="4" t="s">
        <v>182</v>
      </c>
      <c r="BC2" s="4" t="s">
        <v>133</v>
      </c>
      <c r="BD2" s="4" t="s">
        <v>464</v>
      </c>
      <c r="BE2" s="4" t="s">
        <v>502</v>
      </c>
      <c r="BF2" s="4" t="s">
        <v>450</v>
      </c>
      <c r="BG2" s="4" t="s">
        <v>115</v>
      </c>
      <c r="BH2" s="4" t="s">
        <v>116</v>
      </c>
      <c r="BI2" s="4" t="s">
        <v>118</v>
      </c>
      <c r="BJ2" s="4" t="s">
        <v>216</v>
      </c>
      <c r="BK2" s="4" t="s">
        <v>217</v>
      </c>
      <c r="BL2" s="4" t="s">
        <v>112</v>
      </c>
      <c r="BM2" s="12" t="s">
        <v>21</v>
      </c>
    </row>
    <row r="3" spans="1:65" s="6" customFormat="1" ht="15.75" thickBot="1" x14ac:dyDescent="0.3">
      <c r="B3" s="276"/>
      <c r="C3" s="278"/>
      <c r="D3" s="278"/>
      <c r="E3" s="6" t="s">
        <v>15</v>
      </c>
      <c r="F3" s="278"/>
      <c r="G3" s="280"/>
      <c r="H3" s="14"/>
      <c r="I3" s="274"/>
      <c r="J3" s="274"/>
      <c r="K3" s="91" t="s">
        <v>7</v>
      </c>
      <c r="L3" s="92"/>
      <c r="M3" s="92"/>
      <c r="N3" s="92"/>
      <c r="O3" s="93"/>
      <c r="P3" s="92"/>
      <c r="Q3" s="92"/>
      <c r="R3" s="92"/>
      <c r="S3" s="93" t="s">
        <v>155</v>
      </c>
      <c r="T3" s="94" t="s">
        <v>155</v>
      </c>
      <c r="U3" s="94" t="s">
        <v>7</v>
      </c>
      <c r="V3" s="94" t="s">
        <v>7</v>
      </c>
      <c r="W3" s="94"/>
      <c r="X3" s="94"/>
      <c r="Y3" s="94"/>
      <c r="Z3" s="94"/>
      <c r="AA3" s="94"/>
      <c r="AB3" s="95" t="s">
        <v>23</v>
      </c>
      <c r="AC3" s="94"/>
      <c r="AD3" s="94"/>
      <c r="AE3" s="94"/>
      <c r="AF3" s="94"/>
      <c r="AG3" s="94"/>
      <c r="AH3" s="94"/>
      <c r="AI3" s="91" t="s">
        <v>10</v>
      </c>
      <c r="AJ3" s="91" t="s">
        <v>221</v>
      </c>
      <c r="AK3" s="91" t="s">
        <v>218</v>
      </c>
      <c r="AL3" s="91" t="s">
        <v>39</v>
      </c>
      <c r="AM3" s="91" t="s">
        <v>8</v>
      </c>
      <c r="AN3" s="93" t="s">
        <v>39</v>
      </c>
      <c r="AO3" s="91" t="s">
        <v>287</v>
      </c>
      <c r="AP3" s="91" t="s">
        <v>289</v>
      </c>
      <c r="AQ3" s="91" t="s">
        <v>289</v>
      </c>
      <c r="AR3" s="91" t="s">
        <v>289</v>
      </c>
      <c r="AS3" s="95"/>
      <c r="AT3" s="94"/>
      <c r="AU3" s="94"/>
      <c r="AV3" s="94"/>
      <c r="AW3" s="94" t="s">
        <v>7</v>
      </c>
      <c r="AX3" s="94"/>
      <c r="AY3" s="94"/>
      <c r="AZ3" s="94"/>
      <c r="BA3" s="94"/>
      <c r="BB3" s="94"/>
      <c r="BC3" s="94"/>
      <c r="BD3" s="94"/>
      <c r="BE3" s="94"/>
      <c r="BF3" s="94"/>
      <c r="BG3" s="95" t="s">
        <v>119</v>
      </c>
      <c r="BH3" s="94" t="s">
        <v>38</v>
      </c>
      <c r="BI3" s="94"/>
      <c r="BJ3" s="95" t="s">
        <v>218</v>
      </c>
      <c r="BK3" s="94" t="s">
        <v>219</v>
      </c>
      <c r="BL3" s="94" t="s">
        <v>113</v>
      </c>
      <c r="BM3" s="115"/>
    </row>
    <row r="4" spans="1:65" x14ac:dyDescent="0.25">
      <c r="A4" t="str">
        <f>CONCATENATE(B4,C4,D4,E4,F4)</f>
        <v>CX020619013001</v>
      </c>
      <c r="B4" t="s">
        <v>2</v>
      </c>
      <c r="C4" s="1" t="s">
        <v>20</v>
      </c>
      <c r="D4" s="1" t="s">
        <v>34</v>
      </c>
      <c r="E4">
        <v>190130</v>
      </c>
      <c r="F4" s="1" t="s">
        <v>3</v>
      </c>
      <c r="G4" s="22" t="s">
        <v>145</v>
      </c>
      <c r="H4" s="13">
        <v>2</v>
      </c>
      <c r="I4" s="87" t="s">
        <v>123</v>
      </c>
      <c r="J4" s="87" t="s">
        <v>123</v>
      </c>
      <c r="K4" s="111" t="s">
        <v>136</v>
      </c>
      <c r="L4" s="120" t="s">
        <v>214</v>
      </c>
      <c r="M4" s="87" t="s">
        <v>200</v>
      </c>
      <c r="N4" s="87" t="s">
        <v>154</v>
      </c>
      <c r="O4" s="89" t="s">
        <v>214</v>
      </c>
      <c r="P4" s="87" t="s">
        <v>201</v>
      </c>
      <c r="Q4" s="87" t="s">
        <v>154</v>
      </c>
      <c r="R4" s="87" t="s">
        <v>154</v>
      </c>
      <c r="AB4" s="90" t="s">
        <v>125</v>
      </c>
      <c r="AC4" s="88">
        <v>70</v>
      </c>
      <c r="AD4" s="58" t="s">
        <v>126</v>
      </c>
      <c r="AE4" s="88">
        <v>30</v>
      </c>
      <c r="AF4" s="88"/>
      <c r="AG4" s="88" t="s">
        <v>154</v>
      </c>
      <c r="AH4" s="88" t="s">
        <v>154</v>
      </c>
      <c r="AI4" s="87" t="s">
        <v>36</v>
      </c>
      <c r="AK4" s="88">
        <v>65</v>
      </c>
      <c r="AL4" s="87" t="s">
        <v>137</v>
      </c>
      <c r="AM4" s="87" t="s">
        <v>138</v>
      </c>
      <c r="AS4" s="90">
        <v>1</v>
      </c>
      <c r="AT4" s="88">
        <v>1</v>
      </c>
      <c r="AU4" s="88">
        <v>1</v>
      </c>
      <c r="AV4" s="88">
        <v>1</v>
      </c>
      <c r="AX4" s="88">
        <v>1</v>
      </c>
      <c r="AY4" s="88">
        <v>1</v>
      </c>
      <c r="AZ4" s="88">
        <v>1</v>
      </c>
      <c r="BA4" s="88">
        <v>1</v>
      </c>
      <c r="BB4" s="88">
        <v>1</v>
      </c>
      <c r="BC4" s="88">
        <v>1</v>
      </c>
      <c r="BD4" s="170">
        <v>0.5</v>
      </c>
      <c r="BE4" s="170">
        <v>1</v>
      </c>
      <c r="BG4" s="90">
        <v>5</v>
      </c>
      <c r="BH4" s="88">
        <v>57</v>
      </c>
      <c r="BM4" s="114" t="s">
        <v>149</v>
      </c>
    </row>
    <row r="5" spans="1:65" x14ac:dyDescent="0.25">
      <c r="A5" t="str">
        <f t="shared" ref="A5:A64" si="0">CONCATENATE(B5,C5,D5,E5,F5)</f>
        <v>CX020619013002</v>
      </c>
      <c r="B5" t="s">
        <v>2</v>
      </c>
      <c r="C5" s="1" t="s">
        <v>20</v>
      </c>
      <c r="D5" s="1" t="s">
        <v>34</v>
      </c>
      <c r="E5">
        <v>190130</v>
      </c>
      <c r="F5" s="1" t="s">
        <v>20</v>
      </c>
      <c r="H5" s="13">
        <v>3</v>
      </c>
      <c r="I5" s="87" t="s">
        <v>123</v>
      </c>
      <c r="J5" s="87" t="s">
        <v>123</v>
      </c>
      <c r="K5" s="87" t="s">
        <v>136</v>
      </c>
      <c r="L5" s="120" t="s">
        <v>214</v>
      </c>
      <c r="M5" s="87" t="s">
        <v>200</v>
      </c>
      <c r="N5" s="87" t="s">
        <v>154</v>
      </c>
      <c r="O5" s="89" t="s">
        <v>214</v>
      </c>
      <c r="P5" s="87" t="s">
        <v>201</v>
      </c>
      <c r="Q5" s="87" t="s">
        <v>154</v>
      </c>
      <c r="R5" s="87" t="s">
        <v>154</v>
      </c>
      <c r="AB5" s="90" t="s">
        <v>125</v>
      </c>
      <c r="AC5" s="88">
        <v>70</v>
      </c>
      <c r="AD5" s="58" t="s">
        <v>126</v>
      </c>
      <c r="AE5" s="88">
        <v>30</v>
      </c>
      <c r="AF5" s="88"/>
      <c r="AG5" s="88" t="s">
        <v>154</v>
      </c>
      <c r="AH5" s="88" t="s">
        <v>154</v>
      </c>
      <c r="AI5" s="87" t="s">
        <v>36</v>
      </c>
      <c r="AK5" s="88">
        <v>65</v>
      </c>
      <c r="AL5" s="87" t="s">
        <v>137</v>
      </c>
      <c r="AM5" s="96" t="s">
        <v>153</v>
      </c>
      <c r="AN5" s="116"/>
      <c r="AO5" s="96"/>
      <c r="AP5" s="96"/>
      <c r="AQ5" s="96"/>
      <c r="AR5" s="96"/>
      <c r="AS5" s="90">
        <v>1</v>
      </c>
      <c r="AT5" s="88">
        <v>1</v>
      </c>
      <c r="AU5" s="88">
        <v>1</v>
      </c>
      <c r="AV5" s="88">
        <v>1</v>
      </c>
      <c r="AX5" s="88">
        <v>1</v>
      </c>
      <c r="AY5" s="88">
        <v>1</v>
      </c>
      <c r="AZ5" s="88">
        <v>1</v>
      </c>
      <c r="BA5" s="88">
        <v>1</v>
      </c>
      <c r="BB5" s="88">
        <v>1</v>
      </c>
      <c r="BC5" s="88">
        <v>1</v>
      </c>
      <c r="BD5" s="170">
        <v>0.5</v>
      </c>
      <c r="BE5" s="170">
        <v>1</v>
      </c>
      <c r="BG5" s="90">
        <v>5</v>
      </c>
      <c r="BH5" s="88">
        <v>57</v>
      </c>
    </row>
    <row r="6" spans="1:65" ht="30" x14ac:dyDescent="0.25">
      <c r="A6" t="str">
        <f t="shared" si="0"/>
        <v>CX020619013101</v>
      </c>
      <c r="B6" t="s">
        <v>2</v>
      </c>
      <c r="C6" s="1" t="s">
        <v>20</v>
      </c>
      <c r="D6" s="1" t="s">
        <v>34</v>
      </c>
      <c r="E6">
        <v>190131</v>
      </c>
      <c r="F6" s="1" t="s">
        <v>3</v>
      </c>
      <c r="G6" s="22" t="s">
        <v>146</v>
      </c>
      <c r="H6" s="13">
        <v>5</v>
      </c>
      <c r="I6" s="87" t="s">
        <v>123</v>
      </c>
      <c r="J6" s="87" t="s">
        <v>123</v>
      </c>
      <c r="K6" s="87" t="s">
        <v>136</v>
      </c>
      <c r="L6" s="120" t="s">
        <v>214</v>
      </c>
      <c r="M6" s="87" t="s">
        <v>200</v>
      </c>
      <c r="N6" s="87" t="s">
        <v>154</v>
      </c>
      <c r="O6" s="89" t="s">
        <v>214</v>
      </c>
      <c r="P6" s="87" t="s">
        <v>201</v>
      </c>
      <c r="Q6" s="87" t="s">
        <v>154</v>
      </c>
      <c r="R6" s="87" t="s">
        <v>154</v>
      </c>
      <c r="AB6" s="90" t="s">
        <v>125</v>
      </c>
      <c r="AC6" s="88">
        <v>70</v>
      </c>
      <c r="AD6" s="58" t="s">
        <v>126</v>
      </c>
      <c r="AE6" s="88">
        <v>30</v>
      </c>
      <c r="AF6" s="88"/>
      <c r="AG6" s="88" t="s">
        <v>154</v>
      </c>
      <c r="AH6" s="88" t="s">
        <v>154</v>
      </c>
      <c r="AI6" s="87" t="s">
        <v>36</v>
      </c>
      <c r="AK6" s="88">
        <v>65</v>
      </c>
      <c r="AL6" s="87" t="s">
        <v>137</v>
      </c>
      <c r="AM6" s="87" t="s">
        <v>153</v>
      </c>
      <c r="AS6" s="90">
        <v>1</v>
      </c>
      <c r="AT6" s="88">
        <v>1</v>
      </c>
      <c r="AU6" s="88">
        <v>1</v>
      </c>
      <c r="AV6" s="88">
        <v>1</v>
      </c>
      <c r="AX6" s="88">
        <v>1</v>
      </c>
      <c r="AY6" s="88">
        <v>1</v>
      </c>
      <c r="AZ6" s="88">
        <v>1</v>
      </c>
      <c r="BA6" s="97">
        <v>2</v>
      </c>
      <c r="BB6" s="97">
        <v>2</v>
      </c>
      <c r="BC6" s="88">
        <v>1</v>
      </c>
      <c r="BD6" s="170">
        <v>0.5</v>
      </c>
      <c r="BE6" s="170">
        <v>1</v>
      </c>
      <c r="BG6" s="90">
        <v>5</v>
      </c>
      <c r="BH6" s="88">
        <v>57</v>
      </c>
      <c r="BM6" s="114" t="s">
        <v>150</v>
      </c>
    </row>
    <row r="7" spans="1:65" x14ac:dyDescent="0.25">
      <c r="A7" t="str">
        <f t="shared" si="0"/>
        <v>CX020619013102</v>
      </c>
      <c r="B7" t="s">
        <v>2</v>
      </c>
      <c r="C7" s="1" t="s">
        <v>20</v>
      </c>
      <c r="D7" s="1" t="s">
        <v>34</v>
      </c>
      <c r="E7">
        <v>190131</v>
      </c>
      <c r="F7" s="1" t="s">
        <v>20</v>
      </c>
      <c r="G7" s="22" t="s">
        <v>147</v>
      </c>
      <c r="H7" s="13">
        <v>5</v>
      </c>
      <c r="I7" s="87" t="s">
        <v>123</v>
      </c>
      <c r="J7" s="87" t="s">
        <v>123</v>
      </c>
      <c r="K7" s="87" t="s">
        <v>136</v>
      </c>
      <c r="L7" s="120" t="s">
        <v>214</v>
      </c>
      <c r="M7" s="87" t="s">
        <v>200</v>
      </c>
      <c r="N7" s="87" t="s">
        <v>154</v>
      </c>
      <c r="O7" s="89" t="s">
        <v>214</v>
      </c>
      <c r="P7" s="87" t="s">
        <v>201</v>
      </c>
      <c r="Q7" s="87" t="s">
        <v>201</v>
      </c>
      <c r="R7" s="87" t="s">
        <v>154</v>
      </c>
      <c r="AB7" s="90" t="s">
        <v>125</v>
      </c>
      <c r="AC7" s="88">
        <v>70</v>
      </c>
      <c r="AD7" s="58" t="s">
        <v>126</v>
      </c>
      <c r="AE7" s="88">
        <v>30</v>
      </c>
      <c r="AF7" s="88"/>
      <c r="AG7" s="88" t="s">
        <v>154</v>
      </c>
      <c r="AH7" s="88" t="s">
        <v>154</v>
      </c>
      <c r="AI7" s="87" t="s">
        <v>36</v>
      </c>
      <c r="AK7" s="88">
        <v>65</v>
      </c>
      <c r="AL7" s="87" t="s">
        <v>137</v>
      </c>
      <c r="AM7" s="87" t="s">
        <v>153</v>
      </c>
      <c r="AS7" s="90">
        <v>1</v>
      </c>
      <c r="AT7" s="88">
        <v>1</v>
      </c>
      <c r="AU7" s="88">
        <v>1</v>
      </c>
      <c r="AV7" s="88">
        <v>1</v>
      </c>
      <c r="AX7" s="88">
        <v>1</v>
      </c>
      <c r="AY7" s="88">
        <v>1</v>
      </c>
      <c r="AZ7" s="88">
        <v>1</v>
      </c>
      <c r="BA7" s="88">
        <v>2</v>
      </c>
      <c r="BB7" s="88">
        <v>2</v>
      </c>
      <c r="BC7" s="88">
        <v>1</v>
      </c>
      <c r="BD7" s="170">
        <v>0.5</v>
      </c>
      <c r="BE7" s="170">
        <v>1</v>
      </c>
      <c r="BG7" s="90">
        <v>5</v>
      </c>
      <c r="BH7" s="88">
        <v>57</v>
      </c>
      <c r="BM7" s="114" t="s">
        <v>151</v>
      </c>
    </row>
    <row r="8" spans="1:65" x14ac:dyDescent="0.25">
      <c r="A8" t="str">
        <f t="shared" si="0"/>
        <v>CX020619013103</v>
      </c>
      <c r="B8" t="s">
        <v>2</v>
      </c>
      <c r="C8" s="1" t="s">
        <v>20</v>
      </c>
      <c r="D8" s="1" t="s">
        <v>34</v>
      </c>
      <c r="E8">
        <v>190131</v>
      </c>
      <c r="F8" s="1" t="s">
        <v>25</v>
      </c>
      <c r="G8" s="22" t="s">
        <v>147</v>
      </c>
      <c r="H8" s="13">
        <v>6</v>
      </c>
      <c r="I8" s="87" t="s">
        <v>123</v>
      </c>
      <c r="J8" s="87" t="s">
        <v>123</v>
      </c>
      <c r="K8" s="87" t="s">
        <v>136</v>
      </c>
      <c r="L8" s="120" t="s">
        <v>214</v>
      </c>
      <c r="M8" s="87" t="s">
        <v>200</v>
      </c>
      <c r="N8" s="87" t="s">
        <v>154</v>
      </c>
      <c r="O8" s="89" t="s">
        <v>214</v>
      </c>
      <c r="P8" s="87" t="s">
        <v>201</v>
      </c>
      <c r="Q8" s="87" t="s">
        <v>201</v>
      </c>
      <c r="R8" s="87" t="s">
        <v>154</v>
      </c>
      <c r="AB8" s="90" t="s">
        <v>125</v>
      </c>
      <c r="AC8" s="88">
        <v>70</v>
      </c>
      <c r="AD8" s="58" t="s">
        <v>126</v>
      </c>
      <c r="AE8" s="88">
        <v>30</v>
      </c>
      <c r="AF8" s="88"/>
      <c r="AG8" s="88" t="s">
        <v>154</v>
      </c>
      <c r="AH8" s="88" t="s">
        <v>154</v>
      </c>
      <c r="AI8" s="87" t="s">
        <v>36</v>
      </c>
      <c r="AK8" s="88">
        <v>65</v>
      </c>
      <c r="AL8" s="87" t="s">
        <v>137</v>
      </c>
      <c r="AM8" s="87" t="s">
        <v>153</v>
      </c>
      <c r="AS8" s="90">
        <v>1</v>
      </c>
      <c r="AT8" s="88">
        <v>1</v>
      </c>
      <c r="AU8" s="88">
        <v>1</v>
      </c>
      <c r="AV8" s="88">
        <v>1</v>
      </c>
      <c r="AX8" s="88">
        <v>1</v>
      </c>
      <c r="AY8" s="88">
        <v>1</v>
      </c>
      <c r="AZ8" s="88">
        <v>1</v>
      </c>
      <c r="BA8" s="88">
        <v>2</v>
      </c>
      <c r="BB8" s="88">
        <v>2</v>
      </c>
      <c r="BC8" s="88">
        <v>1</v>
      </c>
      <c r="BD8" s="170">
        <v>0.5</v>
      </c>
      <c r="BE8" s="170">
        <v>1</v>
      </c>
      <c r="BG8" s="90">
        <v>5</v>
      </c>
      <c r="BH8" s="88">
        <v>57</v>
      </c>
      <c r="BM8" s="114" t="s">
        <v>148</v>
      </c>
    </row>
    <row r="9" spans="1:65" ht="30" x14ac:dyDescent="0.25">
      <c r="A9" t="str">
        <f t="shared" si="0"/>
        <v>CX020619021101</v>
      </c>
      <c r="B9" t="s">
        <v>2</v>
      </c>
      <c r="C9" s="1" t="s">
        <v>20</v>
      </c>
      <c r="D9" s="1" t="s">
        <v>34</v>
      </c>
      <c r="E9">
        <v>190211</v>
      </c>
      <c r="F9" s="1" t="s">
        <v>3</v>
      </c>
      <c r="G9" s="22" t="s">
        <v>170</v>
      </c>
      <c r="H9" s="13">
        <v>5</v>
      </c>
      <c r="I9" s="87" t="s">
        <v>123</v>
      </c>
      <c r="J9" s="87" t="s">
        <v>123</v>
      </c>
      <c r="K9" s="87" t="s">
        <v>136</v>
      </c>
      <c r="L9" s="120" t="s">
        <v>214</v>
      </c>
      <c r="M9" s="87" t="s">
        <v>200</v>
      </c>
      <c r="N9" s="87" t="s">
        <v>154</v>
      </c>
      <c r="O9" s="89" t="s">
        <v>214</v>
      </c>
      <c r="P9" s="87" t="s">
        <v>201</v>
      </c>
      <c r="Q9" s="87" t="s">
        <v>201</v>
      </c>
      <c r="R9" s="87" t="s">
        <v>154</v>
      </c>
      <c r="S9" s="89" t="s">
        <v>162</v>
      </c>
      <c r="T9" s="87" t="s">
        <v>163</v>
      </c>
      <c r="U9" s="88">
        <v>3</v>
      </c>
      <c r="V9" s="88">
        <v>7.5</v>
      </c>
      <c r="W9" s="88">
        <v>0.99</v>
      </c>
      <c r="X9" s="88">
        <v>200</v>
      </c>
      <c r="Y9" s="88">
        <v>100</v>
      </c>
      <c r="AB9" s="90" t="s">
        <v>125</v>
      </c>
      <c r="AC9" s="88">
        <v>70</v>
      </c>
      <c r="AD9" s="58" t="s">
        <v>126</v>
      </c>
      <c r="AE9" s="88">
        <v>30</v>
      </c>
      <c r="AF9" s="88"/>
      <c r="AG9" s="88" t="s">
        <v>154</v>
      </c>
      <c r="AH9" s="88" t="s">
        <v>154</v>
      </c>
      <c r="AI9" s="87" t="s">
        <v>36</v>
      </c>
      <c r="AK9" s="88">
        <v>65</v>
      </c>
      <c r="AL9" s="87" t="s">
        <v>29</v>
      </c>
      <c r="AM9" s="87" t="s">
        <v>153</v>
      </c>
      <c r="AS9" s="90">
        <v>1</v>
      </c>
      <c r="AT9" s="88">
        <v>1</v>
      </c>
      <c r="AU9" s="88">
        <v>1</v>
      </c>
      <c r="AV9" s="88">
        <v>1</v>
      </c>
      <c r="AX9" s="88">
        <v>1</v>
      </c>
      <c r="AY9" s="88">
        <v>1</v>
      </c>
      <c r="AZ9" s="97">
        <v>2</v>
      </c>
      <c r="BA9" s="88">
        <v>2</v>
      </c>
      <c r="BB9" s="88">
        <v>2</v>
      </c>
      <c r="BC9" s="88">
        <v>1</v>
      </c>
      <c r="BD9" s="170">
        <v>0.5</v>
      </c>
      <c r="BE9" s="170">
        <v>1</v>
      </c>
      <c r="BG9" s="90">
        <v>12.2</v>
      </c>
      <c r="BH9" s="88">
        <v>65</v>
      </c>
      <c r="BI9" s="88">
        <v>1330</v>
      </c>
      <c r="BM9" s="114" t="s">
        <v>171</v>
      </c>
    </row>
    <row r="10" spans="1:65" x14ac:dyDescent="0.25">
      <c r="A10" t="str">
        <f t="shared" si="0"/>
        <v>CX020619021102</v>
      </c>
      <c r="B10" t="s">
        <v>2</v>
      </c>
      <c r="C10" s="1" t="s">
        <v>20</v>
      </c>
      <c r="D10" s="1" t="s">
        <v>34</v>
      </c>
      <c r="E10">
        <v>190211</v>
      </c>
      <c r="F10" s="1" t="s">
        <v>20</v>
      </c>
      <c r="H10" s="13">
        <v>5</v>
      </c>
      <c r="I10" s="87" t="s">
        <v>123</v>
      </c>
      <c r="J10" s="87" t="s">
        <v>123</v>
      </c>
      <c r="K10" s="87" t="s">
        <v>136</v>
      </c>
      <c r="L10" s="120" t="s">
        <v>214</v>
      </c>
      <c r="M10" s="87" t="s">
        <v>200</v>
      </c>
      <c r="N10" s="87" t="s">
        <v>154</v>
      </c>
      <c r="O10" s="89" t="s">
        <v>214</v>
      </c>
      <c r="P10" s="87" t="s">
        <v>201</v>
      </c>
      <c r="Q10" s="87" t="s">
        <v>201</v>
      </c>
      <c r="R10" s="87" t="s">
        <v>154</v>
      </c>
      <c r="S10" s="89" t="s">
        <v>162</v>
      </c>
      <c r="T10" s="87" t="s">
        <v>163</v>
      </c>
      <c r="U10" s="88">
        <v>3</v>
      </c>
      <c r="V10" s="88">
        <v>7.5</v>
      </c>
      <c r="W10" s="88">
        <v>0.99</v>
      </c>
      <c r="X10" s="88">
        <v>200</v>
      </c>
      <c r="Y10" s="88">
        <v>100</v>
      </c>
      <c r="AB10" s="90" t="s">
        <v>125</v>
      </c>
      <c r="AC10" s="88">
        <v>70</v>
      </c>
      <c r="AD10" s="58" t="s">
        <v>126</v>
      </c>
      <c r="AE10" s="88">
        <v>30</v>
      </c>
      <c r="AF10" s="88"/>
      <c r="AG10" s="88" t="s">
        <v>154</v>
      </c>
      <c r="AH10" s="88" t="s">
        <v>154</v>
      </c>
      <c r="AI10" s="87" t="s">
        <v>36</v>
      </c>
      <c r="AK10" s="88">
        <v>65</v>
      </c>
      <c r="AL10" s="87" t="s">
        <v>29</v>
      </c>
      <c r="AM10" s="87" t="s">
        <v>153</v>
      </c>
      <c r="AS10" s="90">
        <v>1</v>
      </c>
      <c r="AT10" s="88">
        <v>1</v>
      </c>
      <c r="AU10" s="88">
        <v>1</v>
      </c>
      <c r="AV10" s="88">
        <v>1</v>
      </c>
      <c r="AX10" s="88">
        <v>1</v>
      </c>
      <c r="AY10" s="88">
        <v>1</v>
      </c>
      <c r="AZ10" s="88">
        <v>2</v>
      </c>
      <c r="BA10" s="88">
        <v>2</v>
      </c>
      <c r="BB10" s="88">
        <v>2</v>
      </c>
      <c r="BC10" s="88">
        <v>1</v>
      </c>
      <c r="BD10" s="170">
        <v>0.5</v>
      </c>
      <c r="BE10" s="170">
        <v>1</v>
      </c>
      <c r="BG10" s="90">
        <v>12.2</v>
      </c>
      <c r="BH10" s="88">
        <v>65</v>
      </c>
      <c r="BI10" s="88">
        <v>1340</v>
      </c>
    </row>
    <row r="11" spans="1:65" x14ac:dyDescent="0.25">
      <c r="A11" t="str">
        <f t="shared" si="0"/>
        <v>CX020619021103</v>
      </c>
      <c r="B11" t="s">
        <v>2</v>
      </c>
      <c r="C11" s="1" t="s">
        <v>20</v>
      </c>
      <c r="D11" s="1" t="s">
        <v>34</v>
      </c>
      <c r="E11">
        <v>190211</v>
      </c>
      <c r="F11" s="1" t="s">
        <v>25</v>
      </c>
      <c r="H11" s="13">
        <v>5</v>
      </c>
      <c r="I11" s="87" t="s">
        <v>123</v>
      </c>
      <c r="J11" s="87" t="s">
        <v>123</v>
      </c>
      <c r="K11" s="87" t="s">
        <v>136</v>
      </c>
      <c r="L11" s="120" t="s">
        <v>214</v>
      </c>
      <c r="M11" s="87" t="s">
        <v>200</v>
      </c>
      <c r="N11" s="87" t="s">
        <v>154</v>
      </c>
      <c r="O11" s="89" t="s">
        <v>214</v>
      </c>
      <c r="P11" s="87" t="s">
        <v>201</v>
      </c>
      <c r="Q11" s="87" t="s">
        <v>201</v>
      </c>
      <c r="R11" s="87" t="s">
        <v>154</v>
      </c>
      <c r="S11" s="89" t="s">
        <v>162</v>
      </c>
      <c r="T11" s="87" t="s">
        <v>163</v>
      </c>
      <c r="U11" s="88">
        <v>3</v>
      </c>
      <c r="V11" s="88">
        <v>7.5</v>
      </c>
      <c r="W11" s="88">
        <v>0.99</v>
      </c>
      <c r="X11" s="88">
        <v>200</v>
      </c>
      <c r="Y11" s="88">
        <v>100</v>
      </c>
      <c r="AB11" s="90" t="s">
        <v>125</v>
      </c>
      <c r="AC11" s="88">
        <v>70</v>
      </c>
      <c r="AD11" s="58" t="s">
        <v>126</v>
      </c>
      <c r="AE11" s="88">
        <v>30</v>
      </c>
      <c r="AF11" s="88"/>
      <c r="AG11" s="88" t="s">
        <v>154</v>
      </c>
      <c r="AH11" s="88" t="s">
        <v>154</v>
      </c>
      <c r="AI11" s="87" t="s">
        <v>36</v>
      </c>
      <c r="AK11" s="88">
        <v>65</v>
      </c>
      <c r="AL11" s="87" t="s">
        <v>29</v>
      </c>
      <c r="AM11" s="87" t="s">
        <v>153</v>
      </c>
      <c r="AS11" s="90">
        <v>1</v>
      </c>
      <c r="AT11" s="88">
        <v>1</v>
      </c>
      <c r="AU11" s="88">
        <v>1</v>
      </c>
      <c r="AV11" s="88">
        <v>1</v>
      </c>
      <c r="AX11" s="88">
        <v>1</v>
      </c>
      <c r="AY11" s="88">
        <v>1</v>
      </c>
      <c r="AZ11" s="88">
        <v>2</v>
      </c>
      <c r="BA11" s="88">
        <v>2</v>
      </c>
      <c r="BB11" s="88">
        <v>2</v>
      </c>
      <c r="BC11" s="88">
        <v>1</v>
      </c>
      <c r="BD11" s="170">
        <v>0.5</v>
      </c>
      <c r="BE11" s="170">
        <v>1</v>
      </c>
      <c r="BG11" s="90">
        <v>12.2</v>
      </c>
      <c r="BH11" s="88">
        <v>65</v>
      </c>
      <c r="BI11" s="88">
        <v>1350</v>
      </c>
    </row>
    <row r="12" spans="1:65" x14ac:dyDescent="0.25">
      <c r="A12" t="str">
        <f t="shared" si="0"/>
        <v>CX020619021104</v>
      </c>
      <c r="B12" t="s">
        <v>2</v>
      </c>
      <c r="C12" s="1" t="s">
        <v>20</v>
      </c>
      <c r="D12" s="1" t="s">
        <v>34</v>
      </c>
      <c r="E12">
        <v>190211</v>
      </c>
      <c r="F12" s="1" t="s">
        <v>168</v>
      </c>
      <c r="H12" s="13">
        <v>5</v>
      </c>
      <c r="I12" s="87" t="s">
        <v>123</v>
      </c>
      <c r="J12" s="87" t="s">
        <v>123</v>
      </c>
      <c r="K12" s="87" t="s">
        <v>136</v>
      </c>
      <c r="L12" s="120" t="s">
        <v>214</v>
      </c>
      <c r="M12" s="87" t="s">
        <v>200</v>
      </c>
      <c r="N12" s="87" t="s">
        <v>154</v>
      </c>
      <c r="O12" s="89" t="s">
        <v>214</v>
      </c>
      <c r="P12" s="87" t="s">
        <v>201</v>
      </c>
      <c r="Q12" s="87" t="s">
        <v>201</v>
      </c>
      <c r="R12" s="87" t="s">
        <v>154</v>
      </c>
      <c r="S12" s="89" t="s">
        <v>162</v>
      </c>
      <c r="T12" s="87" t="s">
        <v>163</v>
      </c>
      <c r="U12" s="88">
        <v>3</v>
      </c>
      <c r="V12" s="88">
        <v>7.5</v>
      </c>
      <c r="W12" s="88">
        <v>0.99</v>
      </c>
      <c r="X12" s="88">
        <v>200</v>
      </c>
      <c r="Y12" s="88">
        <v>100</v>
      </c>
      <c r="AB12" s="90" t="s">
        <v>125</v>
      </c>
      <c r="AC12" s="88">
        <v>70</v>
      </c>
      <c r="AD12" s="58" t="s">
        <v>126</v>
      </c>
      <c r="AE12" s="88">
        <v>30</v>
      </c>
      <c r="AF12" s="88"/>
      <c r="AG12" s="88" t="s">
        <v>154</v>
      </c>
      <c r="AH12" s="88" t="s">
        <v>154</v>
      </c>
      <c r="AI12" s="87" t="s">
        <v>36</v>
      </c>
      <c r="AK12" s="88">
        <v>65</v>
      </c>
      <c r="AL12" s="87" t="s">
        <v>29</v>
      </c>
      <c r="AM12" s="87" t="s">
        <v>153</v>
      </c>
      <c r="AS12" s="90">
        <v>1</v>
      </c>
      <c r="AT12" s="88">
        <v>1</v>
      </c>
      <c r="AU12" s="88">
        <v>1</v>
      </c>
      <c r="AV12" s="88">
        <v>1</v>
      </c>
      <c r="AX12" s="88">
        <v>1</v>
      </c>
      <c r="AY12" s="88">
        <v>1</v>
      </c>
      <c r="AZ12" s="88">
        <v>2</v>
      </c>
      <c r="BA12" s="88">
        <v>2</v>
      </c>
      <c r="BB12" s="88">
        <v>2</v>
      </c>
      <c r="BC12" s="88">
        <v>1</v>
      </c>
      <c r="BD12" s="170">
        <v>0.5</v>
      </c>
      <c r="BE12" s="170">
        <v>1</v>
      </c>
      <c r="BG12" s="90">
        <v>12.2</v>
      </c>
      <c r="BH12" s="88">
        <v>65</v>
      </c>
      <c r="BI12" s="88">
        <v>1400</v>
      </c>
      <c r="BM12" s="114" t="s">
        <v>169</v>
      </c>
    </row>
    <row r="13" spans="1:65" ht="30" x14ac:dyDescent="0.25">
      <c r="A13" t="str">
        <f t="shared" si="0"/>
        <v>CX020019021201</v>
      </c>
      <c r="B13" t="s">
        <v>2</v>
      </c>
      <c r="C13" s="1" t="s">
        <v>20</v>
      </c>
      <c r="D13" s="1" t="s">
        <v>174</v>
      </c>
      <c r="E13">
        <v>190212</v>
      </c>
      <c r="F13" s="1" t="s">
        <v>3</v>
      </c>
      <c r="G13" s="22" t="s">
        <v>173</v>
      </c>
      <c r="H13" s="13">
        <v>5</v>
      </c>
      <c r="I13" s="87" t="s">
        <v>123</v>
      </c>
      <c r="J13" s="87" t="s">
        <v>123</v>
      </c>
      <c r="K13" s="87" t="s">
        <v>136</v>
      </c>
      <c r="L13" s="120" t="s">
        <v>214</v>
      </c>
      <c r="M13" s="87" t="s">
        <v>200</v>
      </c>
      <c r="N13" s="107"/>
      <c r="O13" s="89" t="s">
        <v>214</v>
      </c>
      <c r="P13" s="87" t="s">
        <v>201</v>
      </c>
      <c r="Q13" s="87" t="s">
        <v>201</v>
      </c>
      <c r="R13" s="107"/>
      <c r="S13" s="89" t="s">
        <v>162</v>
      </c>
      <c r="T13" s="87" t="s">
        <v>163</v>
      </c>
      <c r="U13" s="88">
        <v>3</v>
      </c>
      <c r="V13" s="88">
        <v>7.5</v>
      </c>
      <c r="W13" s="88">
        <v>0.99</v>
      </c>
      <c r="X13" s="88">
        <v>200</v>
      </c>
      <c r="Y13" s="88">
        <v>100</v>
      </c>
      <c r="AB13" s="90" t="s">
        <v>154</v>
      </c>
      <c r="AC13" s="88" t="s">
        <v>154</v>
      </c>
      <c r="AD13" s="58" t="s">
        <v>154</v>
      </c>
      <c r="AE13" s="88" t="s">
        <v>154</v>
      </c>
      <c r="AF13" s="88"/>
      <c r="AG13" s="88" t="s">
        <v>154</v>
      </c>
      <c r="AH13" s="88" t="s">
        <v>154</v>
      </c>
      <c r="AI13" s="87" t="s">
        <v>175</v>
      </c>
      <c r="AK13" s="88">
        <v>65</v>
      </c>
      <c r="AL13" s="87" t="s">
        <v>154</v>
      </c>
      <c r="AM13" s="87" t="s">
        <v>154</v>
      </c>
      <c r="AS13" s="90">
        <v>1</v>
      </c>
      <c r="AT13" s="88">
        <v>1</v>
      </c>
      <c r="AU13" s="88">
        <v>1</v>
      </c>
      <c r="AV13" s="88">
        <v>1</v>
      </c>
      <c r="AX13" s="88">
        <v>1</v>
      </c>
      <c r="AY13" s="88">
        <v>1</v>
      </c>
      <c r="AZ13" s="88">
        <v>2</v>
      </c>
      <c r="BA13" s="97">
        <v>3</v>
      </c>
      <c r="BB13" s="88">
        <v>2</v>
      </c>
      <c r="BC13" s="88">
        <v>1</v>
      </c>
      <c r="BD13" s="170">
        <v>0.5</v>
      </c>
      <c r="BE13" s="170">
        <v>1</v>
      </c>
      <c r="BG13" s="90">
        <v>12.2</v>
      </c>
      <c r="BH13" s="88">
        <v>65</v>
      </c>
      <c r="BI13" s="88">
        <v>1300</v>
      </c>
      <c r="BM13" s="114" t="s">
        <v>176</v>
      </c>
    </row>
    <row r="14" spans="1:65" x14ac:dyDescent="0.25">
      <c r="A14" t="str">
        <f t="shared" si="0"/>
        <v>CX020019022001</v>
      </c>
      <c r="B14" t="s">
        <v>2</v>
      </c>
      <c r="C14" s="1" t="s">
        <v>20</v>
      </c>
      <c r="D14" s="1" t="s">
        <v>174</v>
      </c>
      <c r="E14">
        <v>190220</v>
      </c>
      <c r="F14" s="1" t="s">
        <v>3</v>
      </c>
      <c r="G14" s="22" t="s">
        <v>197</v>
      </c>
      <c r="H14" s="13">
        <v>6</v>
      </c>
      <c r="I14" s="96" t="s">
        <v>260</v>
      </c>
      <c r="J14" s="96" t="s">
        <v>260</v>
      </c>
      <c r="K14" s="87" t="s">
        <v>136</v>
      </c>
      <c r="L14" s="110" t="s">
        <v>259</v>
      </c>
      <c r="M14" s="87" t="s">
        <v>200</v>
      </c>
      <c r="N14" s="107"/>
      <c r="O14" s="89" t="s">
        <v>214</v>
      </c>
      <c r="P14" s="96" t="s">
        <v>26</v>
      </c>
      <c r="Q14" s="96" t="s">
        <v>26</v>
      </c>
      <c r="R14" s="107"/>
      <c r="S14" s="89" t="s">
        <v>162</v>
      </c>
      <c r="T14" s="87" t="s">
        <v>163</v>
      </c>
      <c r="U14" s="88">
        <v>3</v>
      </c>
      <c r="V14" s="88">
        <v>7.5</v>
      </c>
      <c r="W14" s="88">
        <v>0.99</v>
      </c>
      <c r="X14" s="88">
        <v>200</v>
      </c>
      <c r="Y14" s="88">
        <v>100</v>
      </c>
      <c r="AB14" s="90" t="s">
        <v>154</v>
      </c>
      <c r="AC14" s="88" t="s">
        <v>154</v>
      </c>
      <c r="AD14" s="58" t="s">
        <v>154</v>
      </c>
      <c r="AE14" s="88" t="s">
        <v>154</v>
      </c>
      <c r="AF14" s="88"/>
      <c r="AG14" s="88" t="s">
        <v>154</v>
      </c>
      <c r="AH14" s="88" t="s">
        <v>154</v>
      </c>
      <c r="AI14" s="87" t="s">
        <v>175</v>
      </c>
      <c r="AK14" s="88">
        <v>65</v>
      </c>
      <c r="AL14" s="87" t="s">
        <v>154</v>
      </c>
      <c r="AM14" s="87" t="s">
        <v>154</v>
      </c>
      <c r="AS14" s="90">
        <v>1</v>
      </c>
      <c r="AT14" s="97">
        <v>2</v>
      </c>
      <c r="AU14" s="88">
        <v>1</v>
      </c>
      <c r="AV14" s="88">
        <v>1</v>
      </c>
      <c r="AX14" s="97">
        <v>2</v>
      </c>
      <c r="AY14" s="88">
        <v>1</v>
      </c>
      <c r="AZ14" s="97">
        <v>3</v>
      </c>
      <c r="BA14" s="88">
        <v>3</v>
      </c>
      <c r="BB14" s="97">
        <v>3</v>
      </c>
      <c r="BC14" s="88">
        <v>1</v>
      </c>
      <c r="BD14" s="170">
        <v>0.5</v>
      </c>
      <c r="BE14" s="170">
        <v>1</v>
      </c>
      <c r="BG14" s="90">
        <v>12.7</v>
      </c>
      <c r="BH14" s="88">
        <v>67</v>
      </c>
      <c r="BI14" s="88">
        <v>1352</v>
      </c>
      <c r="BJ14" s="90">
        <v>20</v>
      </c>
      <c r="BK14" s="98"/>
      <c r="BL14" s="98"/>
      <c r="BM14" s="114" t="s">
        <v>202</v>
      </c>
    </row>
    <row r="15" spans="1:65" ht="30" x14ac:dyDescent="0.25">
      <c r="A15" t="str">
        <f t="shared" si="0"/>
        <v>CX021119022002</v>
      </c>
      <c r="B15" t="s">
        <v>2</v>
      </c>
      <c r="C15" s="1" t="s">
        <v>20</v>
      </c>
      <c r="D15" s="1" t="s">
        <v>196</v>
      </c>
      <c r="E15">
        <v>190220</v>
      </c>
      <c r="F15" s="1" t="s">
        <v>20</v>
      </c>
      <c r="G15" s="22" t="s">
        <v>198</v>
      </c>
      <c r="H15" s="13">
        <v>6</v>
      </c>
      <c r="I15" s="87" t="s">
        <v>260</v>
      </c>
      <c r="J15" s="87" t="s">
        <v>260</v>
      </c>
      <c r="K15" s="87" t="s">
        <v>136</v>
      </c>
      <c r="L15" s="119" t="s">
        <v>259</v>
      </c>
      <c r="M15" s="87" t="s">
        <v>200</v>
      </c>
      <c r="N15" s="107"/>
      <c r="O15" s="89" t="s">
        <v>214</v>
      </c>
      <c r="P15" s="87" t="s">
        <v>26</v>
      </c>
      <c r="Q15" s="87" t="s">
        <v>26</v>
      </c>
      <c r="R15" s="107"/>
      <c r="S15" s="89" t="s">
        <v>162</v>
      </c>
      <c r="T15" s="87" t="s">
        <v>163</v>
      </c>
      <c r="U15" s="88">
        <v>3</v>
      </c>
      <c r="V15" s="88">
        <v>7.5</v>
      </c>
      <c r="W15" s="88">
        <v>0.99</v>
      </c>
      <c r="X15" s="88">
        <v>200</v>
      </c>
      <c r="Y15" s="88">
        <v>100</v>
      </c>
      <c r="AB15" s="90" t="s">
        <v>125</v>
      </c>
      <c r="AC15" s="88">
        <v>70</v>
      </c>
      <c r="AD15" s="58" t="s">
        <v>126</v>
      </c>
      <c r="AE15" s="88">
        <v>30</v>
      </c>
      <c r="AF15" s="88"/>
      <c r="AG15" s="88" t="s">
        <v>154</v>
      </c>
      <c r="AH15" s="88" t="s">
        <v>154</v>
      </c>
      <c r="AI15" s="87" t="s">
        <v>36</v>
      </c>
      <c r="AJ15" s="87" t="s">
        <v>36</v>
      </c>
      <c r="AK15" s="88">
        <v>65</v>
      </c>
      <c r="AL15" s="87" t="s">
        <v>29</v>
      </c>
      <c r="AM15" s="87" t="s">
        <v>29</v>
      </c>
      <c r="AS15" s="90">
        <v>1</v>
      </c>
      <c r="AT15" s="88">
        <v>2</v>
      </c>
      <c r="AU15" s="88">
        <v>1</v>
      </c>
      <c r="AV15" s="88">
        <v>1</v>
      </c>
      <c r="AX15" s="88">
        <v>1</v>
      </c>
      <c r="AY15" s="88">
        <v>1</v>
      </c>
      <c r="AZ15" s="88">
        <v>3</v>
      </c>
      <c r="BA15" s="88">
        <v>3</v>
      </c>
      <c r="BB15" s="88">
        <v>3</v>
      </c>
      <c r="BC15" s="88">
        <v>1</v>
      </c>
      <c r="BD15" s="170">
        <v>0.5</v>
      </c>
      <c r="BE15" s="170">
        <v>1</v>
      </c>
      <c r="BG15" s="90">
        <v>12.7</v>
      </c>
      <c r="BH15" s="88">
        <v>67</v>
      </c>
      <c r="BI15" s="88">
        <v>1352</v>
      </c>
      <c r="BJ15" s="90">
        <v>12.25</v>
      </c>
      <c r="BK15" s="98"/>
      <c r="BL15" s="98"/>
      <c r="BM15" s="114" t="s">
        <v>231</v>
      </c>
    </row>
    <row r="16" spans="1:65" x14ac:dyDescent="0.25">
      <c r="A16" t="str">
        <f t="shared" ref="A16:A18" si="1">CONCATENATE(B16,C16,D16,E16,F16)</f>
        <v>CX021119022003</v>
      </c>
      <c r="B16" t="s">
        <v>2</v>
      </c>
      <c r="C16" s="1" t="s">
        <v>20</v>
      </c>
      <c r="D16" s="1" t="s">
        <v>196</v>
      </c>
      <c r="E16">
        <v>190220</v>
      </c>
      <c r="F16" s="1" t="s">
        <v>25</v>
      </c>
      <c r="G16" s="22" t="s">
        <v>198</v>
      </c>
      <c r="H16" s="13">
        <v>6</v>
      </c>
      <c r="I16" s="87" t="s">
        <v>260</v>
      </c>
      <c r="J16" s="87" t="s">
        <v>260</v>
      </c>
      <c r="K16" s="87" t="s">
        <v>136</v>
      </c>
      <c r="L16" s="119" t="s">
        <v>259</v>
      </c>
      <c r="M16" s="87" t="s">
        <v>200</v>
      </c>
      <c r="N16" s="107"/>
      <c r="O16" s="89" t="s">
        <v>214</v>
      </c>
      <c r="P16" s="87" t="s">
        <v>26</v>
      </c>
      <c r="Q16" s="87" t="s">
        <v>26</v>
      </c>
      <c r="R16" s="107"/>
      <c r="S16" s="89" t="s">
        <v>162</v>
      </c>
      <c r="T16" s="87" t="s">
        <v>163</v>
      </c>
      <c r="U16" s="88">
        <v>3</v>
      </c>
      <c r="V16" s="88">
        <v>7.5</v>
      </c>
      <c r="W16" s="88">
        <v>0.99</v>
      </c>
      <c r="X16" s="88">
        <v>200</v>
      </c>
      <c r="Y16" s="88">
        <v>100</v>
      </c>
      <c r="AB16" s="90" t="s">
        <v>125</v>
      </c>
      <c r="AC16" s="88">
        <v>70</v>
      </c>
      <c r="AD16" s="58" t="s">
        <v>126</v>
      </c>
      <c r="AE16" s="88">
        <v>30</v>
      </c>
      <c r="AF16" s="88"/>
      <c r="AG16" s="88" t="s">
        <v>154</v>
      </c>
      <c r="AH16" s="88" t="s">
        <v>154</v>
      </c>
      <c r="AI16" s="87" t="s">
        <v>36</v>
      </c>
      <c r="AJ16" s="96" t="s">
        <v>175</v>
      </c>
      <c r="AK16" s="88">
        <v>65</v>
      </c>
      <c r="AL16" s="87" t="s">
        <v>29</v>
      </c>
      <c r="AM16" s="87" t="s">
        <v>29</v>
      </c>
      <c r="AS16" s="90">
        <v>1</v>
      </c>
      <c r="AT16" s="88">
        <v>2</v>
      </c>
      <c r="AU16" s="88">
        <v>1</v>
      </c>
      <c r="AV16" s="88">
        <v>1</v>
      </c>
      <c r="AX16" s="88">
        <v>1</v>
      </c>
      <c r="AY16" s="88">
        <v>1</v>
      </c>
      <c r="AZ16" s="88">
        <v>3</v>
      </c>
      <c r="BA16" s="88">
        <v>3</v>
      </c>
      <c r="BB16" s="88">
        <v>3</v>
      </c>
      <c r="BC16" s="88">
        <v>1</v>
      </c>
      <c r="BD16" s="170">
        <v>0.5</v>
      </c>
      <c r="BE16" s="170">
        <v>1</v>
      </c>
      <c r="BG16" s="90">
        <v>12.7</v>
      </c>
      <c r="BH16" s="88">
        <v>67</v>
      </c>
      <c r="BI16" s="88">
        <v>1352</v>
      </c>
      <c r="BJ16" s="90">
        <v>3.36</v>
      </c>
      <c r="BK16" s="98"/>
      <c r="BL16" s="98"/>
    </row>
    <row r="17" spans="1:65" x14ac:dyDescent="0.25">
      <c r="A17" t="str">
        <f t="shared" si="1"/>
        <v>CX021119022004</v>
      </c>
      <c r="B17" t="s">
        <v>2</v>
      </c>
      <c r="C17" s="1" t="s">
        <v>20</v>
      </c>
      <c r="D17" s="1" t="s">
        <v>196</v>
      </c>
      <c r="E17">
        <v>190220</v>
      </c>
      <c r="F17" s="1" t="s">
        <v>168</v>
      </c>
      <c r="G17" s="22" t="s">
        <v>198</v>
      </c>
      <c r="H17" s="13">
        <v>6</v>
      </c>
      <c r="I17" s="87" t="s">
        <v>260</v>
      </c>
      <c r="J17" s="87" t="s">
        <v>260</v>
      </c>
      <c r="K17" s="87" t="s">
        <v>136</v>
      </c>
      <c r="L17" s="119" t="s">
        <v>259</v>
      </c>
      <c r="M17" s="87" t="s">
        <v>200</v>
      </c>
      <c r="N17" s="107"/>
      <c r="O17" s="89" t="s">
        <v>214</v>
      </c>
      <c r="P17" s="87" t="s">
        <v>26</v>
      </c>
      <c r="Q17" s="87" t="s">
        <v>26</v>
      </c>
      <c r="R17" s="107"/>
      <c r="S17" s="116" t="s">
        <v>228</v>
      </c>
      <c r="T17" s="87" t="s">
        <v>163</v>
      </c>
      <c r="U17" s="88">
        <v>3</v>
      </c>
      <c r="V17" s="88">
        <v>7.5</v>
      </c>
      <c r="W17" s="88">
        <v>0.99</v>
      </c>
      <c r="X17" s="88">
        <v>200</v>
      </c>
      <c r="Y17" s="88">
        <v>100</v>
      </c>
      <c r="AB17" s="90" t="s">
        <v>125</v>
      </c>
      <c r="AC17" s="88">
        <v>70</v>
      </c>
      <c r="AD17" s="58" t="s">
        <v>126</v>
      </c>
      <c r="AE17" s="88">
        <v>30</v>
      </c>
      <c r="AF17" s="88"/>
      <c r="AG17" s="88" t="s">
        <v>154</v>
      </c>
      <c r="AH17" s="88" t="s">
        <v>154</v>
      </c>
      <c r="AI17" s="87" t="s">
        <v>36</v>
      </c>
      <c r="AJ17" s="87" t="s">
        <v>175</v>
      </c>
      <c r="AK17" s="88">
        <v>65</v>
      </c>
      <c r="AL17" s="87" t="s">
        <v>29</v>
      </c>
      <c r="AM17" s="87" t="s">
        <v>29</v>
      </c>
      <c r="AS17" s="90">
        <v>1</v>
      </c>
      <c r="AT17" s="88">
        <v>2</v>
      </c>
      <c r="AU17" s="88">
        <v>1</v>
      </c>
      <c r="AV17" s="88">
        <v>1</v>
      </c>
      <c r="AX17" s="88">
        <v>1</v>
      </c>
      <c r="AY17" s="88">
        <v>1</v>
      </c>
      <c r="AZ17" s="88">
        <v>3</v>
      </c>
      <c r="BA17" s="88">
        <v>3</v>
      </c>
      <c r="BB17" s="88">
        <v>3</v>
      </c>
      <c r="BC17" s="88">
        <v>1</v>
      </c>
      <c r="BD17" s="170">
        <v>0.5</v>
      </c>
      <c r="BE17" s="170">
        <v>1</v>
      </c>
      <c r="BG17" s="90">
        <v>12.7</v>
      </c>
      <c r="BH17" s="88">
        <v>67</v>
      </c>
      <c r="BI17" s="88">
        <v>1352</v>
      </c>
      <c r="BJ17" s="90">
        <v>2.0499999999999998</v>
      </c>
      <c r="BK17" s="98"/>
      <c r="BL17" s="98"/>
    </row>
    <row r="18" spans="1:65" x14ac:dyDescent="0.25">
      <c r="A18" t="str">
        <f t="shared" si="1"/>
        <v>CX021119022005</v>
      </c>
      <c r="B18" t="s">
        <v>2</v>
      </c>
      <c r="C18" s="1" t="s">
        <v>20</v>
      </c>
      <c r="D18" s="1" t="s">
        <v>196</v>
      </c>
      <c r="E18">
        <v>190220</v>
      </c>
      <c r="F18" s="1" t="s">
        <v>224</v>
      </c>
      <c r="G18" s="22" t="s">
        <v>198</v>
      </c>
      <c r="H18" s="13">
        <v>6</v>
      </c>
      <c r="I18" s="87" t="s">
        <v>260</v>
      </c>
      <c r="J18" s="87" t="s">
        <v>260</v>
      </c>
      <c r="K18" s="87" t="s">
        <v>136</v>
      </c>
      <c r="L18" s="119" t="s">
        <v>259</v>
      </c>
      <c r="M18" s="87" t="s">
        <v>200</v>
      </c>
      <c r="N18" s="107"/>
      <c r="O18" s="89" t="s">
        <v>214</v>
      </c>
      <c r="P18" s="87" t="s">
        <v>26</v>
      </c>
      <c r="Q18" s="87" t="s">
        <v>26</v>
      </c>
      <c r="R18" s="107"/>
      <c r="S18" s="89" t="s">
        <v>228</v>
      </c>
      <c r="T18" s="87" t="s">
        <v>163</v>
      </c>
      <c r="U18" s="88">
        <v>3</v>
      </c>
      <c r="V18" s="88">
        <v>7.5</v>
      </c>
      <c r="W18" s="88">
        <v>0.99</v>
      </c>
      <c r="X18" s="88">
        <v>200</v>
      </c>
      <c r="Y18" s="88">
        <v>100</v>
      </c>
      <c r="AB18" s="90" t="s">
        <v>125</v>
      </c>
      <c r="AC18" s="88">
        <v>70</v>
      </c>
      <c r="AD18" s="58" t="s">
        <v>126</v>
      </c>
      <c r="AE18" s="88">
        <v>30</v>
      </c>
      <c r="AF18" s="88"/>
      <c r="AG18" s="88" t="s">
        <v>154</v>
      </c>
      <c r="AH18" s="88" t="s">
        <v>154</v>
      </c>
      <c r="AI18" s="87" t="s">
        <v>36</v>
      </c>
      <c r="AJ18" s="96" t="s">
        <v>36</v>
      </c>
      <c r="AK18" s="88">
        <v>65</v>
      </c>
      <c r="AL18" s="87" t="s">
        <v>29</v>
      </c>
      <c r="AM18" s="87" t="s">
        <v>29</v>
      </c>
      <c r="AS18" s="90">
        <v>1</v>
      </c>
      <c r="AT18" s="88">
        <v>2</v>
      </c>
      <c r="AU18" s="88">
        <v>1</v>
      </c>
      <c r="AV18" s="88">
        <v>1</v>
      </c>
      <c r="AX18" s="88">
        <v>1</v>
      </c>
      <c r="AY18" s="88">
        <v>1</v>
      </c>
      <c r="AZ18" s="88">
        <v>3</v>
      </c>
      <c r="BA18" s="88">
        <v>3</v>
      </c>
      <c r="BB18" s="88">
        <v>3</v>
      </c>
      <c r="BC18" s="88">
        <v>1</v>
      </c>
      <c r="BD18" s="170">
        <v>0.5</v>
      </c>
      <c r="BE18" s="170">
        <v>1</v>
      </c>
      <c r="BG18" s="90">
        <v>12.7</v>
      </c>
      <c r="BH18" s="88">
        <v>67</v>
      </c>
      <c r="BI18" s="88">
        <v>1352</v>
      </c>
      <c r="BJ18" s="90">
        <v>15.4</v>
      </c>
      <c r="BK18" s="98"/>
      <c r="BL18" s="98"/>
    </row>
    <row r="19" spans="1:65" x14ac:dyDescent="0.25">
      <c r="A19" t="str">
        <f t="shared" ref="A19:A20" si="2">CONCATENATE(B19,C19,D19,E19,F19)</f>
        <v>CX021119022006</v>
      </c>
      <c r="B19" t="s">
        <v>2</v>
      </c>
      <c r="C19" s="1" t="s">
        <v>20</v>
      </c>
      <c r="D19" s="1" t="s">
        <v>196</v>
      </c>
      <c r="E19">
        <v>190220</v>
      </c>
      <c r="F19" s="1" t="s">
        <v>34</v>
      </c>
      <c r="G19" s="22" t="s">
        <v>198</v>
      </c>
      <c r="H19" s="13">
        <v>6</v>
      </c>
      <c r="I19" s="87" t="s">
        <v>260</v>
      </c>
      <c r="J19" s="87" t="s">
        <v>260</v>
      </c>
      <c r="K19" s="87" t="s">
        <v>136</v>
      </c>
      <c r="L19" s="119" t="s">
        <v>259</v>
      </c>
      <c r="M19" s="87" t="s">
        <v>200</v>
      </c>
      <c r="N19" s="107"/>
      <c r="O19" s="89" t="s">
        <v>214</v>
      </c>
      <c r="P19" s="87" t="s">
        <v>26</v>
      </c>
      <c r="Q19" s="87" t="s">
        <v>26</v>
      </c>
      <c r="R19" s="107"/>
      <c r="S19" s="89" t="s">
        <v>228</v>
      </c>
      <c r="T19" s="87" t="s">
        <v>163</v>
      </c>
      <c r="U19" s="88">
        <v>3</v>
      </c>
      <c r="V19" s="88">
        <v>7.5</v>
      </c>
      <c r="W19" s="88">
        <v>0.99</v>
      </c>
      <c r="X19" s="88">
        <v>200</v>
      </c>
      <c r="Y19" s="88">
        <v>100</v>
      </c>
      <c r="AB19" s="90" t="s">
        <v>125</v>
      </c>
      <c r="AC19" s="88">
        <v>70</v>
      </c>
      <c r="AD19" s="58" t="s">
        <v>126</v>
      </c>
      <c r="AE19" s="88">
        <v>30</v>
      </c>
      <c r="AF19" s="88"/>
      <c r="AG19" s="88" t="s">
        <v>154</v>
      </c>
      <c r="AH19" s="88" t="s">
        <v>154</v>
      </c>
      <c r="AI19" s="87" t="s">
        <v>36</v>
      </c>
      <c r="AJ19" s="87" t="s">
        <v>175</v>
      </c>
      <c r="AK19" s="88">
        <v>65</v>
      </c>
      <c r="AL19" s="87" t="s">
        <v>29</v>
      </c>
      <c r="AM19" s="87" t="s">
        <v>29</v>
      </c>
      <c r="AS19" s="90">
        <v>1</v>
      </c>
      <c r="AT19" s="88">
        <v>2</v>
      </c>
      <c r="AU19" s="88">
        <v>1</v>
      </c>
      <c r="AV19" s="88">
        <v>1</v>
      </c>
      <c r="AX19" s="88">
        <v>1</v>
      </c>
      <c r="AY19" s="88">
        <v>1</v>
      </c>
      <c r="AZ19" s="88">
        <v>3</v>
      </c>
      <c r="BA19" s="88">
        <v>3</v>
      </c>
      <c r="BB19" s="88">
        <v>3</v>
      </c>
      <c r="BC19" s="88">
        <v>1</v>
      </c>
      <c r="BD19" s="170">
        <v>0.5</v>
      </c>
      <c r="BE19" s="170">
        <v>1</v>
      </c>
      <c r="BG19" s="90">
        <v>12.7</v>
      </c>
      <c r="BH19" s="88">
        <v>67</v>
      </c>
      <c r="BI19" s="88">
        <v>1352</v>
      </c>
      <c r="BJ19" s="90">
        <v>2.85</v>
      </c>
      <c r="BK19" s="98"/>
      <c r="BL19" s="98"/>
    </row>
    <row r="20" spans="1:65" x14ac:dyDescent="0.25">
      <c r="A20" t="str">
        <f t="shared" si="2"/>
        <v>CX021119022007</v>
      </c>
      <c r="B20" t="s">
        <v>2</v>
      </c>
      <c r="C20" s="1" t="s">
        <v>20</v>
      </c>
      <c r="D20" s="1" t="s">
        <v>196</v>
      </c>
      <c r="E20">
        <v>190220</v>
      </c>
      <c r="F20" s="1" t="s">
        <v>225</v>
      </c>
      <c r="G20" s="22" t="s">
        <v>198</v>
      </c>
      <c r="H20" s="13">
        <v>6</v>
      </c>
      <c r="I20" s="87" t="s">
        <v>260</v>
      </c>
      <c r="J20" s="87" t="s">
        <v>260</v>
      </c>
      <c r="K20" s="87" t="s">
        <v>136</v>
      </c>
      <c r="L20" s="119" t="s">
        <v>259</v>
      </c>
      <c r="M20" s="87" t="s">
        <v>200</v>
      </c>
      <c r="N20" s="107"/>
      <c r="O20" s="89" t="s">
        <v>214</v>
      </c>
      <c r="P20" s="87" t="s">
        <v>26</v>
      </c>
      <c r="Q20" s="87" t="s">
        <v>26</v>
      </c>
      <c r="R20" s="107"/>
      <c r="S20" s="116" t="s">
        <v>229</v>
      </c>
      <c r="T20" s="87" t="s">
        <v>163</v>
      </c>
      <c r="U20" s="88">
        <v>3</v>
      </c>
      <c r="V20" s="88">
        <v>7.5</v>
      </c>
      <c r="W20" s="88">
        <v>0.99</v>
      </c>
      <c r="X20" s="88">
        <v>200</v>
      </c>
      <c r="Y20" s="88">
        <v>100</v>
      </c>
      <c r="AB20" s="90" t="s">
        <v>125</v>
      </c>
      <c r="AC20" s="88">
        <v>70</v>
      </c>
      <c r="AD20" s="58" t="s">
        <v>126</v>
      </c>
      <c r="AE20" s="88">
        <v>30</v>
      </c>
      <c r="AF20" s="88"/>
      <c r="AG20" s="88" t="s">
        <v>154</v>
      </c>
      <c r="AH20" s="88" t="s">
        <v>154</v>
      </c>
      <c r="AI20" s="87" t="s">
        <v>36</v>
      </c>
      <c r="AJ20" s="87" t="s">
        <v>175</v>
      </c>
      <c r="AK20" s="88">
        <v>65</v>
      </c>
      <c r="AL20" s="87" t="s">
        <v>29</v>
      </c>
      <c r="AM20" s="87" t="s">
        <v>29</v>
      </c>
      <c r="AS20" s="90">
        <v>1</v>
      </c>
      <c r="AT20" s="88">
        <v>2</v>
      </c>
      <c r="AU20" s="88">
        <v>1</v>
      </c>
      <c r="AV20" s="88">
        <v>1</v>
      </c>
      <c r="AX20" s="88">
        <v>1</v>
      </c>
      <c r="AY20" s="88">
        <v>1</v>
      </c>
      <c r="AZ20" s="88">
        <v>3</v>
      </c>
      <c r="BA20" s="88">
        <v>3</v>
      </c>
      <c r="BB20" s="88">
        <v>3</v>
      </c>
      <c r="BC20" s="88">
        <v>1</v>
      </c>
      <c r="BD20" s="170">
        <v>0.5</v>
      </c>
      <c r="BE20" s="170">
        <v>1</v>
      </c>
      <c r="BG20" s="90">
        <v>12.7</v>
      </c>
      <c r="BH20" s="88">
        <v>67</v>
      </c>
      <c r="BI20" s="88">
        <v>1352</v>
      </c>
      <c r="BJ20" s="90">
        <v>1.05</v>
      </c>
      <c r="BK20" s="98"/>
      <c r="BL20" s="98"/>
    </row>
    <row r="21" spans="1:65" x14ac:dyDescent="0.25">
      <c r="A21" t="str">
        <f t="shared" ref="A21:A22" si="3">CONCATENATE(B21,C21,D21,E21,F21)</f>
        <v>CX021119022008</v>
      </c>
      <c r="B21" t="s">
        <v>2</v>
      </c>
      <c r="C21" s="1" t="s">
        <v>20</v>
      </c>
      <c r="D21" s="1" t="s">
        <v>196</v>
      </c>
      <c r="E21">
        <v>190220</v>
      </c>
      <c r="F21" s="1" t="s">
        <v>226</v>
      </c>
      <c r="G21" s="22" t="s">
        <v>198</v>
      </c>
      <c r="H21" s="13">
        <v>6</v>
      </c>
      <c r="I21" s="87" t="s">
        <v>260</v>
      </c>
      <c r="J21" s="87" t="s">
        <v>260</v>
      </c>
      <c r="K21" s="87" t="s">
        <v>136</v>
      </c>
      <c r="L21" s="119" t="s">
        <v>259</v>
      </c>
      <c r="M21" s="87" t="s">
        <v>200</v>
      </c>
      <c r="N21" s="107"/>
      <c r="O21" s="89" t="s">
        <v>214</v>
      </c>
      <c r="P21" s="87" t="s">
        <v>26</v>
      </c>
      <c r="Q21" s="87" t="s">
        <v>26</v>
      </c>
      <c r="R21" s="107"/>
      <c r="S21" s="89" t="s">
        <v>229</v>
      </c>
      <c r="T21" s="87" t="s">
        <v>163</v>
      </c>
      <c r="U21" s="88">
        <v>3</v>
      </c>
      <c r="V21" s="88">
        <v>7.5</v>
      </c>
      <c r="W21" s="88">
        <v>0.99</v>
      </c>
      <c r="X21" s="88">
        <v>200</v>
      </c>
      <c r="Y21" s="88">
        <v>100</v>
      </c>
      <c r="AB21" s="90" t="s">
        <v>125</v>
      </c>
      <c r="AC21" s="88">
        <v>70</v>
      </c>
      <c r="AD21" s="58" t="s">
        <v>126</v>
      </c>
      <c r="AE21" s="88">
        <v>30</v>
      </c>
      <c r="AF21" s="88"/>
      <c r="AG21" s="88" t="s">
        <v>154</v>
      </c>
      <c r="AH21" s="88" t="s">
        <v>154</v>
      </c>
      <c r="AI21" s="87" t="s">
        <v>36</v>
      </c>
      <c r="AJ21" s="96" t="s">
        <v>36</v>
      </c>
      <c r="AK21" s="88">
        <v>65</v>
      </c>
      <c r="AL21" s="87" t="s">
        <v>29</v>
      </c>
      <c r="AM21" s="87" t="s">
        <v>29</v>
      </c>
      <c r="AS21" s="90">
        <v>1</v>
      </c>
      <c r="AT21" s="88">
        <v>2</v>
      </c>
      <c r="AU21" s="88">
        <v>1</v>
      </c>
      <c r="AV21" s="88">
        <v>1</v>
      </c>
      <c r="AX21" s="88">
        <v>1</v>
      </c>
      <c r="AY21" s="88">
        <v>1</v>
      </c>
      <c r="AZ21" s="88">
        <v>3</v>
      </c>
      <c r="BA21" s="88">
        <v>3</v>
      </c>
      <c r="BB21" s="88">
        <v>3</v>
      </c>
      <c r="BC21" s="88">
        <v>1</v>
      </c>
      <c r="BD21" s="170">
        <v>0.5</v>
      </c>
      <c r="BE21" s="170">
        <v>1</v>
      </c>
      <c r="BG21" s="90">
        <v>12.7</v>
      </c>
      <c r="BH21" s="88">
        <v>67</v>
      </c>
      <c r="BI21" s="88">
        <v>1352</v>
      </c>
      <c r="BJ21" s="90">
        <v>1.68</v>
      </c>
      <c r="BK21" s="98"/>
      <c r="BL21" s="98"/>
    </row>
    <row r="22" spans="1:65" x14ac:dyDescent="0.25">
      <c r="A22" t="str">
        <f t="shared" si="3"/>
        <v>CX021119022009</v>
      </c>
      <c r="B22" t="s">
        <v>2</v>
      </c>
      <c r="C22" s="1" t="s">
        <v>20</v>
      </c>
      <c r="D22" s="1" t="s">
        <v>196</v>
      </c>
      <c r="E22">
        <v>190220</v>
      </c>
      <c r="F22" s="1" t="s">
        <v>227</v>
      </c>
      <c r="G22" s="22" t="s">
        <v>198</v>
      </c>
      <c r="H22" s="13">
        <v>6</v>
      </c>
      <c r="I22" s="87" t="s">
        <v>260</v>
      </c>
      <c r="J22" s="87" t="s">
        <v>260</v>
      </c>
      <c r="K22" s="87" t="s">
        <v>136</v>
      </c>
      <c r="L22" s="119" t="s">
        <v>259</v>
      </c>
      <c r="M22" s="87" t="s">
        <v>200</v>
      </c>
      <c r="N22" s="107"/>
      <c r="O22" s="89" t="s">
        <v>214</v>
      </c>
      <c r="P22" s="87" t="s">
        <v>26</v>
      </c>
      <c r="Q22" s="87" t="s">
        <v>26</v>
      </c>
      <c r="R22" s="107"/>
      <c r="S22" s="116" t="s">
        <v>230</v>
      </c>
      <c r="T22" s="87" t="s">
        <v>163</v>
      </c>
      <c r="U22" s="88">
        <v>3</v>
      </c>
      <c r="V22" s="88">
        <v>7.5</v>
      </c>
      <c r="W22" s="88">
        <v>0.99</v>
      </c>
      <c r="X22" s="88">
        <v>200</v>
      </c>
      <c r="Y22" s="88">
        <v>100</v>
      </c>
      <c r="AB22" s="90" t="s">
        <v>125</v>
      </c>
      <c r="AC22" s="88">
        <v>70</v>
      </c>
      <c r="AD22" s="58" t="s">
        <v>126</v>
      </c>
      <c r="AE22" s="88">
        <v>30</v>
      </c>
      <c r="AF22" s="88"/>
      <c r="AG22" s="88" t="s">
        <v>154</v>
      </c>
      <c r="AH22" s="88" t="s">
        <v>154</v>
      </c>
      <c r="AI22" s="87" t="s">
        <v>36</v>
      </c>
      <c r="AJ22" s="87" t="s">
        <v>36</v>
      </c>
      <c r="AK22" s="88">
        <v>65</v>
      </c>
      <c r="AL22" s="87" t="s">
        <v>29</v>
      </c>
      <c r="AM22" s="87" t="s">
        <v>29</v>
      </c>
      <c r="AS22" s="90">
        <v>1</v>
      </c>
      <c r="AT22" s="88">
        <v>2</v>
      </c>
      <c r="AU22" s="88">
        <v>1</v>
      </c>
      <c r="AV22" s="88">
        <v>1</v>
      </c>
      <c r="AX22" s="88">
        <v>1</v>
      </c>
      <c r="AY22" s="88">
        <v>1</v>
      </c>
      <c r="AZ22" s="88">
        <v>3</v>
      </c>
      <c r="BA22" s="88">
        <v>3</v>
      </c>
      <c r="BB22" s="88">
        <v>3</v>
      </c>
      <c r="BC22" s="88">
        <v>1</v>
      </c>
      <c r="BD22" s="170">
        <v>0.5</v>
      </c>
      <c r="BE22" s="170">
        <v>1</v>
      </c>
      <c r="BG22" s="90">
        <v>12.7</v>
      </c>
      <c r="BH22" s="88">
        <v>67</v>
      </c>
      <c r="BI22" s="88">
        <v>1352</v>
      </c>
      <c r="BJ22" s="90">
        <v>2.98</v>
      </c>
      <c r="BK22" s="98"/>
      <c r="BL22" s="98"/>
    </row>
    <row r="23" spans="1:65" ht="30" x14ac:dyDescent="0.25">
      <c r="A23" t="str">
        <f t="shared" si="0"/>
        <v>CX021119022701</v>
      </c>
      <c r="B23" t="s">
        <v>2</v>
      </c>
      <c r="C23" s="1" t="s">
        <v>20</v>
      </c>
      <c r="D23" s="1" t="s">
        <v>196</v>
      </c>
      <c r="E23">
        <v>190227</v>
      </c>
      <c r="F23" s="1" t="s">
        <v>3</v>
      </c>
      <c r="G23" s="22" t="s">
        <v>246</v>
      </c>
      <c r="H23" s="13">
        <v>5</v>
      </c>
      <c r="I23" s="87" t="s">
        <v>260</v>
      </c>
      <c r="J23" s="87" t="s">
        <v>260</v>
      </c>
      <c r="K23" s="87" t="s">
        <v>136</v>
      </c>
      <c r="L23" s="119" t="s">
        <v>259</v>
      </c>
      <c r="M23" s="87" t="s">
        <v>200</v>
      </c>
      <c r="N23" s="107"/>
      <c r="O23" s="89" t="s">
        <v>214</v>
      </c>
      <c r="P23" s="87" t="s">
        <v>26</v>
      </c>
      <c r="Q23" s="96" t="s">
        <v>249</v>
      </c>
      <c r="R23" s="107"/>
      <c r="S23" s="117" t="s">
        <v>230</v>
      </c>
      <c r="T23" s="87" t="s">
        <v>163</v>
      </c>
      <c r="U23" s="88">
        <v>3</v>
      </c>
      <c r="V23" s="88">
        <v>7.5</v>
      </c>
      <c r="W23" s="88">
        <v>0.99</v>
      </c>
      <c r="X23" s="88">
        <v>200</v>
      </c>
      <c r="Y23" s="88">
        <v>100</v>
      </c>
      <c r="AB23" s="90" t="s">
        <v>125</v>
      </c>
      <c r="AC23" s="88">
        <v>70</v>
      </c>
      <c r="AD23" s="58" t="s">
        <v>126</v>
      </c>
      <c r="AE23" s="88">
        <v>30</v>
      </c>
      <c r="AF23" s="88"/>
      <c r="AG23" s="88" t="s">
        <v>154</v>
      </c>
      <c r="AH23" s="88" t="s">
        <v>154</v>
      </c>
      <c r="AI23" s="87" t="s">
        <v>36</v>
      </c>
      <c r="AJ23" s="96" t="s">
        <v>175</v>
      </c>
      <c r="AK23" s="88">
        <v>65</v>
      </c>
      <c r="AL23" s="87" t="s">
        <v>29</v>
      </c>
      <c r="AM23" s="87" t="s">
        <v>250</v>
      </c>
      <c r="AS23" s="90">
        <v>1</v>
      </c>
      <c r="AT23" s="88">
        <v>2</v>
      </c>
      <c r="AU23" s="88">
        <v>1</v>
      </c>
      <c r="AV23" s="88">
        <v>1</v>
      </c>
      <c r="AX23" s="88">
        <v>1</v>
      </c>
      <c r="AY23" s="88">
        <v>1</v>
      </c>
      <c r="AZ23" s="88">
        <v>3</v>
      </c>
      <c r="BA23" s="88">
        <v>3</v>
      </c>
      <c r="BB23" s="88">
        <v>3</v>
      </c>
      <c r="BC23" s="88">
        <v>1</v>
      </c>
      <c r="BD23" s="170">
        <v>0.5</v>
      </c>
      <c r="BE23" s="170">
        <v>1</v>
      </c>
      <c r="BG23" s="90">
        <v>17.399999999999999</v>
      </c>
      <c r="BH23" s="88">
        <v>50</v>
      </c>
      <c r="BI23" s="88">
        <v>1500</v>
      </c>
      <c r="BJ23" s="118"/>
      <c r="BK23" s="98"/>
      <c r="BL23" s="98"/>
      <c r="BM23" s="114" t="s">
        <v>251</v>
      </c>
    </row>
    <row r="24" spans="1:65" x14ac:dyDescent="0.25">
      <c r="A24" t="str">
        <f t="shared" si="0"/>
        <v>CX021119022702</v>
      </c>
      <c r="B24" t="s">
        <v>2</v>
      </c>
      <c r="C24" s="1" t="s">
        <v>20</v>
      </c>
      <c r="D24" s="1" t="s">
        <v>196</v>
      </c>
      <c r="E24">
        <v>190227</v>
      </c>
      <c r="F24" s="1" t="s">
        <v>20</v>
      </c>
      <c r="H24" s="13">
        <v>6</v>
      </c>
      <c r="I24" s="87" t="s">
        <v>260</v>
      </c>
      <c r="J24" s="87" t="s">
        <v>260</v>
      </c>
      <c r="K24" s="87" t="s">
        <v>136</v>
      </c>
      <c r="L24" s="119" t="s">
        <v>259</v>
      </c>
      <c r="M24" s="87" t="s">
        <v>200</v>
      </c>
      <c r="N24" s="107"/>
      <c r="O24" s="89" t="s">
        <v>214</v>
      </c>
      <c r="P24" s="87" t="s">
        <v>26</v>
      </c>
      <c r="Q24" s="87" t="s">
        <v>249</v>
      </c>
      <c r="R24" s="107"/>
      <c r="S24" s="116" t="s">
        <v>228</v>
      </c>
      <c r="T24" s="87" t="s">
        <v>163</v>
      </c>
      <c r="U24" s="88">
        <v>3</v>
      </c>
      <c r="V24" s="88">
        <v>7.5</v>
      </c>
      <c r="W24" s="88">
        <v>0.99</v>
      </c>
      <c r="X24" s="88">
        <v>200</v>
      </c>
      <c r="Y24" s="88">
        <v>100</v>
      </c>
      <c r="AB24" s="90" t="s">
        <v>125</v>
      </c>
      <c r="AC24" s="88">
        <v>70</v>
      </c>
      <c r="AD24" s="58" t="s">
        <v>126</v>
      </c>
      <c r="AE24" s="88">
        <v>30</v>
      </c>
      <c r="AF24" s="88"/>
      <c r="AG24" s="88" t="s">
        <v>154</v>
      </c>
      <c r="AH24" s="88" t="s">
        <v>154</v>
      </c>
      <c r="AI24" s="87" t="s">
        <v>36</v>
      </c>
      <c r="AJ24" s="87" t="s">
        <v>175</v>
      </c>
      <c r="AK24" s="88">
        <v>65</v>
      </c>
      <c r="AL24" s="87" t="s">
        <v>29</v>
      </c>
      <c r="AM24" s="87" t="s">
        <v>250</v>
      </c>
      <c r="AS24" s="90">
        <v>1</v>
      </c>
      <c r="AT24" s="88">
        <v>2</v>
      </c>
      <c r="AU24" s="88">
        <v>1</v>
      </c>
      <c r="AV24" s="88">
        <v>1</v>
      </c>
      <c r="AX24" s="88">
        <v>1</v>
      </c>
      <c r="AY24" s="88">
        <v>1</v>
      </c>
      <c r="AZ24" s="88">
        <v>3</v>
      </c>
      <c r="BA24" s="88">
        <v>3</v>
      </c>
      <c r="BB24" s="88">
        <v>3</v>
      </c>
      <c r="BC24" s="88">
        <v>1</v>
      </c>
      <c r="BD24" s="170">
        <v>0.5</v>
      </c>
      <c r="BE24" s="170">
        <v>1</v>
      </c>
      <c r="BG24" s="90">
        <v>17.399999999999999</v>
      </c>
      <c r="BH24" s="88">
        <v>50</v>
      </c>
      <c r="BI24" s="88">
        <v>1500</v>
      </c>
      <c r="BJ24" s="118"/>
      <c r="BK24" s="98"/>
      <c r="BL24" s="98"/>
    </row>
    <row r="25" spans="1:65" x14ac:dyDescent="0.25">
      <c r="A25" t="str">
        <f t="shared" si="0"/>
        <v>CX021119022703</v>
      </c>
      <c r="B25" t="s">
        <v>2</v>
      </c>
      <c r="C25" s="1" t="s">
        <v>20</v>
      </c>
      <c r="D25" s="1" t="s">
        <v>196</v>
      </c>
      <c r="E25">
        <v>190227</v>
      </c>
      <c r="F25" s="1" t="s">
        <v>25</v>
      </c>
      <c r="H25" s="13">
        <v>6</v>
      </c>
      <c r="I25" s="87" t="s">
        <v>260</v>
      </c>
      <c r="J25" s="87" t="s">
        <v>260</v>
      </c>
      <c r="K25" s="87" t="s">
        <v>136</v>
      </c>
      <c r="L25" s="119" t="s">
        <v>259</v>
      </c>
      <c r="M25" s="87" t="s">
        <v>200</v>
      </c>
      <c r="N25" s="107"/>
      <c r="O25" s="89" t="s">
        <v>214</v>
      </c>
      <c r="P25" s="87" t="s">
        <v>26</v>
      </c>
      <c r="Q25" s="87" t="s">
        <v>249</v>
      </c>
      <c r="R25" s="107"/>
      <c r="S25" s="117" t="s">
        <v>228</v>
      </c>
      <c r="T25" s="87" t="s">
        <v>163</v>
      </c>
      <c r="U25" s="88">
        <v>3</v>
      </c>
      <c r="V25" s="88">
        <v>7.5</v>
      </c>
      <c r="W25" s="88">
        <v>0.99</v>
      </c>
      <c r="X25" s="88">
        <v>200</v>
      </c>
      <c r="Y25" s="88">
        <v>100</v>
      </c>
      <c r="AB25" s="90" t="s">
        <v>125</v>
      </c>
      <c r="AC25" s="88">
        <v>70</v>
      </c>
      <c r="AD25" s="58" t="s">
        <v>126</v>
      </c>
      <c r="AE25" s="88">
        <v>30</v>
      </c>
      <c r="AF25" s="88"/>
      <c r="AG25" s="88" t="s">
        <v>154</v>
      </c>
      <c r="AH25" s="88" t="s">
        <v>154</v>
      </c>
      <c r="AI25" s="87" t="s">
        <v>36</v>
      </c>
      <c r="AJ25" s="87" t="s">
        <v>175</v>
      </c>
      <c r="AK25" s="88">
        <v>65</v>
      </c>
      <c r="AL25" s="87" t="s">
        <v>29</v>
      </c>
      <c r="AM25" s="96" t="s">
        <v>37</v>
      </c>
      <c r="AN25" s="116"/>
      <c r="AO25" s="96"/>
      <c r="AP25" s="96"/>
      <c r="AQ25" s="96"/>
      <c r="AR25" s="96"/>
      <c r="AS25" s="90">
        <v>1</v>
      </c>
      <c r="AT25" s="88">
        <v>2</v>
      </c>
      <c r="AU25" s="88">
        <v>1</v>
      </c>
      <c r="AV25" s="88">
        <v>1</v>
      </c>
      <c r="AX25" s="88">
        <v>1</v>
      </c>
      <c r="AY25" s="88">
        <v>1</v>
      </c>
      <c r="AZ25" s="88">
        <v>3</v>
      </c>
      <c r="BA25" s="88">
        <v>3</v>
      </c>
      <c r="BB25" s="88">
        <v>3</v>
      </c>
      <c r="BC25" s="88">
        <v>1</v>
      </c>
      <c r="BD25" s="170">
        <v>0.5</v>
      </c>
      <c r="BE25" s="170">
        <v>1</v>
      </c>
      <c r="BG25" s="90">
        <v>17.399999999999999</v>
      </c>
      <c r="BH25" s="88">
        <v>50</v>
      </c>
      <c r="BI25" s="88">
        <v>1500</v>
      </c>
      <c r="BJ25" s="118"/>
      <c r="BK25" s="98"/>
      <c r="BL25" s="98"/>
    </row>
    <row r="26" spans="1:65" x14ac:dyDescent="0.25">
      <c r="A26" t="str">
        <f t="shared" si="0"/>
        <v>CX021119030401</v>
      </c>
      <c r="B26" t="s">
        <v>2</v>
      </c>
      <c r="C26" s="1" t="s">
        <v>20</v>
      </c>
      <c r="D26" s="1" t="s">
        <v>196</v>
      </c>
      <c r="E26">
        <v>190304</v>
      </c>
      <c r="F26" s="1" t="s">
        <v>3</v>
      </c>
      <c r="G26" s="22" t="s">
        <v>253</v>
      </c>
      <c r="H26" s="13">
        <v>6</v>
      </c>
      <c r="I26" s="87" t="s">
        <v>260</v>
      </c>
      <c r="J26" s="87" t="s">
        <v>260</v>
      </c>
      <c r="K26" s="87" t="s">
        <v>136</v>
      </c>
      <c r="L26" s="119" t="s">
        <v>259</v>
      </c>
      <c r="M26" s="87" t="s">
        <v>200</v>
      </c>
      <c r="N26" s="107"/>
      <c r="O26" s="89" t="s">
        <v>214</v>
      </c>
      <c r="P26" s="87" t="s">
        <v>26</v>
      </c>
      <c r="Q26" s="87" t="s">
        <v>26</v>
      </c>
      <c r="R26" s="107"/>
      <c r="S26" s="89" t="s">
        <v>228</v>
      </c>
      <c r="T26" s="87" t="s">
        <v>163</v>
      </c>
      <c r="U26" s="88">
        <v>3</v>
      </c>
      <c r="V26" s="88">
        <v>7.5</v>
      </c>
      <c r="W26" s="88">
        <v>0.99</v>
      </c>
      <c r="X26" s="88">
        <v>200</v>
      </c>
      <c r="Y26" s="88">
        <v>100</v>
      </c>
      <c r="AB26" s="90" t="s">
        <v>125</v>
      </c>
      <c r="AC26" s="88">
        <v>70</v>
      </c>
      <c r="AD26" s="58" t="s">
        <v>126</v>
      </c>
      <c r="AE26" s="88">
        <v>30</v>
      </c>
      <c r="AF26" s="88"/>
      <c r="AG26" s="88"/>
      <c r="AH26" s="88"/>
      <c r="AI26" s="87" t="s">
        <v>36</v>
      </c>
      <c r="AJ26" s="87" t="s">
        <v>175</v>
      </c>
      <c r="AK26" s="88">
        <v>65</v>
      </c>
      <c r="AL26" s="87" t="s">
        <v>29</v>
      </c>
      <c r="AM26" s="87" t="s">
        <v>257</v>
      </c>
      <c r="AS26" s="90">
        <v>1</v>
      </c>
      <c r="AT26" s="88">
        <v>2</v>
      </c>
      <c r="AU26" s="88">
        <v>1</v>
      </c>
      <c r="AV26" s="88">
        <v>1</v>
      </c>
      <c r="AX26" s="97">
        <v>3</v>
      </c>
      <c r="AY26" s="88">
        <v>1</v>
      </c>
      <c r="AZ26" s="88">
        <v>3</v>
      </c>
      <c r="BA26" s="88">
        <v>3</v>
      </c>
      <c r="BB26" s="88">
        <v>3</v>
      </c>
      <c r="BC26" s="88">
        <v>1</v>
      </c>
      <c r="BD26" s="170">
        <v>0.5</v>
      </c>
      <c r="BE26" s="170">
        <v>1</v>
      </c>
      <c r="BG26" s="90">
        <v>10</v>
      </c>
      <c r="BH26" s="88">
        <v>74</v>
      </c>
      <c r="BI26" s="112">
        <v>0.54166666666666663</v>
      </c>
      <c r="BJ26" s="90">
        <v>9.8000000000000007</v>
      </c>
      <c r="BK26" s="98"/>
      <c r="BL26" s="98"/>
    </row>
    <row r="27" spans="1:65" ht="30" x14ac:dyDescent="0.25">
      <c r="A27" t="str">
        <f t="shared" si="0"/>
        <v>CX021119030402</v>
      </c>
      <c r="B27" t="s">
        <v>2</v>
      </c>
      <c r="C27" s="1" t="s">
        <v>20</v>
      </c>
      <c r="D27" s="1" t="s">
        <v>196</v>
      </c>
      <c r="E27">
        <v>190304</v>
      </c>
      <c r="F27" s="1" t="s">
        <v>20</v>
      </c>
      <c r="G27" s="22" t="s">
        <v>254</v>
      </c>
      <c r="H27" s="13">
        <v>6</v>
      </c>
      <c r="I27" s="87" t="s">
        <v>260</v>
      </c>
      <c r="J27" s="87" t="s">
        <v>260</v>
      </c>
      <c r="K27" s="87" t="s">
        <v>136</v>
      </c>
      <c r="L27" s="119" t="s">
        <v>259</v>
      </c>
      <c r="M27" s="87" t="s">
        <v>200</v>
      </c>
      <c r="N27" s="107"/>
      <c r="O27" s="89" t="s">
        <v>214</v>
      </c>
      <c r="P27" s="87" t="s">
        <v>26</v>
      </c>
      <c r="Q27" s="87" t="s">
        <v>26</v>
      </c>
      <c r="R27" s="107"/>
      <c r="S27" s="89" t="s">
        <v>228</v>
      </c>
      <c r="T27" s="87" t="s">
        <v>163</v>
      </c>
      <c r="U27" s="88">
        <v>3</v>
      </c>
      <c r="V27" s="88">
        <v>7.5</v>
      </c>
      <c r="W27" s="88">
        <v>0.99</v>
      </c>
      <c r="X27" s="88">
        <v>200</v>
      </c>
      <c r="Y27" s="88">
        <v>100</v>
      </c>
      <c r="AB27" s="90" t="s">
        <v>125</v>
      </c>
      <c r="AC27" s="88">
        <v>70</v>
      </c>
      <c r="AD27" s="58" t="s">
        <v>126</v>
      </c>
      <c r="AE27" s="88">
        <v>30</v>
      </c>
      <c r="AF27" s="88"/>
      <c r="AG27" s="88"/>
      <c r="AH27" s="88"/>
      <c r="AI27" s="87" t="s">
        <v>36</v>
      </c>
      <c r="AJ27" s="87" t="s">
        <v>175</v>
      </c>
      <c r="AK27" s="88">
        <v>65</v>
      </c>
      <c r="AL27" s="87" t="s">
        <v>29</v>
      </c>
      <c r="AM27" s="87" t="s">
        <v>257</v>
      </c>
      <c r="AS27" s="90">
        <v>1</v>
      </c>
      <c r="AT27" s="88">
        <v>2</v>
      </c>
      <c r="AU27" s="88">
        <v>1</v>
      </c>
      <c r="AV27" s="88">
        <v>1</v>
      </c>
      <c r="AX27" s="97">
        <v>4</v>
      </c>
      <c r="AY27" s="88">
        <v>1</v>
      </c>
      <c r="AZ27" s="88">
        <v>3</v>
      </c>
      <c r="BA27" s="88">
        <v>3</v>
      </c>
      <c r="BB27" s="88">
        <v>3</v>
      </c>
      <c r="BC27" s="88">
        <v>1</v>
      </c>
      <c r="BD27" s="170">
        <v>0.5</v>
      </c>
      <c r="BE27" s="170">
        <v>1</v>
      </c>
      <c r="BG27" s="90">
        <v>10</v>
      </c>
      <c r="BH27" s="88">
        <v>74</v>
      </c>
      <c r="BI27" s="112">
        <v>0.54166666666666663</v>
      </c>
      <c r="BJ27" s="90">
        <v>9.5</v>
      </c>
      <c r="BK27" s="98"/>
      <c r="BL27" s="98"/>
      <c r="BM27" s="114" t="s">
        <v>258</v>
      </c>
    </row>
    <row r="28" spans="1:65" x14ac:dyDescent="0.25">
      <c r="A28" t="str">
        <f t="shared" si="0"/>
        <v>CX021119030403</v>
      </c>
      <c r="B28" t="s">
        <v>2</v>
      </c>
      <c r="C28" s="1" t="s">
        <v>20</v>
      </c>
      <c r="D28" s="1" t="s">
        <v>196</v>
      </c>
      <c r="E28">
        <v>190304</v>
      </c>
      <c r="F28" s="1" t="s">
        <v>25</v>
      </c>
      <c r="G28" s="22" t="s">
        <v>255</v>
      </c>
      <c r="H28" s="13">
        <v>6</v>
      </c>
      <c r="I28" s="87" t="s">
        <v>260</v>
      </c>
      <c r="J28" s="87" t="s">
        <v>260</v>
      </c>
      <c r="K28" s="87" t="s">
        <v>136</v>
      </c>
      <c r="L28" s="119" t="s">
        <v>259</v>
      </c>
      <c r="M28" s="87" t="s">
        <v>200</v>
      </c>
      <c r="N28" s="107"/>
      <c r="O28" s="89" t="s">
        <v>214</v>
      </c>
      <c r="P28" s="87" t="s">
        <v>26</v>
      </c>
      <c r="Q28" s="87" t="s">
        <v>26</v>
      </c>
      <c r="R28" s="107"/>
      <c r="S28" s="89" t="s">
        <v>228</v>
      </c>
      <c r="T28" s="87" t="s">
        <v>163</v>
      </c>
      <c r="U28" s="88">
        <v>3</v>
      </c>
      <c r="V28" s="88">
        <v>7.5</v>
      </c>
      <c r="W28" s="88">
        <v>0.99</v>
      </c>
      <c r="X28" s="88">
        <v>200</v>
      </c>
      <c r="Y28" s="88">
        <v>100</v>
      </c>
      <c r="AB28" s="90" t="s">
        <v>125</v>
      </c>
      <c r="AC28" s="88">
        <v>70</v>
      </c>
      <c r="AD28" s="58" t="s">
        <v>126</v>
      </c>
      <c r="AE28" s="88">
        <v>30</v>
      </c>
      <c r="AF28" s="88"/>
      <c r="AG28" s="88"/>
      <c r="AH28" s="88"/>
      <c r="AI28" s="87" t="s">
        <v>36</v>
      </c>
      <c r="AJ28" s="87" t="s">
        <v>175</v>
      </c>
      <c r="AK28" s="88">
        <v>65</v>
      </c>
      <c r="AL28" s="87" t="s">
        <v>29</v>
      </c>
      <c r="AM28" s="87" t="s">
        <v>257</v>
      </c>
      <c r="AS28" s="90">
        <v>1</v>
      </c>
      <c r="AT28" s="88">
        <v>2</v>
      </c>
      <c r="AU28" s="88">
        <v>1</v>
      </c>
      <c r="AV28" s="88">
        <v>1</v>
      </c>
      <c r="AX28" s="97">
        <v>5</v>
      </c>
      <c r="AY28" s="88">
        <v>1</v>
      </c>
      <c r="AZ28" s="88">
        <v>3</v>
      </c>
      <c r="BA28" s="88">
        <v>3</v>
      </c>
      <c r="BB28" s="88">
        <v>3</v>
      </c>
      <c r="BC28" s="88">
        <v>1</v>
      </c>
      <c r="BD28" s="170">
        <v>0.5</v>
      </c>
      <c r="BE28" s="170">
        <v>1</v>
      </c>
      <c r="BG28" s="90">
        <v>10</v>
      </c>
      <c r="BH28" s="88">
        <v>74</v>
      </c>
      <c r="BI28" s="112">
        <v>0.54166666666666663</v>
      </c>
      <c r="BJ28" s="90">
        <v>9.1</v>
      </c>
      <c r="BK28" s="98"/>
      <c r="BL28" s="98"/>
      <c r="BM28" s="114" t="s">
        <v>256</v>
      </c>
    </row>
    <row r="29" spans="1:65" ht="45" x14ac:dyDescent="0.25">
      <c r="A29" t="str">
        <f t="shared" si="0"/>
        <v>CX021119031101</v>
      </c>
      <c r="B29" t="s">
        <v>2</v>
      </c>
      <c r="C29" s="1" t="s">
        <v>20</v>
      </c>
      <c r="D29" s="1" t="s">
        <v>196</v>
      </c>
      <c r="E29">
        <v>190311</v>
      </c>
      <c r="F29" s="1" t="s">
        <v>3</v>
      </c>
      <c r="G29" s="22" t="s">
        <v>261</v>
      </c>
      <c r="H29" s="13">
        <v>0</v>
      </c>
      <c r="I29" s="96" t="s">
        <v>260</v>
      </c>
      <c r="J29" s="96" t="s">
        <v>260</v>
      </c>
      <c r="K29" s="87" t="s">
        <v>136</v>
      </c>
      <c r="L29" s="119" t="s">
        <v>259</v>
      </c>
      <c r="M29" s="87" t="s">
        <v>200</v>
      </c>
      <c r="N29" s="107"/>
      <c r="O29" s="89" t="s">
        <v>214</v>
      </c>
      <c r="P29" s="87" t="s">
        <v>26</v>
      </c>
      <c r="Q29" s="87" t="s">
        <v>26</v>
      </c>
      <c r="R29" s="107"/>
      <c r="S29" s="116" t="s">
        <v>270</v>
      </c>
      <c r="T29" s="96" t="s">
        <v>269</v>
      </c>
      <c r="U29" s="97">
        <v>5.0999999999999996</v>
      </c>
      <c r="V29" s="97">
        <v>7.1</v>
      </c>
      <c r="W29" s="88">
        <v>0.99</v>
      </c>
      <c r="X29" s="97">
        <v>500</v>
      </c>
      <c r="Y29" s="97">
        <v>500</v>
      </c>
      <c r="Z29" s="97"/>
      <c r="AA29" s="97"/>
      <c r="AB29" s="90" t="s">
        <v>125</v>
      </c>
      <c r="AC29" s="88">
        <v>70</v>
      </c>
      <c r="AD29" s="58" t="s">
        <v>126</v>
      </c>
      <c r="AE29" s="88">
        <v>30</v>
      </c>
      <c r="AF29" s="88"/>
      <c r="AG29" s="88"/>
      <c r="AH29" s="88"/>
      <c r="AI29" s="87" t="s">
        <v>36</v>
      </c>
      <c r="AJ29" s="87" t="s">
        <v>175</v>
      </c>
      <c r="AK29" s="88">
        <v>65</v>
      </c>
      <c r="AL29" s="87" t="s">
        <v>29</v>
      </c>
      <c r="AM29" s="87" t="s">
        <v>257</v>
      </c>
      <c r="AS29" s="90">
        <v>1</v>
      </c>
      <c r="AT29" s="88">
        <v>2</v>
      </c>
      <c r="AU29" s="97">
        <v>2</v>
      </c>
      <c r="AV29" s="88">
        <v>1</v>
      </c>
      <c r="AX29" s="97">
        <v>6</v>
      </c>
      <c r="AY29" s="88">
        <v>1</v>
      </c>
      <c r="AZ29" s="88">
        <v>3</v>
      </c>
      <c r="BA29" s="88">
        <v>3</v>
      </c>
      <c r="BB29" s="88">
        <v>3</v>
      </c>
      <c r="BC29" s="88">
        <v>1</v>
      </c>
      <c r="BD29" s="170">
        <v>0.5</v>
      </c>
      <c r="BE29" s="170">
        <v>1</v>
      </c>
      <c r="BG29" s="90">
        <v>11.5</v>
      </c>
      <c r="BH29" s="88">
        <v>59</v>
      </c>
      <c r="BI29" s="112">
        <v>0.47916666666666669</v>
      </c>
      <c r="BJ29" s="121" t="s">
        <v>271</v>
      </c>
      <c r="BK29" s="98"/>
      <c r="BL29" s="98"/>
      <c r="BM29" s="114" t="s">
        <v>268</v>
      </c>
    </row>
    <row r="30" spans="1:65" x14ac:dyDescent="0.25">
      <c r="A30" t="str">
        <f t="shared" si="0"/>
        <v>CX021119031102</v>
      </c>
      <c r="B30" t="s">
        <v>2</v>
      </c>
      <c r="C30" s="1" t="s">
        <v>20</v>
      </c>
      <c r="D30" s="1" t="s">
        <v>196</v>
      </c>
      <c r="E30">
        <v>190311</v>
      </c>
      <c r="F30" s="1" t="s">
        <v>20</v>
      </c>
      <c r="H30" s="13">
        <v>0</v>
      </c>
      <c r="I30" s="87" t="s">
        <v>260</v>
      </c>
      <c r="J30" s="87" t="s">
        <v>260</v>
      </c>
      <c r="K30" s="87" t="s">
        <v>136</v>
      </c>
      <c r="L30" s="119" t="s">
        <v>259</v>
      </c>
      <c r="M30" s="87" t="s">
        <v>200</v>
      </c>
      <c r="N30" s="107"/>
      <c r="O30" s="89" t="s">
        <v>214</v>
      </c>
      <c r="P30" s="87" t="s">
        <v>26</v>
      </c>
      <c r="Q30" s="87" t="s">
        <v>26</v>
      </c>
      <c r="R30" s="107"/>
      <c r="S30" s="89" t="s">
        <v>270</v>
      </c>
      <c r="T30" s="87" t="s">
        <v>269</v>
      </c>
      <c r="U30" s="88">
        <v>5.0999999999999996</v>
      </c>
      <c r="V30" s="88">
        <v>7.1</v>
      </c>
      <c r="W30" s="88">
        <v>0.99</v>
      </c>
      <c r="X30" s="88">
        <v>500</v>
      </c>
      <c r="Y30" s="88">
        <v>500</v>
      </c>
      <c r="AB30" s="90" t="s">
        <v>125</v>
      </c>
      <c r="AC30" s="88">
        <v>70</v>
      </c>
      <c r="AD30" s="58" t="s">
        <v>126</v>
      </c>
      <c r="AE30" s="88">
        <v>30</v>
      </c>
      <c r="AF30" s="88"/>
      <c r="AG30" s="88"/>
      <c r="AH30" s="88"/>
      <c r="AI30" s="87" t="s">
        <v>36</v>
      </c>
      <c r="AJ30" s="87" t="s">
        <v>175</v>
      </c>
      <c r="AK30" s="88">
        <v>65</v>
      </c>
      <c r="AL30" s="87" t="s">
        <v>29</v>
      </c>
      <c r="AM30" s="87" t="s">
        <v>257</v>
      </c>
      <c r="AS30" s="90">
        <v>1</v>
      </c>
      <c r="AT30" s="88">
        <v>2</v>
      </c>
      <c r="AU30" s="88">
        <v>2</v>
      </c>
      <c r="AV30" s="88">
        <v>1</v>
      </c>
      <c r="AX30" s="88">
        <v>6</v>
      </c>
      <c r="AY30" s="88">
        <v>1</v>
      </c>
      <c r="AZ30" s="88">
        <v>3</v>
      </c>
      <c r="BA30" s="88">
        <v>3</v>
      </c>
      <c r="BB30" s="88">
        <v>3</v>
      </c>
      <c r="BC30" s="88">
        <v>1</v>
      </c>
      <c r="BD30" s="170">
        <v>0.5</v>
      </c>
      <c r="BE30" s="170">
        <v>1</v>
      </c>
      <c r="BG30" s="90">
        <v>11.5</v>
      </c>
      <c r="BH30" s="88">
        <v>59</v>
      </c>
      <c r="BI30" s="112">
        <v>0.47916666666666669</v>
      </c>
      <c r="BJ30" s="121" t="s">
        <v>271</v>
      </c>
    </row>
    <row r="31" spans="1:65" ht="30" x14ac:dyDescent="0.25">
      <c r="A31" t="str">
        <f t="shared" si="0"/>
        <v>CX020919031103</v>
      </c>
      <c r="B31" t="s">
        <v>2</v>
      </c>
      <c r="C31" s="1" t="s">
        <v>20</v>
      </c>
      <c r="D31" s="1" t="s">
        <v>227</v>
      </c>
      <c r="E31">
        <v>190311</v>
      </c>
      <c r="F31" s="1" t="s">
        <v>25</v>
      </c>
      <c r="H31" s="13">
        <v>0</v>
      </c>
      <c r="I31" s="87" t="s">
        <v>260</v>
      </c>
      <c r="J31" s="87" t="s">
        <v>260</v>
      </c>
      <c r="K31" s="87" t="s">
        <v>136</v>
      </c>
      <c r="L31" s="119" t="s">
        <v>259</v>
      </c>
      <c r="M31" s="87" t="s">
        <v>200</v>
      </c>
      <c r="N31" s="107"/>
      <c r="O31" s="89" t="s">
        <v>214</v>
      </c>
      <c r="P31" s="87" t="s">
        <v>26</v>
      </c>
      <c r="Q31" s="87" t="s">
        <v>26</v>
      </c>
      <c r="R31" s="107"/>
      <c r="S31" s="89" t="s">
        <v>270</v>
      </c>
      <c r="T31" s="87" t="s">
        <v>269</v>
      </c>
      <c r="U31" s="88">
        <v>5.0999999999999996</v>
      </c>
      <c r="V31" s="88">
        <v>7.1</v>
      </c>
      <c r="W31" s="88">
        <v>0.99</v>
      </c>
      <c r="X31" s="88">
        <v>500</v>
      </c>
      <c r="Y31" s="88">
        <v>500</v>
      </c>
      <c r="AB31" s="90" t="s">
        <v>125</v>
      </c>
      <c r="AC31" s="88">
        <v>70</v>
      </c>
      <c r="AD31" s="58" t="s">
        <v>126</v>
      </c>
      <c r="AE31" s="88">
        <v>30</v>
      </c>
      <c r="AF31" s="88"/>
      <c r="AG31" s="88"/>
      <c r="AH31" s="88"/>
      <c r="AI31" s="87" t="s">
        <v>36</v>
      </c>
      <c r="AJ31" s="87" t="s">
        <v>175</v>
      </c>
      <c r="AK31" s="88">
        <v>65</v>
      </c>
      <c r="AL31" s="87" t="s">
        <v>29</v>
      </c>
      <c r="AM31" s="96" t="s">
        <v>37</v>
      </c>
      <c r="AN31" s="129"/>
      <c r="AO31" s="130"/>
      <c r="AP31" s="130"/>
      <c r="AQ31" s="130"/>
      <c r="AR31" s="130"/>
      <c r="AS31" s="90">
        <v>1</v>
      </c>
      <c r="AT31" s="88">
        <v>2</v>
      </c>
      <c r="AU31" s="88">
        <v>2</v>
      </c>
      <c r="AV31" s="88">
        <v>1</v>
      </c>
      <c r="AX31" s="88">
        <v>6</v>
      </c>
      <c r="AY31" s="88">
        <v>1</v>
      </c>
      <c r="AZ31" s="88">
        <v>3</v>
      </c>
      <c r="BA31" s="88">
        <v>3</v>
      </c>
      <c r="BB31" s="88">
        <v>3</v>
      </c>
      <c r="BC31" s="88">
        <v>1</v>
      </c>
      <c r="BD31" s="170">
        <v>0.5</v>
      </c>
      <c r="BE31" s="170">
        <v>1</v>
      </c>
      <c r="BG31" s="90">
        <v>11.5</v>
      </c>
      <c r="BH31" s="88">
        <v>59</v>
      </c>
      <c r="BI31" s="112">
        <v>0.47916666666666669</v>
      </c>
      <c r="BJ31" s="121" t="s">
        <v>271</v>
      </c>
      <c r="BM31" s="114" t="s">
        <v>272</v>
      </c>
    </row>
    <row r="32" spans="1:65" ht="30" x14ac:dyDescent="0.25">
      <c r="A32" t="str">
        <f t="shared" si="0"/>
        <v>CX020019031901</v>
      </c>
      <c r="B32" t="s">
        <v>2</v>
      </c>
      <c r="C32" s="1" t="s">
        <v>20</v>
      </c>
      <c r="D32" s="1" t="s">
        <v>174</v>
      </c>
      <c r="E32">
        <v>190319</v>
      </c>
      <c r="F32" s="1" t="s">
        <v>3</v>
      </c>
      <c r="G32" s="22" t="s">
        <v>273</v>
      </c>
      <c r="H32" s="13">
        <v>6</v>
      </c>
      <c r="I32" s="87" t="s">
        <v>260</v>
      </c>
      <c r="J32" s="87" t="s">
        <v>260</v>
      </c>
      <c r="K32" s="87" t="s">
        <v>136</v>
      </c>
      <c r="L32" s="119" t="s">
        <v>259</v>
      </c>
      <c r="M32" s="87" t="s">
        <v>200</v>
      </c>
      <c r="N32" s="107"/>
      <c r="O32" s="89" t="s">
        <v>214</v>
      </c>
      <c r="P32" s="87" t="s">
        <v>26</v>
      </c>
      <c r="Q32" s="87" t="s">
        <v>26</v>
      </c>
      <c r="R32" s="107"/>
      <c r="S32" s="116" t="s">
        <v>228</v>
      </c>
      <c r="T32" s="96" t="s">
        <v>163</v>
      </c>
      <c r="U32" s="97">
        <v>3</v>
      </c>
      <c r="V32" s="97">
        <v>7.5</v>
      </c>
      <c r="W32" s="126">
        <v>0.99</v>
      </c>
      <c r="X32" s="97">
        <v>200</v>
      </c>
      <c r="Y32" s="97">
        <v>100</v>
      </c>
      <c r="Z32" s="97"/>
      <c r="AA32" s="97"/>
      <c r="AB32" s="90" t="s">
        <v>154</v>
      </c>
      <c r="AC32" s="88" t="s">
        <v>154</v>
      </c>
      <c r="AD32" s="58" t="s">
        <v>154</v>
      </c>
      <c r="AE32" s="88" t="s">
        <v>154</v>
      </c>
      <c r="AF32" s="88"/>
      <c r="AG32" s="88" t="s">
        <v>154</v>
      </c>
      <c r="AH32" s="88"/>
      <c r="AI32" s="96" t="s">
        <v>175</v>
      </c>
      <c r="AJ32" s="87" t="s">
        <v>175</v>
      </c>
      <c r="AK32" s="88">
        <v>65</v>
      </c>
      <c r="AL32" s="87" t="s">
        <v>154</v>
      </c>
      <c r="AM32" s="87" t="s">
        <v>154</v>
      </c>
      <c r="AS32" s="90">
        <v>1</v>
      </c>
      <c r="AT32" s="88">
        <v>2</v>
      </c>
      <c r="AU32" s="88">
        <v>2</v>
      </c>
      <c r="AV32" s="88">
        <v>1</v>
      </c>
      <c r="AX32" s="88">
        <v>6</v>
      </c>
      <c r="AY32" s="88">
        <v>1</v>
      </c>
      <c r="AZ32" s="88">
        <v>3</v>
      </c>
      <c r="BA32" s="88">
        <v>3</v>
      </c>
      <c r="BB32" s="97">
        <v>4</v>
      </c>
      <c r="BC32" s="88">
        <v>1</v>
      </c>
      <c r="BD32" s="170">
        <v>0.5</v>
      </c>
      <c r="BE32" s="170">
        <v>1</v>
      </c>
      <c r="BG32" s="90" t="s">
        <v>154</v>
      </c>
      <c r="BH32" s="88" t="s">
        <v>154</v>
      </c>
      <c r="BI32" s="88" t="s">
        <v>154</v>
      </c>
      <c r="BJ32" s="90">
        <v>25</v>
      </c>
      <c r="BK32" s="88">
        <v>0</v>
      </c>
      <c r="BM32" s="114" t="s">
        <v>275</v>
      </c>
    </row>
    <row r="33" spans="1:65" x14ac:dyDescent="0.25">
      <c r="T33" s="87"/>
      <c r="AB33" s="90"/>
      <c r="AC33" s="88"/>
      <c r="AD33" s="58"/>
      <c r="AE33" s="88"/>
      <c r="AF33" s="88"/>
      <c r="AG33" s="88"/>
      <c r="AH33" s="88"/>
      <c r="AK33" s="88"/>
      <c r="BD33" s="170">
        <v>0.5</v>
      </c>
      <c r="BE33" s="170">
        <v>1</v>
      </c>
    </row>
    <row r="34" spans="1:65" ht="34.15" customHeight="1" x14ac:dyDescent="0.25">
      <c r="A34" t="str">
        <f t="shared" si="0"/>
        <v>CX021119061201</v>
      </c>
      <c r="B34" t="s">
        <v>2</v>
      </c>
      <c r="C34" s="1" t="s">
        <v>20</v>
      </c>
      <c r="D34" s="1" t="s">
        <v>196</v>
      </c>
      <c r="E34">
        <v>190612</v>
      </c>
      <c r="F34" s="1" t="s">
        <v>3</v>
      </c>
      <c r="G34" s="22" t="s">
        <v>276</v>
      </c>
      <c r="H34" s="13">
        <v>6</v>
      </c>
      <c r="I34" s="87" t="s">
        <v>260</v>
      </c>
      <c r="J34" s="87" t="s">
        <v>260</v>
      </c>
      <c r="K34" s="96" t="s">
        <v>281</v>
      </c>
      <c r="L34" s="119" t="s">
        <v>259</v>
      </c>
      <c r="M34" s="96" t="s">
        <v>282</v>
      </c>
      <c r="O34" s="89" t="s">
        <v>214</v>
      </c>
      <c r="P34" s="87" t="s">
        <v>26</v>
      </c>
      <c r="Q34" s="87" t="s">
        <v>26</v>
      </c>
      <c r="S34" s="116" t="s">
        <v>162</v>
      </c>
      <c r="T34" s="87" t="s">
        <v>163</v>
      </c>
      <c r="U34" s="97">
        <v>4.0999999999999996</v>
      </c>
      <c r="V34" s="97">
        <v>14</v>
      </c>
      <c r="W34" s="88">
        <v>0.99</v>
      </c>
      <c r="X34" s="97">
        <v>500</v>
      </c>
      <c r="Y34" s="97">
        <v>500</v>
      </c>
      <c r="Z34" s="97">
        <v>0.83</v>
      </c>
      <c r="AA34" s="97">
        <v>0.83</v>
      </c>
      <c r="AB34" s="128" t="s">
        <v>277</v>
      </c>
      <c r="AC34" s="97">
        <v>60</v>
      </c>
      <c r="AD34" s="97" t="s">
        <v>278</v>
      </c>
      <c r="AE34" s="97">
        <v>40</v>
      </c>
      <c r="AF34" s="97"/>
      <c r="AG34" s="88"/>
      <c r="AH34" s="88"/>
      <c r="AI34" s="96" t="s">
        <v>36</v>
      </c>
      <c r="AJ34" s="96" t="s">
        <v>36</v>
      </c>
      <c r="AK34" s="97">
        <v>0.14499999999999999</v>
      </c>
      <c r="AL34" s="96" t="s">
        <v>279</v>
      </c>
      <c r="AM34" s="96" t="s">
        <v>280</v>
      </c>
      <c r="AN34" s="116" t="s">
        <v>292</v>
      </c>
      <c r="AO34" s="96" t="s">
        <v>293</v>
      </c>
      <c r="AP34" s="96" t="s">
        <v>294</v>
      </c>
      <c r="AQ34" s="96" t="s">
        <v>295</v>
      </c>
      <c r="AR34" s="96" t="s">
        <v>296</v>
      </c>
      <c r="AS34" s="128">
        <v>2</v>
      </c>
      <c r="AT34" s="97">
        <v>3</v>
      </c>
      <c r="AU34" s="97">
        <v>3</v>
      </c>
      <c r="AV34" s="97">
        <v>2</v>
      </c>
      <c r="AW34" s="97"/>
      <c r="AX34" s="97">
        <v>7</v>
      </c>
      <c r="AY34" s="97">
        <v>2</v>
      </c>
      <c r="AZ34" s="97">
        <v>4</v>
      </c>
      <c r="BA34" s="88">
        <v>3</v>
      </c>
      <c r="BB34" s="97">
        <v>5</v>
      </c>
      <c r="BC34" s="88">
        <v>1</v>
      </c>
      <c r="BD34" s="170">
        <v>0.5</v>
      </c>
      <c r="BE34" s="170">
        <v>1</v>
      </c>
      <c r="BG34" s="90">
        <v>15</v>
      </c>
      <c r="BH34" s="88">
        <v>64</v>
      </c>
      <c r="BI34" s="112">
        <v>0.42708333333333331</v>
      </c>
      <c r="BJ34" s="90">
        <v>4</v>
      </c>
      <c r="BK34" s="111">
        <v>8.3040000000000003</v>
      </c>
      <c r="BL34" s="111">
        <f t="shared" ref="BL34:BL41" si="4">BK34/(BJ34*AK34)</f>
        <v>14.317241379310346</v>
      </c>
      <c r="BM34" s="114" t="s">
        <v>303</v>
      </c>
    </row>
    <row r="35" spans="1:65" ht="85.9" customHeight="1" x14ac:dyDescent="0.25">
      <c r="A35" t="str">
        <f t="shared" si="0"/>
        <v>CX021119061202</v>
      </c>
      <c r="B35" t="s">
        <v>2</v>
      </c>
      <c r="C35" s="1" t="s">
        <v>20</v>
      </c>
      <c r="D35" s="1" t="s">
        <v>196</v>
      </c>
      <c r="E35">
        <v>190612</v>
      </c>
      <c r="F35" s="1" t="s">
        <v>20</v>
      </c>
      <c r="H35" s="13">
        <v>6</v>
      </c>
      <c r="I35" s="87" t="s">
        <v>260</v>
      </c>
      <c r="J35" s="87" t="s">
        <v>260</v>
      </c>
      <c r="K35" s="87" t="s">
        <v>281</v>
      </c>
      <c r="L35" s="119" t="s">
        <v>259</v>
      </c>
      <c r="M35" s="87" t="s">
        <v>282</v>
      </c>
      <c r="O35" s="89" t="s">
        <v>214</v>
      </c>
      <c r="P35" s="87" t="s">
        <v>26</v>
      </c>
      <c r="Q35" s="87" t="s">
        <v>26</v>
      </c>
      <c r="S35" s="89" t="s">
        <v>162</v>
      </c>
      <c r="T35" s="87" t="s">
        <v>163</v>
      </c>
      <c r="U35" s="88">
        <v>4.0999999999999996</v>
      </c>
      <c r="V35" s="97">
        <v>13.5</v>
      </c>
      <c r="W35" s="88">
        <v>0.99</v>
      </c>
      <c r="X35" s="88">
        <v>500</v>
      </c>
      <c r="Y35" s="88">
        <v>500</v>
      </c>
      <c r="Z35" s="88">
        <v>0.83</v>
      </c>
      <c r="AA35" s="88">
        <v>0.83</v>
      </c>
      <c r="AB35" s="90" t="s">
        <v>277</v>
      </c>
      <c r="AC35" s="88">
        <v>60</v>
      </c>
      <c r="AD35" s="88" t="s">
        <v>278</v>
      </c>
      <c r="AE35" s="88">
        <v>40</v>
      </c>
      <c r="AF35" s="88"/>
      <c r="AG35" s="88"/>
      <c r="AH35" s="88"/>
      <c r="AI35" s="87" t="s">
        <v>36</v>
      </c>
      <c r="AJ35" s="87" t="s">
        <v>36</v>
      </c>
      <c r="AK35" s="88">
        <v>0.14499999999999999</v>
      </c>
      <c r="AL35" s="87" t="s">
        <v>279</v>
      </c>
      <c r="AM35" s="87" t="s">
        <v>280</v>
      </c>
      <c r="AN35" s="89" t="s">
        <v>292</v>
      </c>
      <c r="AO35" s="87" t="s">
        <v>293</v>
      </c>
      <c r="AP35" s="87" t="s">
        <v>294</v>
      </c>
      <c r="AQ35" s="87" t="s">
        <v>295</v>
      </c>
      <c r="AR35" s="87" t="s">
        <v>296</v>
      </c>
      <c r="AS35" s="135">
        <v>2</v>
      </c>
      <c r="AT35" s="126">
        <v>3</v>
      </c>
      <c r="AU35" s="126">
        <v>3</v>
      </c>
      <c r="AV35" s="126">
        <v>2</v>
      </c>
      <c r="AW35" s="126"/>
      <c r="AX35" s="126">
        <v>7</v>
      </c>
      <c r="AY35" s="126">
        <v>2</v>
      </c>
      <c r="AZ35" s="126">
        <v>4</v>
      </c>
      <c r="BA35" s="126">
        <v>3</v>
      </c>
      <c r="BB35" s="126">
        <v>5</v>
      </c>
      <c r="BC35" s="126">
        <v>1</v>
      </c>
      <c r="BD35" s="170">
        <v>0.5</v>
      </c>
      <c r="BE35" s="170">
        <v>1</v>
      </c>
      <c r="BF35" s="126"/>
      <c r="BG35" s="90">
        <v>15</v>
      </c>
      <c r="BH35" s="88">
        <v>64</v>
      </c>
      <c r="BI35" s="112">
        <v>0.46875</v>
      </c>
      <c r="BJ35" s="90">
        <v>4.7</v>
      </c>
      <c r="BK35" s="111">
        <v>9.7249999999999996</v>
      </c>
      <c r="BL35" s="111">
        <f t="shared" si="4"/>
        <v>14.269992663242846</v>
      </c>
      <c r="BM35" s="114" t="s">
        <v>283</v>
      </c>
    </row>
    <row r="36" spans="1:65" s="25" customFormat="1" ht="75" x14ac:dyDescent="0.25">
      <c r="A36" s="25" t="str">
        <f t="shared" si="0"/>
        <v>CX021119061901</v>
      </c>
      <c r="B36" s="25" t="s">
        <v>2</v>
      </c>
      <c r="C36" s="140" t="s">
        <v>20</v>
      </c>
      <c r="D36" s="140" t="s">
        <v>196</v>
      </c>
      <c r="E36" s="25">
        <v>190619</v>
      </c>
      <c r="F36" s="140" t="s">
        <v>3</v>
      </c>
      <c r="G36" s="141" t="s">
        <v>297</v>
      </c>
      <c r="H36" s="142">
        <v>6</v>
      </c>
      <c r="I36" s="143" t="s">
        <v>260</v>
      </c>
      <c r="J36" s="143" t="s">
        <v>260</v>
      </c>
      <c r="K36" s="143" t="s">
        <v>281</v>
      </c>
      <c r="L36" s="149" t="s">
        <v>214</v>
      </c>
      <c r="M36" s="143" t="s">
        <v>282</v>
      </c>
      <c r="N36" s="143"/>
      <c r="O36" s="144" t="s">
        <v>214</v>
      </c>
      <c r="P36" s="143" t="s">
        <v>26</v>
      </c>
      <c r="Q36" s="143" t="s">
        <v>26</v>
      </c>
      <c r="R36" s="143"/>
      <c r="S36" s="145" t="s">
        <v>229</v>
      </c>
      <c r="T36" s="149" t="s">
        <v>269</v>
      </c>
      <c r="U36" s="147">
        <v>4.0999999999999996</v>
      </c>
      <c r="V36" s="146">
        <v>8.8000000000000007</v>
      </c>
      <c r="W36" s="147">
        <v>0.99</v>
      </c>
      <c r="X36" s="147">
        <v>500</v>
      </c>
      <c r="Y36" s="147">
        <v>500</v>
      </c>
      <c r="Z36" s="147">
        <v>0.83</v>
      </c>
      <c r="AA36" s="147">
        <v>0.83</v>
      </c>
      <c r="AB36" s="148" t="s">
        <v>277</v>
      </c>
      <c r="AC36" s="147">
        <v>60</v>
      </c>
      <c r="AD36" s="147" t="s">
        <v>278</v>
      </c>
      <c r="AE36" s="147">
        <v>40</v>
      </c>
      <c r="AF36" s="147"/>
      <c r="AG36" s="147"/>
      <c r="AH36" s="147"/>
      <c r="AI36" s="143" t="s">
        <v>36</v>
      </c>
      <c r="AJ36" s="143" t="s">
        <v>299</v>
      </c>
      <c r="AK36" s="147">
        <v>0.14499999999999999</v>
      </c>
      <c r="AL36" s="143" t="s">
        <v>279</v>
      </c>
      <c r="AM36" s="143" t="s">
        <v>280</v>
      </c>
      <c r="AN36" s="144" t="s">
        <v>292</v>
      </c>
      <c r="AO36" s="143" t="s">
        <v>293</v>
      </c>
      <c r="AP36" s="143" t="s">
        <v>294</v>
      </c>
      <c r="AQ36" s="143" t="s">
        <v>295</v>
      </c>
      <c r="AR36" s="143" t="s">
        <v>296</v>
      </c>
      <c r="AS36" s="150">
        <v>2</v>
      </c>
      <c r="AT36" s="151">
        <v>3</v>
      </c>
      <c r="AU36" s="151">
        <v>3</v>
      </c>
      <c r="AV36" s="151">
        <v>2</v>
      </c>
      <c r="AW36" s="151"/>
      <c r="AX36" s="151">
        <v>7</v>
      </c>
      <c r="AY36" s="151">
        <v>2</v>
      </c>
      <c r="AZ36" s="146">
        <v>5</v>
      </c>
      <c r="BA36" s="151">
        <v>3</v>
      </c>
      <c r="BB36" s="151">
        <v>5</v>
      </c>
      <c r="BC36" s="151">
        <v>1</v>
      </c>
      <c r="BD36" s="170">
        <v>0.5</v>
      </c>
      <c r="BE36" s="170">
        <v>1</v>
      </c>
      <c r="BF36" s="151"/>
      <c r="BG36" s="148">
        <v>17</v>
      </c>
      <c r="BH36" s="147">
        <v>59</v>
      </c>
      <c r="BI36" s="152">
        <v>0.5625</v>
      </c>
      <c r="BJ36" s="148">
        <v>3.39</v>
      </c>
      <c r="BK36" s="153">
        <v>5.9320000000000004</v>
      </c>
      <c r="BL36" s="153">
        <f t="shared" si="4"/>
        <v>12.067948326721597</v>
      </c>
      <c r="BM36" s="154" t="s">
        <v>304</v>
      </c>
    </row>
    <row r="37" spans="1:65" x14ac:dyDescent="0.25">
      <c r="A37" t="str">
        <f t="shared" si="0"/>
        <v>CX021119061902</v>
      </c>
      <c r="B37" t="s">
        <v>2</v>
      </c>
      <c r="C37" s="1" t="s">
        <v>20</v>
      </c>
      <c r="D37" s="1" t="s">
        <v>196</v>
      </c>
      <c r="E37">
        <v>190619</v>
      </c>
      <c r="F37" s="1" t="s">
        <v>20</v>
      </c>
      <c r="H37" s="13">
        <v>6</v>
      </c>
      <c r="I37" s="87" t="s">
        <v>260</v>
      </c>
      <c r="J37" s="87" t="s">
        <v>260</v>
      </c>
      <c r="K37" s="87" t="s">
        <v>281</v>
      </c>
      <c r="L37" s="87" t="s">
        <v>214</v>
      </c>
      <c r="M37" s="87" t="s">
        <v>282</v>
      </c>
      <c r="O37" s="89" t="s">
        <v>214</v>
      </c>
      <c r="P37" s="87" t="s">
        <v>26</v>
      </c>
      <c r="Q37" s="87" t="s">
        <v>26</v>
      </c>
      <c r="S37" s="89" t="s">
        <v>229</v>
      </c>
      <c r="T37" s="87" t="s">
        <v>269</v>
      </c>
      <c r="U37" s="88">
        <v>4.0999999999999996</v>
      </c>
      <c r="V37" s="88">
        <v>8.8000000000000007</v>
      </c>
      <c r="W37" s="88">
        <v>0.99</v>
      </c>
      <c r="X37" s="88">
        <v>500</v>
      </c>
      <c r="Y37" s="88">
        <v>500</v>
      </c>
      <c r="Z37" s="88">
        <v>0.83</v>
      </c>
      <c r="AA37" s="88">
        <v>0.83</v>
      </c>
      <c r="AB37" s="90" t="s">
        <v>277</v>
      </c>
      <c r="AC37" s="88">
        <v>60</v>
      </c>
      <c r="AD37" s="88" t="s">
        <v>278</v>
      </c>
      <c r="AE37" s="88">
        <v>40</v>
      </c>
      <c r="AF37" s="88"/>
      <c r="AG37" s="88"/>
      <c r="AH37" s="88"/>
      <c r="AI37" s="87" t="s">
        <v>36</v>
      </c>
      <c r="AJ37" s="96" t="s">
        <v>300</v>
      </c>
      <c r="AK37" s="88">
        <v>0.14499999999999999</v>
      </c>
      <c r="AL37" s="87" t="s">
        <v>279</v>
      </c>
      <c r="AM37" s="87" t="s">
        <v>280</v>
      </c>
      <c r="AN37" s="131" t="s">
        <v>298</v>
      </c>
      <c r="AO37" s="131" t="s">
        <v>298</v>
      </c>
      <c r="AP37" s="131" t="s">
        <v>298</v>
      </c>
      <c r="AQ37" s="131" t="s">
        <v>298</v>
      </c>
      <c r="AR37" s="134" t="s">
        <v>298</v>
      </c>
      <c r="AS37" s="135">
        <v>2</v>
      </c>
      <c r="AT37" s="126">
        <v>3</v>
      </c>
      <c r="AU37" s="126">
        <v>3</v>
      </c>
      <c r="AV37" s="126">
        <v>2</v>
      </c>
      <c r="AW37" s="126"/>
      <c r="AX37" s="126">
        <v>7</v>
      </c>
      <c r="AY37" s="126">
        <v>2</v>
      </c>
      <c r="AZ37" s="88">
        <v>5</v>
      </c>
      <c r="BA37" s="126">
        <v>3</v>
      </c>
      <c r="BB37" s="126">
        <v>5</v>
      </c>
      <c r="BC37" s="126">
        <v>1</v>
      </c>
      <c r="BD37" s="170">
        <v>0.5</v>
      </c>
      <c r="BE37" s="170">
        <v>1</v>
      </c>
      <c r="BF37" s="126"/>
      <c r="BG37" s="90">
        <v>17</v>
      </c>
      <c r="BH37" s="88">
        <v>59</v>
      </c>
      <c r="BI37" s="112">
        <v>0.56597222222222221</v>
      </c>
      <c r="BJ37" s="90">
        <v>5.0999999999999996</v>
      </c>
      <c r="BK37" s="111">
        <v>8.2579999999999991</v>
      </c>
      <c r="BL37" s="111">
        <f t="shared" si="4"/>
        <v>11.167004732927653</v>
      </c>
      <c r="BM37" s="114" t="s">
        <v>305</v>
      </c>
    </row>
    <row r="38" spans="1:65" x14ac:dyDescent="0.25">
      <c r="A38" t="str">
        <f t="shared" si="0"/>
        <v>CX021119061903</v>
      </c>
      <c r="B38" t="s">
        <v>2</v>
      </c>
      <c r="C38" s="1" t="s">
        <v>20</v>
      </c>
      <c r="D38" s="1" t="s">
        <v>196</v>
      </c>
      <c r="E38">
        <v>190619</v>
      </c>
      <c r="F38" s="1" t="s">
        <v>25</v>
      </c>
      <c r="H38" s="13">
        <v>6</v>
      </c>
      <c r="I38" s="87" t="s">
        <v>260</v>
      </c>
      <c r="J38" s="87" t="s">
        <v>260</v>
      </c>
      <c r="K38" s="87" t="s">
        <v>281</v>
      </c>
      <c r="L38" s="87" t="s">
        <v>214</v>
      </c>
      <c r="M38" s="87" t="s">
        <v>282</v>
      </c>
      <c r="O38" s="89" t="s">
        <v>214</v>
      </c>
      <c r="P38" s="87" t="s">
        <v>26</v>
      </c>
      <c r="Q38" s="87" t="s">
        <v>26</v>
      </c>
      <c r="S38" s="89" t="s">
        <v>229</v>
      </c>
      <c r="T38" s="87" t="s">
        <v>269</v>
      </c>
      <c r="U38" s="88">
        <v>4.0999999999999996</v>
      </c>
      <c r="V38" s="88">
        <v>8.8000000000000007</v>
      </c>
      <c r="W38" s="88">
        <v>0.99</v>
      </c>
      <c r="X38" s="88">
        <v>500</v>
      </c>
      <c r="Y38" s="88">
        <v>500</v>
      </c>
      <c r="Z38" s="88">
        <v>0.83</v>
      </c>
      <c r="AA38" s="88">
        <v>0.83</v>
      </c>
      <c r="AB38" s="90" t="s">
        <v>277</v>
      </c>
      <c r="AC38" s="88">
        <v>60</v>
      </c>
      <c r="AD38" s="88" t="s">
        <v>278</v>
      </c>
      <c r="AE38" s="88">
        <v>40</v>
      </c>
      <c r="AF38" s="88"/>
      <c r="AG38" s="88"/>
      <c r="AH38" s="88"/>
      <c r="AI38" s="87" t="s">
        <v>36</v>
      </c>
      <c r="AJ38" s="87" t="s">
        <v>300</v>
      </c>
      <c r="AK38" s="88">
        <v>0.14499999999999999</v>
      </c>
      <c r="AL38" s="96" t="s">
        <v>293</v>
      </c>
      <c r="AM38" s="87" t="s">
        <v>280</v>
      </c>
      <c r="AN38" s="123" t="s">
        <v>298</v>
      </c>
      <c r="AO38" s="123" t="s">
        <v>298</v>
      </c>
      <c r="AP38" s="123" t="s">
        <v>298</v>
      </c>
      <c r="AQ38" s="123" t="s">
        <v>298</v>
      </c>
      <c r="AR38" s="133" t="s">
        <v>298</v>
      </c>
      <c r="AS38" s="135">
        <v>2</v>
      </c>
      <c r="AT38" s="126">
        <v>3</v>
      </c>
      <c r="AU38" s="126">
        <v>3</v>
      </c>
      <c r="AV38" s="126">
        <v>2</v>
      </c>
      <c r="AW38" s="126"/>
      <c r="AX38" s="126">
        <v>7</v>
      </c>
      <c r="AY38" s="126">
        <v>2</v>
      </c>
      <c r="AZ38" s="88">
        <v>5</v>
      </c>
      <c r="BA38" s="126">
        <v>3</v>
      </c>
      <c r="BB38" s="126">
        <v>5</v>
      </c>
      <c r="BC38" s="126">
        <v>1</v>
      </c>
      <c r="BD38" s="170">
        <v>0.5</v>
      </c>
      <c r="BE38" s="170">
        <v>1</v>
      </c>
      <c r="BF38" s="126"/>
      <c r="BG38" s="90">
        <v>17</v>
      </c>
      <c r="BH38" s="88">
        <v>59</v>
      </c>
      <c r="BI38" s="112">
        <v>0.56944444444444398</v>
      </c>
      <c r="BJ38" s="90">
        <v>3.14</v>
      </c>
      <c r="BK38" s="111">
        <v>6.0140000000000002</v>
      </c>
      <c r="BL38" s="111">
        <f t="shared" si="4"/>
        <v>13.208873270371186</v>
      </c>
    </row>
    <row r="39" spans="1:65" x14ac:dyDescent="0.25">
      <c r="A39" t="str">
        <f t="shared" si="0"/>
        <v>CX021119061904</v>
      </c>
      <c r="B39" t="s">
        <v>2</v>
      </c>
      <c r="C39" s="1" t="s">
        <v>20</v>
      </c>
      <c r="D39" s="1" t="s">
        <v>196</v>
      </c>
      <c r="E39">
        <v>190619</v>
      </c>
      <c r="F39" s="1" t="s">
        <v>168</v>
      </c>
      <c r="H39" s="13">
        <v>6</v>
      </c>
      <c r="I39" s="87" t="s">
        <v>260</v>
      </c>
      <c r="J39" s="87" t="s">
        <v>260</v>
      </c>
      <c r="K39" s="87" t="s">
        <v>281</v>
      </c>
      <c r="L39" s="87" t="s">
        <v>214</v>
      </c>
      <c r="M39" s="87" t="s">
        <v>282</v>
      </c>
      <c r="O39" s="89" t="s">
        <v>214</v>
      </c>
      <c r="P39" s="87" t="s">
        <v>26</v>
      </c>
      <c r="Q39" s="87" t="s">
        <v>26</v>
      </c>
      <c r="S39" s="116" t="s">
        <v>230</v>
      </c>
      <c r="T39" s="87" t="s">
        <v>269</v>
      </c>
      <c r="U39" s="88">
        <v>4.0999999999999996</v>
      </c>
      <c r="V39" s="88">
        <v>8.8000000000000007</v>
      </c>
      <c r="W39" s="88">
        <v>0.99</v>
      </c>
      <c r="X39" s="88">
        <v>500</v>
      </c>
      <c r="Y39" s="88">
        <v>500</v>
      </c>
      <c r="Z39" s="88">
        <v>0.83</v>
      </c>
      <c r="AA39" s="88">
        <v>0.83</v>
      </c>
      <c r="AB39" s="90" t="s">
        <v>277</v>
      </c>
      <c r="AC39" s="88">
        <v>60</v>
      </c>
      <c r="AD39" s="88" t="s">
        <v>278</v>
      </c>
      <c r="AE39" s="88">
        <v>40</v>
      </c>
      <c r="AF39" s="88"/>
      <c r="AG39" s="88"/>
      <c r="AH39" s="88"/>
      <c r="AI39" s="87" t="s">
        <v>36</v>
      </c>
      <c r="AJ39" s="87" t="s">
        <v>300</v>
      </c>
      <c r="AK39" s="88">
        <v>0.14499999999999999</v>
      </c>
      <c r="AL39" s="87" t="s">
        <v>293</v>
      </c>
      <c r="AM39" s="87" t="s">
        <v>280</v>
      </c>
      <c r="AN39" s="123" t="s">
        <v>298</v>
      </c>
      <c r="AO39" s="123" t="s">
        <v>298</v>
      </c>
      <c r="AP39" s="123" t="s">
        <v>298</v>
      </c>
      <c r="AQ39" s="123" t="s">
        <v>298</v>
      </c>
      <c r="AR39" s="133" t="s">
        <v>298</v>
      </c>
      <c r="AS39" s="135">
        <v>2</v>
      </c>
      <c r="AT39" s="126">
        <v>3</v>
      </c>
      <c r="AU39" s="126">
        <v>3</v>
      </c>
      <c r="AV39" s="126">
        <v>2</v>
      </c>
      <c r="AW39" s="126"/>
      <c r="AX39" s="126">
        <v>7</v>
      </c>
      <c r="AY39" s="126">
        <v>2</v>
      </c>
      <c r="AZ39" s="88">
        <v>5</v>
      </c>
      <c r="BA39" s="126">
        <v>3</v>
      </c>
      <c r="BB39" s="126">
        <v>5</v>
      </c>
      <c r="BC39" s="126">
        <v>1</v>
      </c>
      <c r="BD39" s="170">
        <v>0.5</v>
      </c>
      <c r="BE39" s="170">
        <v>1</v>
      </c>
      <c r="BF39" s="126"/>
      <c r="BG39" s="90">
        <v>17</v>
      </c>
      <c r="BH39" s="88">
        <v>59</v>
      </c>
      <c r="BI39" s="112">
        <v>0.57291666666666696</v>
      </c>
      <c r="BJ39" s="90">
        <v>3.03</v>
      </c>
      <c r="BK39" s="111">
        <v>5.8609999999999998</v>
      </c>
      <c r="BL39" s="111">
        <f t="shared" si="4"/>
        <v>13.340161602367134</v>
      </c>
    </row>
    <row r="40" spans="1:65" x14ac:dyDescent="0.25">
      <c r="A40" t="str">
        <f t="shared" si="0"/>
        <v>CX021119061905</v>
      </c>
      <c r="B40" t="s">
        <v>2</v>
      </c>
      <c r="C40" s="1" t="s">
        <v>20</v>
      </c>
      <c r="D40" s="1" t="s">
        <v>196</v>
      </c>
      <c r="E40">
        <v>190619</v>
      </c>
      <c r="F40" s="1" t="s">
        <v>224</v>
      </c>
      <c r="H40" s="13">
        <v>6</v>
      </c>
      <c r="I40" s="87" t="s">
        <v>260</v>
      </c>
      <c r="J40" s="87" t="s">
        <v>260</v>
      </c>
      <c r="K40" s="87" t="s">
        <v>281</v>
      </c>
      <c r="L40" s="87" t="s">
        <v>214</v>
      </c>
      <c r="M40" s="87" t="s">
        <v>282</v>
      </c>
      <c r="O40" s="89" t="s">
        <v>214</v>
      </c>
      <c r="P40" s="87" t="s">
        <v>26</v>
      </c>
      <c r="Q40" s="87" t="s">
        <v>26</v>
      </c>
      <c r="S40" s="89" t="s">
        <v>230</v>
      </c>
      <c r="T40" s="87" t="s">
        <v>269</v>
      </c>
      <c r="U40" s="88">
        <v>4.0999999999999996</v>
      </c>
      <c r="V40" s="88">
        <v>8.8000000000000007</v>
      </c>
      <c r="W40" s="88">
        <v>0.99</v>
      </c>
      <c r="X40" s="88">
        <v>500</v>
      </c>
      <c r="Y40" s="88">
        <v>500</v>
      </c>
      <c r="Z40" s="88">
        <v>0.83</v>
      </c>
      <c r="AA40" s="88">
        <v>0.83</v>
      </c>
      <c r="AB40" s="90" t="s">
        <v>277</v>
      </c>
      <c r="AC40" s="88">
        <v>60</v>
      </c>
      <c r="AD40" s="88" t="s">
        <v>278</v>
      </c>
      <c r="AE40" s="88">
        <v>40</v>
      </c>
      <c r="AF40" s="88"/>
      <c r="AG40" s="88"/>
      <c r="AH40" s="88"/>
      <c r="AI40" s="87" t="s">
        <v>36</v>
      </c>
      <c r="AJ40" s="96" t="s">
        <v>299</v>
      </c>
      <c r="AK40" s="88">
        <v>0.14499999999999999</v>
      </c>
      <c r="AL40" s="87" t="s">
        <v>293</v>
      </c>
      <c r="AM40" s="87" t="s">
        <v>280</v>
      </c>
      <c r="AN40" s="116" t="s">
        <v>292</v>
      </c>
      <c r="AO40" s="96" t="s">
        <v>293</v>
      </c>
      <c r="AP40" s="96" t="s">
        <v>294</v>
      </c>
      <c r="AQ40" s="96" t="s">
        <v>295</v>
      </c>
      <c r="AR40" s="96" t="s">
        <v>296</v>
      </c>
      <c r="AS40" s="135">
        <v>2</v>
      </c>
      <c r="AT40" s="126">
        <v>3</v>
      </c>
      <c r="AU40" s="126">
        <v>3</v>
      </c>
      <c r="AV40" s="126">
        <v>2</v>
      </c>
      <c r="AW40" s="126"/>
      <c r="AX40" s="126">
        <v>7</v>
      </c>
      <c r="AY40" s="126">
        <v>2</v>
      </c>
      <c r="AZ40" s="88">
        <v>5</v>
      </c>
      <c r="BA40" s="126">
        <v>3</v>
      </c>
      <c r="BB40" s="126">
        <v>5</v>
      </c>
      <c r="BC40" s="126">
        <v>1</v>
      </c>
      <c r="BD40" s="170">
        <v>0.5</v>
      </c>
      <c r="BE40" s="170">
        <v>1</v>
      </c>
      <c r="BF40" s="126"/>
      <c r="BG40" s="90">
        <v>17</v>
      </c>
      <c r="BH40" s="88">
        <v>59</v>
      </c>
      <c r="BI40" s="112">
        <v>0.57638888888888895</v>
      </c>
      <c r="BJ40" s="90">
        <v>3</v>
      </c>
      <c r="BK40" s="111">
        <v>5.2889999999999997</v>
      </c>
      <c r="BL40" s="111">
        <f t="shared" si="4"/>
        <v>12.158620689655173</v>
      </c>
    </row>
    <row r="41" spans="1:65" ht="30" x14ac:dyDescent="0.25">
      <c r="A41" t="str">
        <f t="shared" si="0"/>
        <v>CX021119061906</v>
      </c>
      <c r="B41" t="s">
        <v>2</v>
      </c>
      <c r="C41" s="1" t="s">
        <v>20</v>
      </c>
      <c r="D41" s="1" t="s">
        <v>196</v>
      </c>
      <c r="E41">
        <v>190619</v>
      </c>
      <c r="F41" s="1" t="s">
        <v>34</v>
      </c>
      <c r="H41" s="13">
        <v>6</v>
      </c>
      <c r="I41" s="87" t="s">
        <v>260</v>
      </c>
      <c r="J41" s="87" t="s">
        <v>260</v>
      </c>
      <c r="K41" s="87" t="s">
        <v>281</v>
      </c>
      <c r="L41" s="87" t="s">
        <v>214</v>
      </c>
      <c r="M41" s="87" t="s">
        <v>282</v>
      </c>
      <c r="O41" s="89" t="s">
        <v>214</v>
      </c>
      <c r="P41" s="87" t="s">
        <v>26</v>
      </c>
      <c r="Q41" s="87" t="s">
        <v>26</v>
      </c>
      <c r="S41" s="89" t="s">
        <v>230</v>
      </c>
      <c r="T41" s="87" t="s">
        <v>269</v>
      </c>
      <c r="U41" s="88">
        <v>4.0999999999999996</v>
      </c>
      <c r="V41" s="88">
        <v>8.8000000000000007</v>
      </c>
      <c r="W41" s="88">
        <v>0.99</v>
      </c>
      <c r="X41" s="88">
        <v>500</v>
      </c>
      <c r="Y41" s="88">
        <v>500</v>
      </c>
      <c r="Z41" s="88">
        <v>0.83</v>
      </c>
      <c r="AA41" s="88">
        <v>0.83</v>
      </c>
      <c r="AB41" s="90" t="s">
        <v>277</v>
      </c>
      <c r="AC41" s="88">
        <v>60</v>
      </c>
      <c r="AD41" s="88" t="s">
        <v>278</v>
      </c>
      <c r="AE41" s="88">
        <v>40</v>
      </c>
      <c r="AF41" s="88"/>
      <c r="AG41" s="88"/>
      <c r="AH41" s="88"/>
      <c r="AI41" s="87" t="s">
        <v>36</v>
      </c>
      <c r="AJ41" s="87" t="s">
        <v>299</v>
      </c>
      <c r="AK41" s="88">
        <v>0.14499999999999999</v>
      </c>
      <c r="AL41" s="96" t="s">
        <v>279</v>
      </c>
      <c r="AM41" s="87" t="s">
        <v>280</v>
      </c>
      <c r="AN41" s="89" t="s">
        <v>292</v>
      </c>
      <c r="AO41" s="87" t="s">
        <v>293</v>
      </c>
      <c r="AP41" s="87" t="s">
        <v>294</v>
      </c>
      <c r="AQ41" s="87" t="s">
        <v>295</v>
      </c>
      <c r="AR41" s="87" t="s">
        <v>296</v>
      </c>
      <c r="AS41" s="135">
        <v>2</v>
      </c>
      <c r="AT41" s="126">
        <v>3</v>
      </c>
      <c r="AU41" s="126">
        <v>3</v>
      </c>
      <c r="AV41" s="126">
        <v>2</v>
      </c>
      <c r="AW41" s="126"/>
      <c r="AX41" s="126">
        <v>7</v>
      </c>
      <c r="AY41" s="126">
        <v>2</v>
      </c>
      <c r="AZ41" s="88">
        <v>5</v>
      </c>
      <c r="BA41" s="126">
        <v>3</v>
      </c>
      <c r="BB41" s="126">
        <v>5</v>
      </c>
      <c r="BC41" s="126">
        <v>1</v>
      </c>
      <c r="BD41" s="170">
        <v>0.5</v>
      </c>
      <c r="BE41" s="170">
        <v>1</v>
      </c>
      <c r="BF41" s="126"/>
      <c r="BG41" s="90">
        <v>17</v>
      </c>
      <c r="BH41" s="88">
        <v>59</v>
      </c>
      <c r="BI41" s="112">
        <v>0.57986111111111105</v>
      </c>
      <c r="BJ41" s="90">
        <v>3.12</v>
      </c>
      <c r="BK41" s="111">
        <v>5.3170000000000002</v>
      </c>
      <c r="BL41" s="111">
        <f t="shared" si="4"/>
        <v>11.752873563218392</v>
      </c>
      <c r="BM41" s="114" t="s">
        <v>315</v>
      </c>
    </row>
    <row r="42" spans="1:65" ht="30" x14ac:dyDescent="0.25">
      <c r="A42" t="str">
        <f t="shared" si="0"/>
        <v>CX021119062001</v>
      </c>
      <c r="B42" t="s">
        <v>2</v>
      </c>
      <c r="C42" s="1" t="s">
        <v>20</v>
      </c>
      <c r="D42" s="1" t="s">
        <v>196</v>
      </c>
      <c r="E42">
        <v>190620</v>
      </c>
      <c r="F42" s="1" t="s">
        <v>3</v>
      </c>
      <c r="G42" s="22" t="s">
        <v>316</v>
      </c>
      <c r="H42" s="13">
        <v>1</v>
      </c>
      <c r="I42" s="87" t="s">
        <v>260</v>
      </c>
      <c r="J42" s="87" t="s">
        <v>260</v>
      </c>
      <c r="K42" s="87" t="s">
        <v>281</v>
      </c>
      <c r="L42" s="87" t="s">
        <v>214</v>
      </c>
      <c r="M42" s="87" t="s">
        <v>282</v>
      </c>
      <c r="O42" s="89" t="s">
        <v>214</v>
      </c>
      <c r="P42" s="87" t="s">
        <v>26</v>
      </c>
      <c r="Q42" s="87" t="s">
        <v>26</v>
      </c>
      <c r="S42" s="89" t="s">
        <v>230</v>
      </c>
      <c r="T42" s="87" t="s">
        <v>269</v>
      </c>
      <c r="U42" s="88">
        <v>4.0999999999999996</v>
      </c>
      <c r="V42" s="88">
        <v>8.8000000000000007</v>
      </c>
      <c r="W42" s="88">
        <v>0.99</v>
      </c>
      <c r="X42" s="88">
        <v>500</v>
      </c>
      <c r="Y42" s="88">
        <v>500</v>
      </c>
      <c r="Z42" s="88">
        <v>0.83</v>
      </c>
      <c r="AA42" s="88">
        <v>0.83</v>
      </c>
      <c r="AB42" s="90"/>
      <c r="AC42" s="88"/>
      <c r="AD42" s="88"/>
      <c r="AE42" s="88"/>
      <c r="AF42" s="88"/>
      <c r="AG42" s="88"/>
      <c r="AH42" s="88"/>
      <c r="AK42" s="88"/>
      <c r="BD42" s="170">
        <v>0.5</v>
      </c>
      <c r="BE42" s="170">
        <v>1</v>
      </c>
      <c r="BG42" s="90">
        <v>19.2</v>
      </c>
      <c r="BH42" s="88">
        <v>55</v>
      </c>
      <c r="BI42" s="112">
        <v>0.56944444444444442</v>
      </c>
      <c r="BK42" s="111"/>
      <c r="BL42" s="111"/>
      <c r="BM42" s="114" t="s">
        <v>317</v>
      </c>
    </row>
    <row r="43" spans="1:65" s="25" customFormat="1" ht="17.25" customHeight="1" x14ac:dyDescent="0.25">
      <c r="A43" s="25" t="str">
        <f t="shared" si="0"/>
        <v>CX021119062401</v>
      </c>
      <c r="B43" s="25" t="s">
        <v>2</v>
      </c>
      <c r="C43" s="140" t="s">
        <v>20</v>
      </c>
      <c r="D43" s="140" t="s">
        <v>196</v>
      </c>
      <c r="E43" s="25">
        <v>190624</v>
      </c>
      <c r="F43" s="140" t="s">
        <v>3</v>
      </c>
      <c r="G43" s="141" t="s">
        <v>328</v>
      </c>
      <c r="H43" s="142">
        <v>5</v>
      </c>
      <c r="I43" s="143" t="s">
        <v>260</v>
      </c>
      <c r="J43" s="143" t="s">
        <v>260</v>
      </c>
      <c r="K43" s="143" t="s">
        <v>281</v>
      </c>
      <c r="L43" s="143" t="s">
        <v>214</v>
      </c>
      <c r="M43" s="143" t="s">
        <v>282</v>
      </c>
      <c r="N43" s="143"/>
      <c r="O43" s="144" t="s">
        <v>214</v>
      </c>
      <c r="P43" s="143" t="s">
        <v>26</v>
      </c>
      <c r="Q43" s="143" t="s">
        <v>26</v>
      </c>
      <c r="R43" s="143"/>
      <c r="S43" s="144" t="s">
        <v>230</v>
      </c>
      <c r="T43" s="143" t="s">
        <v>269</v>
      </c>
      <c r="U43" s="147">
        <v>4.0999999999999996</v>
      </c>
      <c r="V43" s="147">
        <v>8.8000000000000007</v>
      </c>
      <c r="W43" s="147">
        <v>0.99</v>
      </c>
      <c r="X43" s="147">
        <v>500</v>
      </c>
      <c r="Y43" s="147">
        <v>500</v>
      </c>
      <c r="Z43" s="147">
        <v>0.83</v>
      </c>
      <c r="AA43" s="147">
        <v>0.83</v>
      </c>
      <c r="AB43" s="148" t="s">
        <v>277</v>
      </c>
      <c r="AC43" s="147">
        <v>60</v>
      </c>
      <c r="AD43" s="147" t="s">
        <v>278</v>
      </c>
      <c r="AE43" s="147">
        <v>40</v>
      </c>
      <c r="AF43" s="147"/>
      <c r="AG43" s="147"/>
      <c r="AH43" s="147"/>
      <c r="AI43" s="143" t="s">
        <v>36</v>
      </c>
      <c r="AJ43" s="143" t="s">
        <v>299</v>
      </c>
      <c r="AK43" s="147">
        <v>0.14499999999999999</v>
      </c>
      <c r="AL43" s="149" t="s">
        <v>293</v>
      </c>
      <c r="AM43" s="143" t="s">
        <v>280</v>
      </c>
      <c r="AN43" s="144" t="s">
        <v>292</v>
      </c>
      <c r="AO43" s="143" t="s">
        <v>293</v>
      </c>
      <c r="AP43" s="143" t="s">
        <v>294</v>
      </c>
      <c r="AQ43" s="143" t="s">
        <v>295</v>
      </c>
      <c r="AR43" s="143" t="s">
        <v>296</v>
      </c>
      <c r="AS43" s="150">
        <v>2</v>
      </c>
      <c r="AT43" s="151">
        <v>3</v>
      </c>
      <c r="AU43" s="151">
        <v>3</v>
      </c>
      <c r="AV43" s="151">
        <v>2</v>
      </c>
      <c r="AW43" s="151"/>
      <c r="AX43" s="151">
        <v>7</v>
      </c>
      <c r="AY43" s="151">
        <v>2</v>
      </c>
      <c r="AZ43" s="147">
        <v>5</v>
      </c>
      <c r="BA43" s="151">
        <v>3</v>
      </c>
      <c r="BB43" s="151">
        <v>5</v>
      </c>
      <c r="BC43" s="151">
        <v>1</v>
      </c>
      <c r="BD43" s="170">
        <v>0.5</v>
      </c>
      <c r="BE43" s="170">
        <v>1</v>
      </c>
      <c r="BF43" s="151"/>
      <c r="BG43" s="148">
        <v>20.100000000000001</v>
      </c>
      <c r="BH43" s="147">
        <v>72</v>
      </c>
      <c r="BI43" s="152">
        <v>0.47916666666666669</v>
      </c>
      <c r="BJ43" s="148">
        <v>5.17</v>
      </c>
      <c r="BK43" s="153">
        <v>10.4132</v>
      </c>
      <c r="BL43" s="153">
        <f t="shared" ref="BL43:BL60" si="5">BK43/(BJ43*AK43)</f>
        <v>13.890749016207565</v>
      </c>
      <c r="BM43" s="154" t="s">
        <v>318</v>
      </c>
    </row>
    <row r="44" spans="1:65" x14ac:dyDescent="0.25">
      <c r="A44" t="str">
        <f t="shared" si="0"/>
        <v>CX021119062402</v>
      </c>
      <c r="B44" t="s">
        <v>2</v>
      </c>
      <c r="C44" s="1" t="s">
        <v>20</v>
      </c>
      <c r="D44" s="1" t="s">
        <v>196</v>
      </c>
      <c r="E44">
        <v>190624</v>
      </c>
      <c r="F44" s="1" t="s">
        <v>20</v>
      </c>
      <c r="G44" s="22" t="s">
        <v>329</v>
      </c>
      <c r="H44" s="13">
        <v>5</v>
      </c>
      <c r="I44" s="87" t="s">
        <v>260</v>
      </c>
      <c r="J44" s="87" t="s">
        <v>260</v>
      </c>
      <c r="K44" s="87" t="s">
        <v>281</v>
      </c>
      <c r="L44" s="87" t="s">
        <v>214</v>
      </c>
      <c r="M44" s="87" t="s">
        <v>282</v>
      </c>
      <c r="O44" s="89" t="s">
        <v>214</v>
      </c>
      <c r="P44" s="87" t="s">
        <v>26</v>
      </c>
      <c r="Q44" s="87" t="s">
        <v>26</v>
      </c>
      <c r="S44" s="89" t="s">
        <v>230</v>
      </c>
      <c r="T44" s="87" t="s">
        <v>269</v>
      </c>
      <c r="U44" s="88">
        <v>4.0999999999999996</v>
      </c>
      <c r="V44" s="88">
        <v>8.8000000000000007</v>
      </c>
      <c r="W44" s="88">
        <v>0.99</v>
      </c>
      <c r="X44" s="88">
        <v>500</v>
      </c>
      <c r="Y44" s="88">
        <v>500</v>
      </c>
      <c r="Z44" s="88">
        <v>0.83</v>
      </c>
      <c r="AA44" s="88">
        <v>0.83</v>
      </c>
      <c r="AB44" s="90" t="s">
        <v>277</v>
      </c>
      <c r="AC44" s="88">
        <v>60</v>
      </c>
      <c r="AD44" s="88" t="s">
        <v>278</v>
      </c>
      <c r="AE44" s="88">
        <v>40</v>
      </c>
      <c r="AF44" s="88"/>
      <c r="AG44" s="88"/>
      <c r="AH44" s="88"/>
      <c r="AI44" s="87" t="s">
        <v>36</v>
      </c>
      <c r="AJ44" s="96" t="s">
        <v>300</v>
      </c>
      <c r="AK44" s="88">
        <v>0.14499999999999999</v>
      </c>
      <c r="AL44" s="96" t="s">
        <v>279</v>
      </c>
      <c r="AM44" s="87" t="s">
        <v>280</v>
      </c>
      <c r="AS44" s="135">
        <v>2</v>
      </c>
      <c r="AT44" s="126">
        <v>3</v>
      </c>
      <c r="AU44" s="126">
        <v>3</v>
      </c>
      <c r="AV44" s="126">
        <v>2</v>
      </c>
      <c r="AW44" s="126"/>
      <c r="AX44" s="126">
        <v>7</v>
      </c>
      <c r="AY44" s="126">
        <v>2</v>
      </c>
      <c r="AZ44" s="88">
        <v>5</v>
      </c>
      <c r="BA44" s="126">
        <v>3</v>
      </c>
      <c r="BB44" s="126">
        <v>5</v>
      </c>
      <c r="BC44" s="126">
        <v>1</v>
      </c>
      <c r="BD44" s="170">
        <v>0.5</v>
      </c>
      <c r="BE44" s="170">
        <v>1</v>
      </c>
      <c r="BF44" s="126"/>
      <c r="BG44" s="90">
        <v>20.100000000000001</v>
      </c>
      <c r="BH44" s="88">
        <v>72</v>
      </c>
      <c r="BJ44" s="90">
        <v>5.65</v>
      </c>
      <c r="BK44" s="111">
        <v>10.6851</v>
      </c>
      <c r="BL44" s="111">
        <f t="shared" si="5"/>
        <v>13.042538907537381</v>
      </c>
    </row>
    <row r="45" spans="1:65" x14ac:dyDescent="0.25">
      <c r="A45" t="str">
        <f t="shared" si="0"/>
        <v>CX021119062403</v>
      </c>
      <c r="B45" t="s">
        <v>2</v>
      </c>
      <c r="C45" s="1" t="s">
        <v>20</v>
      </c>
      <c r="D45" s="1" t="s">
        <v>196</v>
      </c>
      <c r="E45">
        <v>190624</v>
      </c>
      <c r="F45" s="1" t="s">
        <v>25</v>
      </c>
      <c r="H45" s="13">
        <v>5</v>
      </c>
      <c r="I45" s="87" t="s">
        <v>260</v>
      </c>
      <c r="J45" s="87" t="s">
        <v>260</v>
      </c>
      <c r="K45" s="87" t="s">
        <v>281</v>
      </c>
      <c r="L45" s="87" t="s">
        <v>214</v>
      </c>
      <c r="M45" s="87" t="s">
        <v>282</v>
      </c>
      <c r="O45" s="89" t="s">
        <v>214</v>
      </c>
      <c r="P45" s="87" t="s">
        <v>26</v>
      </c>
      <c r="Q45" s="87" t="s">
        <v>26</v>
      </c>
      <c r="S45" s="116" t="s">
        <v>162</v>
      </c>
      <c r="T45" s="87" t="s">
        <v>269</v>
      </c>
      <c r="U45" s="88">
        <v>4.0999999999999996</v>
      </c>
      <c r="V45" s="88">
        <v>8.8000000000000007</v>
      </c>
      <c r="W45" s="88">
        <v>0.99</v>
      </c>
      <c r="X45" s="88">
        <v>500</v>
      </c>
      <c r="Y45" s="88">
        <v>500</v>
      </c>
      <c r="Z45" s="88">
        <v>0.83</v>
      </c>
      <c r="AA45" s="88">
        <v>0.83</v>
      </c>
      <c r="AB45" s="90" t="s">
        <v>277</v>
      </c>
      <c r="AC45" s="88">
        <v>60</v>
      </c>
      <c r="AD45" s="88" t="s">
        <v>278</v>
      </c>
      <c r="AE45" s="88">
        <v>40</v>
      </c>
      <c r="AF45" s="88"/>
      <c r="AG45" s="88"/>
      <c r="AH45" s="88"/>
      <c r="AI45" s="87" t="s">
        <v>36</v>
      </c>
      <c r="AJ45" s="87" t="s">
        <v>300</v>
      </c>
      <c r="AK45" s="88">
        <v>0.14499999999999999</v>
      </c>
      <c r="AL45" s="96" t="s">
        <v>293</v>
      </c>
      <c r="AM45" s="87" t="s">
        <v>280</v>
      </c>
      <c r="AS45" s="135">
        <v>2</v>
      </c>
      <c r="AT45" s="126">
        <v>3</v>
      </c>
      <c r="AU45" s="126">
        <v>3</v>
      </c>
      <c r="AV45" s="126">
        <v>2</v>
      </c>
      <c r="AW45" s="126"/>
      <c r="AX45" s="126">
        <v>7</v>
      </c>
      <c r="AY45" s="126">
        <v>2</v>
      </c>
      <c r="AZ45" s="88">
        <v>5</v>
      </c>
      <c r="BA45" s="126">
        <v>3</v>
      </c>
      <c r="BB45" s="126">
        <v>5</v>
      </c>
      <c r="BC45" s="126">
        <v>1</v>
      </c>
      <c r="BD45" s="170">
        <v>0.5</v>
      </c>
      <c r="BE45" s="170">
        <v>1</v>
      </c>
      <c r="BF45" s="126"/>
      <c r="BG45" s="90">
        <v>20.100000000000001</v>
      </c>
      <c r="BH45" s="88">
        <v>72</v>
      </c>
      <c r="BJ45" s="90">
        <v>5.38</v>
      </c>
      <c r="BK45" s="111">
        <v>8.9746000000000006</v>
      </c>
      <c r="BL45" s="111">
        <f t="shared" si="5"/>
        <v>11.504422509934626</v>
      </c>
    </row>
    <row r="46" spans="1:65" x14ac:dyDescent="0.25">
      <c r="A46" t="str">
        <f t="shared" si="0"/>
        <v>CX021119062404</v>
      </c>
      <c r="B46" t="s">
        <v>2</v>
      </c>
      <c r="C46" s="1" t="s">
        <v>20</v>
      </c>
      <c r="D46" s="1" t="s">
        <v>196</v>
      </c>
      <c r="E46">
        <v>190624</v>
      </c>
      <c r="F46" s="1" t="s">
        <v>168</v>
      </c>
      <c r="H46" s="13">
        <v>5</v>
      </c>
      <c r="I46" s="87" t="s">
        <v>260</v>
      </c>
      <c r="J46" s="87" t="s">
        <v>260</v>
      </c>
      <c r="K46" s="87" t="s">
        <v>281</v>
      </c>
      <c r="L46" s="87" t="s">
        <v>214</v>
      </c>
      <c r="M46" s="87" t="s">
        <v>282</v>
      </c>
      <c r="O46" s="89" t="s">
        <v>214</v>
      </c>
      <c r="P46" s="87" t="s">
        <v>26</v>
      </c>
      <c r="Q46" s="87" t="s">
        <v>26</v>
      </c>
      <c r="S46" s="89" t="s">
        <v>162</v>
      </c>
      <c r="T46" s="87" t="s">
        <v>269</v>
      </c>
      <c r="U46" s="88">
        <v>4.0999999999999996</v>
      </c>
      <c r="V46" s="88">
        <v>8.8000000000000007</v>
      </c>
      <c r="W46" s="88">
        <v>0.99</v>
      </c>
      <c r="X46" s="88">
        <v>500</v>
      </c>
      <c r="Y46" s="88">
        <v>500</v>
      </c>
      <c r="Z46" s="88">
        <v>0.83</v>
      </c>
      <c r="AA46" s="88">
        <v>0.83</v>
      </c>
      <c r="AB46" s="90" t="s">
        <v>277</v>
      </c>
      <c r="AC46" s="88">
        <v>60</v>
      </c>
      <c r="AD46" s="88" t="s">
        <v>278</v>
      </c>
      <c r="AE46" s="88">
        <v>40</v>
      </c>
      <c r="AF46" s="88"/>
      <c r="AG46" s="88"/>
      <c r="AH46" s="88"/>
      <c r="AI46" s="87" t="s">
        <v>36</v>
      </c>
      <c r="AJ46" s="96" t="s">
        <v>299</v>
      </c>
      <c r="AK46" s="88">
        <v>0.14499999999999999</v>
      </c>
      <c r="AL46" s="96" t="s">
        <v>279</v>
      </c>
      <c r="AM46" s="87" t="s">
        <v>280</v>
      </c>
      <c r="AN46" s="89" t="s">
        <v>292</v>
      </c>
      <c r="AO46" s="87" t="s">
        <v>293</v>
      </c>
      <c r="AP46" s="87" t="s">
        <v>294</v>
      </c>
      <c r="AQ46" s="87" t="s">
        <v>295</v>
      </c>
      <c r="AR46" s="87" t="s">
        <v>296</v>
      </c>
      <c r="AS46" s="135">
        <v>2</v>
      </c>
      <c r="AT46" s="126">
        <v>3</v>
      </c>
      <c r="AU46" s="126">
        <v>3</v>
      </c>
      <c r="AV46" s="126">
        <v>2</v>
      </c>
      <c r="AW46" s="126"/>
      <c r="AX46" s="126">
        <v>7</v>
      </c>
      <c r="AY46" s="126">
        <v>2</v>
      </c>
      <c r="AZ46" s="88">
        <v>5</v>
      </c>
      <c r="BA46" s="126">
        <v>3</v>
      </c>
      <c r="BB46" s="126">
        <v>5</v>
      </c>
      <c r="BC46" s="126">
        <v>1</v>
      </c>
      <c r="BD46" s="170">
        <v>0.5</v>
      </c>
      <c r="BE46" s="170">
        <v>1</v>
      </c>
      <c r="BF46" s="126"/>
      <c r="BG46" s="90">
        <v>20.100000000000001</v>
      </c>
      <c r="BH46" s="88">
        <v>72</v>
      </c>
      <c r="BJ46" s="90">
        <v>5.37</v>
      </c>
      <c r="BK46" s="111">
        <v>9.0353999999999992</v>
      </c>
      <c r="BL46" s="111">
        <f t="shared" si="5"/>
        <v>11.6039298786361</v>
      </c>
    </row>
    <row r="47" spans="1:65" x14ac:dyDescent="0.25">
      <c r="A47" t="str">
        <f t="shared" si="0"/>
        <v>CX021119062405</v>
      </c>
      <c r="B47" t="s">
        <v>2</v>
      </c>
      <c r="C47" s="1" t="s">
        <v>20</v>
      </c>
      <c r="D47" s="1" t="s">
        <v>196</v>
      </c>
      <c r="E47">
        <v>190624</v>
      </c>
      <c r="F47" s="1" t="s">
        <v>224</v>
      </c>
      <c r="H47" s="13">
        <v>5</v>
      </c>
      <c r="I47" s="87" t="s">
        <v>260</v>
      </c>
      <c r="J47" s="87" t="s">
        <v>260</v>
      </c>
      <c r="K47" s="87" t="s">
        <v>281</v>
      </c>
      <c r="L47" s="87" t="s">
        <v>214</v>
      </c>
      <c r="M47" s="87" t="s">
        <v>282</v>
      </c>
      <c r="O47" s="89" t="s">
        <v>214</v>
      </c>
      <c r="P47" s="87" t="s">
        <v>26</v>
      </c>
      <c r="Q47" s="87" t="s">
        <v>26</v>
      </c>
      <c r="S47" s="116" t="s">
        <v>230</v>
      </c>
      <c r="T47" s="87" t="s">
        <v>269</v>
      </c>
      <c r="U47" s="88">
        <v>4.0999999999999996</v>
      </c>
      <c r="V47" s="88">
        <v>8.8000000000000007</v>
      </c>
      <c r="W47" s="88">
        <v>0.99</v>
      </c>
      <c r="X47" s="88">
        <v>500</v>
      </c>
      <c r="Y47" s="88">
        <v>500</v>
      </c>
      <c r="Z47" s="88">
        <v>0.83</v>
      </c>
      <c r="AA47" s="88">
        <v>0.83</v>
      </c>
      <c r="AB47" s="90" t="s">
        <v>277</v>
      </c>
      <c r="AC47" s="88">
        <v>60</v>
      </c>
      <c r="AD47" s="88" t="s">
        <v>278</v>
      </c>
      <c r="AE47" s="88">
        <v>40</v>
      </c>
      <c r="AF47" s="88"/>
      <c r="AG47" s="88"/>
      <c r="AH47" s="88"/>
      <c r="AI47" s="87" t="s">
        <v>36</v>
      </c>
      <c r="AJ47" s="96" t="s">
        <v>300</v>
      </c>
      <c r="AK47" s="88">
        <v>0.14499999999999999</v>
      </c>
      <c r="AL47" s="96" t="s">
        <v>293</v>
      </c>
      <c r="AM47" s="87" t="s">
        <v>201</v>
      </c>
      <c r="AS47" s="135">
        <v>2</v>
      </c>
      <c r="AT47" s="126">
        <v>3</v>
      </c>
      <c r="AU47" s="126">
        <v>3</v>
      </c>
      <c r="AV47" s="126">
        <v>2</v>
      </c>
      <c r="AW47" s="126"/>
      <c r="AX47" s="126">
        <v>7</v>
      </c>
      <c r="AY47" s="126">
        <v>2</v>
      </c>
      <c r="AZ47" s="88">
        <v>5</v>
      </c>
      <c r="BA47" s="126">
        <v>3</v>
      </c>
      <c r="BB47" s="126">
        <v>5</v>
      </c>
      <c r="BC47" s="126">
        <v>1</v>
      </c>
      <c r="BD47" s="170">
        <v>0.5</v>
      </c>
      <c r="BE47" s="170">
        <v>1</v>
      </c>
      <c r="BF47" s="126"/>
      <c r="BG47" s="90">
        <v>20.100000000000001</v>
      </c>
      <c r="BH47" s="88">
        <v>72</v>
      </c>
      <c r="BJ47" s="90">
        <v>5.69</v>
      </c>
      <c r="BK47" s="111">
        <v>11.624599999999999</v>
      </c>
      <c r="BL47" s="111">
        <f t="shared" si="5"/>
        <v>14.089570329070964</v>
      </c>
    </row>
    <row r="48" spans="1:65" x14ac:dyDescent="0.25">
      <c r="A48" t="str">
        <f t="shared" si="0"/>
        <v>CX021119062406</v>
      </c>
      <c r="B48" t="s">
        <v>2</v>
      </c>
      <c r="C48" s="1" t="s">
        <v>20</v>
      </c>
      <c r="D48" s="1" t="s">
        <v>196</v>
      </c>
      <c r="E48">
        <v>190624</v>
      </c>
      <c r="F48" s="1" t="s">
        <v>34</v>
      </c>
      <c r="H48" s="13">
        <v>5</v>
      </c>
      <c r="I48" s="87" t="s">
        <v>260</v>
      </c>
      <c r="J48" s="87" t="s">
        <v>260</v>
      </c>
      <c r="K48" s="87" t="s">
        <v>281</v>
      </c>
      <c r="L48" s="87" t="s">
        <v>214</v>
      </c>
      <c r="M48" s="87" t="s">
        <v>282</v>
      </c>
      <c r="O48" s="89" t="s">
        <v>214</v>
      </c>
      <c r="P48" s="87" t="s">
        <v>26</v>
      </c>
      <c r="Q48" s="87" t="s">
        <v>26</v>
      </c>
      <c r="S48" s="89" t="s">
        <v>230</v>
      </c>
      <c r="T48" s="87" t="s">
        <v>269</v>
      </c>
      <c r="U48" s="88">
        <v>4.0999999999999996</v>
      </c>
      <c r="V48" s="88">
        <v>8.8000000000000007</v>
      </c>
      <c r="W48" s="88">
        <v>0.99</v>
      </c>
      <c r="X48" s="88">
        <v>500</v>
      </c>
      <c r="Y48" s="88">
        <v>500</v>
      </c>
      <c r="Z48" s="88">
        <v>0.83</v>
      </c>
      <c r="AA48" s="88">
        <v>0.83</v>
      </c>
      <c r="AB48" s="90" t="s">
        <v>277</v>
      </c>
      <c r="AC48" s="88">
        <v>60</v>
      </c>
      <c r="AD48" s="88" t="s">
        <v>278</v>
      </c>
      <c r="AE48" s="88">
        <v>40</v>
      </c>
      <c r="AF48" s="88"/>
      <c r="AG48" s="88"/>
      <c r="AH48" s="88"/>
      <c r="AI48" s="87" t="s">
        <v>36</v>
      </c>
      <c r="AJ48" s="96" t="s">
        <v>299</v>
      </c>
      <c r="AK48" s="88">
        <v>0.14499999999999999</v>
      </c>
      <c r="AL48" s="96" t="s">
        <v>279</v>
      </c>
      <c r="AM48" s="87" t="s">
        <v>201</v>
      </c>
      <c r="AN48" s="89" t="s">
        <v>292</v>
      </c>
      <c r="AO48" s="87" t="s">
        <v>293</v>
      </c>
      <c r="AP48" s="87" t="s">
        <v>294</v>
      </c>
      <c r="AQ48" s="87" t="s">
        <v>295</v>
      </c>
      <c r="AR48" s="87" t="s">
        <v>296</v>
      </c>
      <c r="AS48" s="135">
        <v>2</v>
      </c>
      <c r="AT48" s="126">
        <v>3</v>
      </c>
      <c r="AU48" s="126">
        <v>3</v>
      </c>
      <c r="AV48" s="126">
        <v>2</v>
      </c>
      <c r="AW48" s="126"/>
      <c r="AX48" s="126">
        <v>7</v>
      </c>
      <c r="AY48" s="126">
        <v>2</v>
      </c>
      <c r="AZ48" s="88">
        <v>5</v>
      </c>
      <c r="BA48" s="126">
        <v>3</v>
      </c>
      <c r="BB48" s="126">
        <v>5</v>
      </c>
      <c r="BC48" s="126">
        <v>1</v>
      </c>
      <c r="BD48" s="170">
        <v>0.5</v>
      </c>
      <c r="BE48" s="170">
        <v>1</v>
      </c>
      <c r="BF48" s="126"/>
      <c r="BG48" s="90">
        <v>20.100000000000001</v>
      </c>
      <c r="BH48" s="88">
        <v>72</v>
      </c>
      <c r="BJ48" s="90">
        <v>5.49</v>
      </c>
      <c r="BK48" s="111">
        <v>10.025399999999999</v>
      </c>
      <c r="BL48" s="111">
        <f t="shared" si="5"/>
        <v>12.593932541925758</v>
      </c>
    </row>
    <row r="49" spans="1:65" x14ac:dyDescent="0.25">
      <c r="A49" t="str">
        <f t="shared" si="0"/>
        <v>CX021119062407</v>
      </c>
      <c r="B49" t="s">
        <v>2</v>
      </c>
      <c r="C49" s="1" t="s">
        <v>20</v>
      </c>
      <c r="D49" s="1" t="s">
        <v>196</v>
      </c>
      <c r="E49">
        <v>190624</v>
      </c>
      <c r="F49" s="1" t="s">
        <v>225</v>
      </c>
      <c r="H49" s="13">
        <v>5</v>
      </c>
      <c r="I49" s="87" t="s">
        <v>260</v>
      </c>
      <c r="J49" s="87" t="s">
        <v>260</v>
      </c>
      <c r="K49" s="87" t="s">
        <v>281</v>
      </c>
      <c r="L49" s="87" t="s">
        <v>214</v>
      </c>
      <c r="M49" s="87" t="s">
        <v>282</v>
      </c>
      <c r="O49" s="89" t="s">
        <v>214</v>
      </c>
      <c r="P49" s="87" t="s">
        <v>26</v>
      </c>
      <c r="Q49" s="87" t="s">
        <v>26</v>
      </c>
      <c r="S49" s="116" t="s">
        <v>162</v>
      </c>
      <c r="T49" s="87" t="s">
        <v>269</v>
      </c>
      <c r="U49" s="88">
        <v>4.0999999999999996</v>
      </c>
      <c r="V49" s="88">
        <v>8.8000000000000007</v>
      </c>
      <c r="W49" s="88">
        <v>0.99</v>
      </c>
      <c r="X49" s="88">
        <v>500</v>
      </c>
      <c r="Y49" s="88">
        <v>500</v>
      </c>
      <c r="Z49" s="97">
        <v>0.85</v>
      </c>
      <c r="AA49" s="97">
        <v>0.85</v>
      </c>
      <c r="AB49" s="90" t="s">
        <v>277</v>
      </c>
      <c r="AC49" s="88">
        <v>60</v>
      </c>
      <c r="AD49" s="88" t="s">
        <v>278</v>
      </c>
      <c r="AE49" s="88">
        <v>40</v>
      </c>
      <c r="AF49" s="88"/>
      <c r="AG49" s="88"/>
      <c r="AH49" s="88"/>
      <c r="AI49" s="87" t="s">
        <v>36</v>
      </c>
      <c r="AJ49" s="96" t="s">
        <v>300</v>
      </c>
      <c r="AK49" s="88">
        <v>0.14499999999999999</v>
      </c>
      <c r="AL49" s="96" t="s">
        <v>293</v>
      </c>
      <c r="AM49" s="87" t="s">
        <v>201</v>
      </c>
      <c r="AS49" s="135">
        <v>2</v>
      </c>
      <c r="AT49" s="126">
        <v>3</v>
      </c>
      <c r="AU49" s="126">
        <v>3</v>
      </c>
      <c r="AV49" s="126">
        <v>2</v>
      </c>
      <c r="AW49" s="126"/>
      <c r="AX49" s="126">
        <v>7</v>
      </c>
      <c r="AY49" s="126">
        <v>2</v>
      </c>
      <c r="AZ49" s="88">
        <v>5</v>
      </c>
      <c r="BA49" s="126">
        <v>3</v>
      </c>
      <c r="BB49" s="126">
        <v>5</v>
      </c>
      <c r="BC49" s="126">
        <v>1</v>
      </c>
      <c r="BD49" s="170">
        <v>0.5</v>
      </c>
      <c r="BE49" s="170">
        <v>1</v>
      </c>
      <c r="BF49" s="126"/>
      <c r="BG49" s="90">
        <v>20.100000000000001</v>
      </c>
      <c r="BH49" s="88">
        <v>72</v>
      </c>
      <c r="BJ49" s="90">
        <v>4.9400000000000004</v>
      </c>
      <c r="BK49" s="111">
        <v>8.7286999999999999</v>
      </c>
      <c r="BL49" s="111">
        <f t="shared" si="5"/>
        <v>12.185815998883148</v>
      </c>
    </row>
    <row r="50" spans="1:65" x14ac:dyDescent="0.25">
      <c r="A50" t="str">
        <f t="shared" ref="A50:A51" si="6">CONCATENATE(B50,C50,D50,E50,F50)</f>
        <v>CX021119062408</v>
      </c>
      <c r="B50" t="s">
        <v>2</v>
      </c>
      <c r="C50" s="1" t="s">
        <v>20</v>
      </c>
      <c r="D50" s="1" t="s">
        <v>196</v>
      </c>
      <c r="E50">
        <v>190624</v>
      </c>
      <c r="F50" s="1" t="s">
        <v>226</v>
      </c>
      <c r="H50" s="13">
        <v>5</v>
      </c>
      <c r="I50" s="87" t="s">
        <v>260</v>
      </c>
      <c r="J50" s="87" t="s">
        <v>260</v>
      </c>
      <c r="K50" s="87" t="s">
        <v>281</v>
      </c>
      <c r="L50" s="87" t="s">
        <v>214</v>
      </c>
      <c r="M50" s="87" t="s">
        <v>282</v>
      </c>
      <c r="O50" s="89" t="s">
        <v>214</v>
      </c>
      <c r="P50" s="87" t="s">
        <v>26</v>
      </c>
      <c r="Q50" s="87" t="s">
        <v>26</v>
      </c>
      <c r="S50" s="129" t="s">
        <v>162</v>
      </c>
      <c r="T50" s="87" t="s">
        <v>269</v>
      </c>
      <c r="U50" s="88">
        <v>4.0999999999999996</v>
      </c>
      <c r="V50" s="88">
        <v>8.8000000000000007</v>
      </c>
      <c r="W50" s="88">
        <v>0.99</v>
      </c>
      <c r="X50" s="88">
        <v>500</v>
      </c>
      <c r="Y50" s="88">
        <v>500</v>
      </c>
      <c r="Z50" s="88">
        <v>0.85</v>
      </c>
      <c r="AA50" s="88">
        <v>0.85</v>
      </c>
      <c r="AB50" s="90" t="s">
        <v>277</v>
      </c>
      <c r="AC50" s="88">
        <v>60</v>
      </c>
      <c r="AD50" s="88" t="s">
        <v>278</v>
      </c>
      <c r="AE50" s="88">
        <v>40</v>
      </c>
      <c r="AF50" s="88"/>
      <c r="AG50" s="88"/>
      <c r="AH50" s="88"/>
      <c r="AI50" s="87" t="s">
        <v>36</v>
      </c>
      <c r="AJ50" s="96" t="s">
        <v>299</v>
      </c>
      <c r="AK50" s="88">
        <v>0.14499999999999999</v>
      </c>
      <c r="AL50" s="130" t="s">
        <v>293</v>
      </c>
      <c r="AM50" s="87" t="s">
        <v>201</v>
      </c>
      <c r="AN50" s="89" t="s">
        <v>292</v>
      </c>
      <c r="AO50" s="87" t="s">
        <v>293</v>
      </c>
      <c r="AP50" s="87" t="s">
        <v>294</v>
      </c>
      <c r="AQ50" s="87" t="s">
        <v>295</v>
      </c>
      <c r="AR50" s="87" t="s">
        <v>296</v>
      </c>
      <c r="AS50" s="135">
        <v>2</v>
      </c>
      <c r="AT50" s="126">
        <v>3</v>
      </c>
      <c r="AU50" s="126">
        <v>3</v>
      </c>
      <c r="AV50" s="126">
        <v>2</v>
      </c>
      <c r="AW50" s="126"/>
      <c r="AX50" s="126">
        <v>7</v>
      </c>
      <c r="AY50" s="126">
        <v>2</v>
      </c>
      <c r="AZ50" s="88">
        <v>5</v>
      </c>
      <c r="BA50" s="126">
        <v>3</v>
      </c>
      <c r="BB50" s="126">
        <v>5</v>
      </c>
      <c r="BC50" s="126">
        <v>1</v>
      </c>
      <c r="BD50" s="170">
        <v>0.5</v>
      </c>
      <c r="BE50" s="170">
        <v>1</v>
      </c>
      <c r="BF50" s="126"/>
      <c r="BG50" s="90">
        <v>20.100000000000001</v>
      </c>
      <c r="BH50" s="88">
        <v>72</v>
      </c>
      <c r="BJ50" s="90">
        <v>4.8</v>
      </c>
      <c r="BK50" s="111">
        <v>7.9581999999999997</v>
      </c>
      <c r="BL50" s="111">
        <f t="shared" si="5"/>
        <v>11.434195402298851</v>
      </c>
    </row>
    <row r="51" spans="1:65" x14ac:dyDescent="0.25">
      <c r="A51" t="str">
        <f t="shared" si="6"/>
        <v>CX021119062409</v>
      </c>
      <c r="B51" t="s">
        <v>2</v>
      </c>
      <c r="C51" s="1" t="s">
        <v>20</v>
      </c>
      <c r="D51" s="1" t="s">
        <v>196</v>
      </c>
      <c r="E51">
        <v>190624</v>
      </c>
      <c r="F51" s="1" t="s">
        <v>227</v>
      </c>
      <c r="H51" s="13">
        <v>5</v>
      </c>
      <c r="I51" s="87" t="s">
        <v>260</v>
      </c>
      <c r="J51" s="87" t="s">
        <v>260</v>
      </c>
      <c r="K51" s="87" t="s">
        <v>281</v>
      </c>
      <c r="L51" s="87" t="s">
        <v>214</v>
      </c>
      <c r="M51" s="87" t="s">
        <v>282</v>
      </c>
      <c r="O51" s="89" t="s">
        <v>214</v>
      </c>
      <c r="P51" s="87" t="s">
        <v>26</v>
      </c>
      <c r="Q51" s="87" t="s">
        <v>26</v>
      </c>
      <c r="S51" s="89" t="s">
        <v>162</v>
      </c>
      <c r="T51" s="87" t="s">
        <v>269</v>
      </c>
      <c r="U51" s="88">
        <v>4.0999999999999996</v>
      </c>
      <c r="V51" s="88">
        <v>8.8000000000000007</v>
      </c>
      <c r="W51" s="88">
        <v>0.99</v>
      </c>
      <c r="X51" s="88">
        <v>500</v>
      </c>
      <c r="Y51" s="88">
        <v>500</v>
      </c>
      <c r="Z51" s="88">
        <v>0.85</v>
      </c>
      <c r="AA51" s="88">
        <v>0.85</v>
      </c>
      <c r="AB51" s="90" t="s">
        <v>277</v>
      </c>
      <c r="AC51" s="88">
        <v>60</v>
      </c>
      <c r="AD51" s="88" t="s">
        <v>278</v>
      </c>
      <c r="AE51" s="88">
        <v>40</v>
      </c>
      <c r="AF51" s="88"/>
      <c r="AG51" s="88"/>
      <c r="AH51" s="88"/>
      <c r="AI51" s="87" t="s">
        <v>36</v>
      </c>
      <c r="AJ51" s="96" t="s">
        <v>300</v>
      </c>
      <c r="AK51" s="88">
        <v>0.14499999999999999</v>
      </c>
      <c r="AL51" s="96" t="s">
        <v>279</v>
      </c>
      <c r="AM51" s="87" t="s">
        <v>201</v>
      </c>
      <c r="AS51" s="135">
        <v>2</v>
      </c>
      <c r="AT51" s="126">
        <v>3</v>
      </c>
      <c r="AU51" s="126">
        <v>3</v>
      </c>
      <c r="AV51" s="126">
        <v>2</v>
      </c>
      <c r="AW51" s="126"/>
      <c r="AX51" s="126">
        <v>7</v>
      </c>
      <c r="AY51" s="126">
        <v>2</v>
      </c>
      <c r="AZ51" s="88">
        <v>5</v>
      </c>
      <c r="BA51" s="126">
        <v>3</v>
      </c>
      <c r="BB51" s="126">
        <v>5</v>
      </c>
      <c r="BC51" s="126">
        <v>1</v>
      </c>
      <c r="BD51" s="170">
        <v>0.5</v>
      </c>
      <c r="BE51" s="170">
        <v>1</v>
      </c>
      <c r="BF51" s="126"/>
      <c r="BG51" s="90">
        <v>20.100000000000001</v>
      </c>
      <c r="BH51" s="88">
        <v>72</v>
      </c>
      <c r="BI51" s="112">
        <v>0.51041666666666663</v>
      </c>
      <c r="BJ51" s="90">
        <v>5.9</v>
      </c>
      <c r="BK51" s="111">
        <v>10.6486</v>
      </c>
      <c r="BL51" s="111">
        <f t="shared" si="5"/>
        <v>12.447223845704267</v>
      </c>
    </row>
    <row r="52" spans="1:65" s="25" customFormat="1" ht="15.75" customHeight="1" x14ac:dyDescent="0.25">
      <c r="A52" s="25" t="str">
        <f t="shared" si="0"/>
        <v>CX021119062601</v>
      </c>
      <c r="B52" s="25" t="s">
        <v>2</v>
      </c>
      <c r="C52" s="140" t="s">
        <v>20</v>
      </c>
      <c r="D52" s="140" t="s">
        <v>196</v>
      </c>
      <c r="E52" s="25">
        <v>190626</v>
      </c>
      <c r="F52" s="140" t="s">
        <v>3</v>
      </c>
      <c r="G52" s="141" t="s">
        <v>325</v>
      </c>
      <c r="H52" s="142">
        <v>6</v>
      </c>
      <c r="I52" s="143" t="s">
        <v>260</v>
      </c>
      <c r="J52" s="143" t="s">
        <v>260</v>
      </c>
      <c r="K52" s="143" t="s">
        <v>281</v>
      </c>
      <c r="L52" s="143" t="s">
        <v>214</v>
      </c>
      <c r="M52" s="143" t="s">
        <v>282</v>
      </c>
      <c r="N52" s="143"/>
      <c r="O52" s="144" t="s">
        <v>214</v>
      </c>
      <c r="P52" s="143" t="s">
        <v>201</v>
      </c>
      <c r="Q52" s="143" t="s">
        <v>201</v>
      </c>
      <c r="R52" s="143"/>
      <c r="S52" s="145" t="s">
        <v>270</v>
      </c>
      <c r="T52" s="143" t="s">
        <v>269</v>
      </c>
      <c r="U52" s="146">
        <v>5.0999999999999996</v>
      </c>
      <c r="V52" s="146">
        <v>8.9</v>
      </c>
      <c r="W52" s="147">
        <v>0.99</v>
      </c>
      <c r="X52" s="147">
        <v>500</v>
      </c>
      <c r="Y52" s="147">
        <v>500</v>
      </c>
      <c r="Z52" s="146">
        <v>0.86</v>
      </c>
      <c r="AA52" s="146">
        <v>0.86</v>
      </c>
      <c r="AB52" s="148" t="s">
        <v>277</v>
      </c>
      <c r="AC52" s="147">
        <v>60</v>
      </c>
      <c r="AD52" s="147" t="s">
        <v>278</v>
      </c>
      <c r="AE52" s="147">
        <v>40</v>
      </c>
      <c r="AF52" s="147"/>
      <c r="AG52" s="147"/>
      <c r="AH52" s="155"/>
      <c r="AI52" s="143" t="s">
        <v>299</v>
      </c>
      <c r="AJ52" s="143" t="s">
        <v>36</v>
      </c>
      <c r="AK52" s="147">
        <v>0.14499999999999999</v>
      </c>
      <c r="AL52" s="149" t="s">
        <v>292</v>
      </c>
      <c r="AM52" s="143" t="s">
        <v>280</v>
      </c>
      <c r="AN52" s="144" t="s">
        <v>292</v>
      </c>
      <c r="AO52" s="143" t="s">
        <v>293</v>
      </c>
      <c r="AP52" s="149" t="s">
        <v>319</v>
      </c>
      <c r="AQ52" s="143" t="s">
        <v>295</v>
      </c>
      <c r="AR52" s="143" t="s">
        <v>296</v>
      </c>
      <c r="AS52" s="150">
        <v>2</v>
      </c>
      <c r="AT52" s="151">
        <v>3</v>
      </c>
      <c r="AU52" s="151">
        <v>3</v>
      </c>
      <c r="AV52" s="151">
        <v>2</v>
      </c>
      <c r="AW52" s="151"/>
      <c r="AX52" s="151">
        <v>7</v>
      </c>
      <c r="AY52" s="151">
        <v>2</v>
      </c>
      <c r="AZ52" s="147">
        <v>5</v>
      </c>
      <c r="BA52" s="151">
        <v>3</v>
      </c>
      <c r="BB52" s="151">
        <v>5</v>
      </c>
      <c r="BC52" s="151">
        <v>1</v>
      </c>
      <c r="BD52" s="170">
        <v>0.5</v>
      </c>
      <c r="BE52" s="170">
        <v>1</v>
      </c>
      <c r="BF52" s="151"/>
      <c r="BG52" s="148">
        <v>21.3</v>
      </c>
      <c r="BH52" s="147">
        <v>67</v>
      </c>
      <c r="BI52" s="152">
        <v>0.60416666666666663</v>
      </c>
      <c r="BJ52" s="148">
        <v>2.92</v>
      </c>
      <c r="BK52" s="153">
        <v>6</v>
      </c>
      <c r="BL52" s="153">
        <f t="shared" si="5"/>
        <v>14.170996693434107</v>
      </c>
      <c r="BM52" s="154" t="s">
        <v>321</v>
      </c>
    </row>
    <row r="53" spans="1:65" x14ac:dyDescent="0.25">
      <c r="A53" t="str">
        <f t="shared" si="0"/>
        <v>CX021119062602</v>
      </c>
      <c r="B53" t="s">
        <v>2</v>
      </c>
      <c r="C53" s="1" t="s">
        <v>20</v>
      </c>
      <c r="D53" s="1" t="s">
        <v>196</v>
      </c>
      <c r="E53">
        <v>190626</v>
      </c>
      <c r="F53" s="1" t="s">
        <v>20</v>
      </c>
      <c r="G53" s="22" t="s">
        <v>326</v>
      </c>
      <c r="H53" s="13">
        <v>6</v>
      </c>
      <c r="I53" s="87" t="s">
        <v>260</v>
      </c>
      <c r="J53" s="87" t="s">
        <v>260</v>
      </c>
      <c r="K53" s="87" t="s">
        <v>281</v>
      </c>
      <c r="L53" s="87" t="s">
        <v>214</v>
      </c>
      <c r="M53" s="87" t="s">
        <v>282</v>
      </c>
      <c r="O53" s="89" t="s">
        <v>214</v>
      </c>
      <c r="P53" s="87" t="s">
        <v>201</v>
      </c>
      <c r="Q53" s="87" t="s">
        <v>201</v>
      </c>
      <c r="S53" s="89" t="s">
        <v>270</v>
      </c>
      <c r="T53" s="87" t="s">
        <v>269</v>
      </c>
      <c r="U53" s="88">
        <v>5.0999999999999996</v>
      </c>
      <c r="V53" s="88">
        <v>8.9</v>
      </c>
      <c r="W53" s="88">
        <v>0.99</v>
      </c>
      <c r="X53" s="88">
        <v>500</v>
      </c>
      <c r="Y53" s="88">
        <v>500</v>
      </c>
      <c r="Z53" s="88">
        <v>0.86</v>
      </c>
      <c r="AA53" s="88">
        <v>0.86</v>
      </c>
      <c r="AB53" s="90" t="s">
        <v>277</v>
      </c>
      <c r="AC53" s="88">
        <v>60</v>
      </c>
      <c r="AD53" s="88" t="s">
        <v>278</v>
      </c>
      <c r="AE53" s="88">
        <v>40</v>
      </c>
      <c r="AF53" s="88"/>
      <c r="AG53" s="88"/>
      <c r="AH53" s="130"/>
      <c r="AI53" s="87" t="s">
        <v>299</v>
      </c>
      <c r="AJ53" s="87" t="s">
        <v>36</v>
      </c>
      <c r="AK53" s="88">
        <v>0.14499999999999999</v>
      </c>
      <c r="AL53" s="87" t="s">
        <v>292</v>
      </c>
      <c r="AM53" s="87" t="s">
        <v>280</v>
      </c>
      <c r="AN53" s="116" t="s">
        <v>320</v>
      </c>
      <c r="AO53" s="87" t="s">
        <v>293</v>
      </c>
      <c r="AP53" s="130" t="s">
        <v>319</v>
      </c>
      <c r="AQ53" s="87" t="s">
        <v>295</v>
      </c>
      <c r="AR53" s="87" t="s">
        <v>296</v>
      </c>
      <c r="AS53" s="135">
        <v>2</v>
      </c>
      <c r="AT53" s="126">
        <v>3</v>
      </c>
      <c r="AU53" s="126">
        <v>3</v>
      </c>
      <c r="AV53" s="126">
        <v>2</v>
      </c>
      <c r="AW53" s="126"/>
      <c r="AX53" s="126">
        <v>7</v>
      </c>
      <c r="AY53" s="126">
        <v>2</v>
      </c>
      <c r="AZ53" s="88">
        <v>5</v>
      </c>
      <c r="BA53" s="126">
        <v>3</v>
      </c>
      <c r="BB53" s="126">
        <v>5</v>
      </c>
      <c r="BC53" s="126">
        <v>1</v>
      </c>
      <c r="BD53" s="170">
        <v>0.5</v>
      </c>
      <c r="BE53" s="170">
        <v>1</v>
      </c>
      <c r="BF53" s="126"/>
      <c r="BG53" s="90">
        <v>21.3</v>
      </c>
      <c r="BH53" s="88">
        <v>67</v>
      </c>
      <c r="BJ53" s="90">
        <v>2.2200000000000002</v>
      </c>
      <c r="BK53" s="111">
        <v>4.49</v>
      </c>
      <c r="BL53" s="111">
        <f t="shared" si="5"/>
        <v>13.948431189810499</v>
      </c>
    </row>
    <row r="54" spans="1:65" ht="15" customHeight="1" x14ac:dyDescent="0.25">
      <c r="A54" t="str">
        <f t="shared" si="0"/>
        <v>CX021119062603</v>
      </c>
      <c r="B54" t="s">
        <v>2</v>
      </c>
      <c r="C54" s="1" t="s">
        <v>20</v>
      </c>
      <c r="D54" s="1" t="s">
        <v>196</v>
      </c>
      <c r="E54">
        <v>190626</v>
      </c>
      <c r="F54" s="1" t="s">
        <v>25</v>
      </c>
      <c r="G54" s="22" t="s">
        <v>327</v>
      </c>
      <c r="H54" s="13">
        <v>6</v>
      </c>
      <c r="I54" s="87" t="s">
        <v>260</v>
      </c>
      <c r="J54" s="87" t="s">
        <v>260</v>
      </c>
      <c r="K54" s="87" t="s">
        <v>281</v>
      </c>
      <c r="L54" s="87" t="s">
        <v>214</v>
      </c>
      <c r="M54" s="87" t="s">
        <v>282</v>
      </c>
      <c r="O54" s="89" t="s">
        <v>214</v>
      </c>
      <c r="P54" s="87" t="s">
        <v>201</v>
      </c>
      <c r="Q54" s="87" t="s">
        <v>201</v>
      </c>
      <c r="S54" s="89" t="s">
        <v>270</v>
      </c>
      <c r="T54" s="87" t="s">
        <v>269</v>
      </c>
      <c r="U54" s="88">
        <v>5.0999999999999996</v>
      </c>
      <c r="V54" s="88">
        <v>8.9</v>
      </c>
      <c r="W54" s="88">
        <v>0.99</v>
      </c>
      <c r="X54" s="88">
        <v>500</v>
      </c>
      <c r="Y54" s="88">
        <v>500</v>
      </c>
      <c r="Z54" s="88">
        <v>0.86</v>
      </c>
      <c r="AA54" s="88">
        <v>0.86</v>
      </c>
      <c r="AB54" s="90" t="s">
        <v>277</v>
      </c>
      <c r="AC54" s="88">
        <v>60</v>
      </c>
      <c r="AD54" s="88" t="s">
        <v>278</v>
      </c>
      <c r="AE54" s="88">
        <v>40</v>
      </c>
      <c r="AF54" s="88"/>
      <c r="AG54" s="88"/>
      <c r="AH54" s="130"/>
      <c r="AI54" s="87" t="s">
        <v>299</v>
      </c>
      <c r="AJ54" s="96" t="s">
        <v>175</v>
      </c>
      <c r="AK54" s="88">
        <v>0.14499999999999999</v>
      </c>
      <c r="AL54" s="87" t="s">
        <v>292</v>
      </c>
      <c r="AM54" s="87" t="s">
        <v>280</v>
      </c>
      <c r="AP54" s="130"/>
      <c r="AS54" s="135">
        <v>2</v>
      </c>
      <c r="AT54" s="126">
        <v>3</v>
      </c>
      <c r="AU54" s="126">
        <v>3</v>
      </c>
      <c r="AV54" s="126">
        <v>2</v>
      </c>
      <c r="AW54" s="126"/>
      <c r="AX54" s="126">
        <v>7</v>
      </c>
      <c r="AY54" s="126">
        <v>2</v>
      </c>
      <c r="AZ54" s="88">
        <v>5</v>
      </c>
      <c r="BA54" s="126">
        <v>3</v>
      </c>
      <c r="BB54" s="126">
        <v>5</v>
      </c>
      <c r="BC54" s="126">
        <v>1</v>
      </c>
      <c r="BD54" s="170">
        <v>0.5</v>
      </c>
      <c r="BE54" s="170">
        <v>1</v>
      </c>
      <c r="BF54" s="126"/>
      <c r="BG54" s="90">
        <v>21.3</v>
      </c>
      <c r="BH54" s="88">
        <v>67</v>
      </c>
      <c r="BJ54" s="90">
        <v>2.98</v>
      </c>
      <c r="BK54" s="111">
        <v>6.15</v>
      </c>
      <c r="BL54" s="111">
        <f t="shared" si="5"/>
        <v>14.232816477667209</v>
      </c>
      <c r="BM54" s="114" t="s">
        <v>322</v>
      </c>
    </row>
    <row r="55" spans="1:65" x14ac:dyDescent="0.25">
      <c r="A55" t="str">
        <f t="shared" si="0"/>
        <v>CX021119062604</v>
      </c>
      <c r="B55" t="s">
        <v>2</v>
      </c>
      <c r="C55" s="1" t="s">
        <v>20</v>
      </c>
      <c r="D55" s="1" t="s">
        <v>196</v>
      </c>
      <c r="E55">
        <v>190626</v>
      </c>
      <c r="F55" s="1" t="s">
        <v>168</v>
      </c>
      <c r="H55" s="13">
        <v>5</v>
      </c>
      <c r="I55" s="87" t="s">
        <v>260</v>
      </c>
      <c r="J55" s="87" t="s">
        <v>260</v>
      </c>
      <c r="K55" s="87" t="s">
        <v>281</v>
      </c>
      <c r="L55" s="87" t="s">
        <v>214</v>
      </c>
      <c r="M55" s="87" t="s">
        <v>282</v>
      </c>
      <c r="O55" s="89" t="s">
        <v>214</v>
      </c>
      <c r="P55" s="87" t="s">
        <v>201</v>
      </c>
      <c r="Q55" s="87" t="s">
        <v>201</v>
      </c>
      <c r="S55" s="89" t="s">
        <v>270</v>
      </c>
      <c r="T55" s="87" t="s">
        <v>269</v>
      </c>
      <c r="U55" s="88">
        <v>5.0999999999999996</v>
      </c>
      <c r="V55" s="88">
        <v>8.9</v>
      </c>
      <c r="W55" s="88">
        <v>0.99</v>
      </c>
      <c r="X55" s="88">
        <v>500</v>
      </c>
      <c r="Y55" s="88">
        <v>500</v>
      </c>
      <c r="Z55" s="88">
        <v>0.86</v>
      </c>
      <c r="AA55" s="88">
        <v>0.86</v>
      </c>
      <c r="AB55" s="90" t="s">
        <v>277</v>
      </c>
      <c r="AC55" s="88">
        <v>60</v>
      </c>
      <c r="AD55" s="88" t="s">
        <v>278</v>
      </c>
      <c r="AE55" s="88">
        <v>40</v>
      </c>
      <c r="AF55" s="88"/>
      <c r="AG55" s="88"/>
      <c r="AH55" s="130"/>
      <c r="AI55" s="87" t="s">
        <v>299</v>
      </c>
      <c r="AJ55" s="96" t="s">
        <v>36</v>
      </c>
      <c r="AK55" s="88">
        <v>0.14499999999999999</v>
      </c>
      <c r="AL55" s="87" t="s">
        <v>292</v>
      </c>
      <c r="AM55" s="87" t="s">
        <v>37</v>
      </c>
      <c r="AN55" s="89" t="s">
        <v>292</v>
      </c>
      <c r="AO55" s="87" t="s">
        <v>293</v>
      </c>
      <c r="AP55" s="130" t="s">
        <v>319</v>
      </c>
      <c r="AQ55" s="87" t="s">
        <v>295</v>
      </c>
      <c r="AR55" s="87" t="s">
        <v>296</v>
      </c>
      <c r="AS55" s="135">
        <v>2</v>
      </c>
      <c r="AT55" s="126">
        <v>3</v>
      </c>
      <c r="AU55" s="126">
        <v>3</v>
      </c>
      <c r="AV55" s="126">
        <v>2</v>
      </c>
      <c r="AW55" s="126"/>
      <c r="AX55" s="126">
        <v>7</v>
      </c>
      <c r="AY55" s="126">
        <v>2</v>
      </c>
      <c r="AZ55" s="88">
        <v>5</v>
      </c>
      <c r="BA55" s="126">
        <v>3</v>
      </c>
      <c r="BB55" s="126">
        <v>5</v>
      </c>
      <c r="BC55" s="126">
        <v>1</v>
      </c>
      <c r="BD55" s="170">
        <v>0.5</v>
      </c>
      <c r="BE55" s="170">
        <v>1</v>
      </c>
      <c r="BF55" s="126"/>
      <c r="BG55" s="90">
        <v>21.3</v>
      </c>
      <c r="BH55" s="88">
        <v>67</v>
      </c>
      <c r="BJ55" s="90">
        <v>2.4700000000000002</v>
      </c>
      <c r="BK55" s="111">
        <v>4.8099999999999996</v>
      </c>
      <c r="BL55" s="111">
        <f t="shared" si="5"/>
        <v>13.430127041742285</v>
      </c>
    </row>
    <row r="56" spans="1:65" x14ac:dyDescent="0.25">
      <c r="A56" t="str">
        <f t="shared" si="0"/>
        <v>CX021119062605</v>
      </c>
      <c r="B56" t="s">
        <v>2</v>
      </c>
      <c r="C56" s="1" t="s">
        <v>20</v>
      </c>
      <c r="D56" s="1" t="s">
        <v>196</v>
      </c>
      <c r="E56">
        <v>190626</v>
      </c>
      <c r="F56" s="1" t="s">
        <v>224</v>
      </c>
      <c r="H56" s="13">
        <v>5</v>
      </c>
      <c r="I56" s="87" t="s">
        <v>260</v>
      </c>
      <c r="J56" s="87" t="s">
        <v>260</v>
      </c>
      <c r="K56" s="87" t="s">
        <v>281</v>
      </c>
      <c r="L56" s="87" t="s">
        <v>214</v>
      </c>
      <c r="M56" s="87" t="s">
        <v>282</v>
      </c>
      <c r="O56" s="89" t="s">
        <v>214</v>
      </c>
      <c r="P56" s="87" t="s">
        <v>201</v>
      </c>
      <c r="Q56" s="87" t="s">
        <v>201</v>
      </c>
      <c r="S56" s="89" t="s">
        <v>270</v>
      </c>
      <c r="T56" s="87" t="s">
        <v>269</v>
      </c>
      <c r="U56" s="88">
        <v>5.0999999999999996</v>
      </c>
      <c r="V56" s="88">
        <v>8.9</v>
      </c>
      <c r="W56" s="88">
        <v>0.99</v>
      </c>
      <c r="X56" s="88">
        <v>500</v>
      </c>
      <c r="Y56" s="88">
        <v>500</v>
      </c>
      <c r="Z56" s="88">
        <v>0.86</v>
      </c>
      <c r="AA56" s="88">
        <v>0.86</v>
      </c>
      <c r="AB56" s="90" t="s">
        <v>277</v>
      </c>
      <c r="AC56" s="88">
        <v>60</v>
      </c>
      <c r="AD56" s="88" t="s">
        <v>278</v>
      </c>
      <c r="AE56" s="88">
        <v>40</v>
      </c>
      <c r="AF56" s="88"/>
      <c r="AG56" s="88"/>
      <c r="AH56" s="130"/>
      <c r="AI56" s="87" t="s">
        <v>299</v>
      </c>
      <c r="AJ56" s="87" t="s">
        <v>36</v>
      </c>
      <c r="AK56" s="88">
        <v>0.14499999999999999</v>
      </c>
      <c r="AL56" s="87" t="s">
        <v>292</v>
      </c>
      <c r="AM56" s="87" t="s">
        <v>37</v>
      </c>
      <c r="AN56" s="116" t="s">
        <v>320</v>
      </c>
      <c r="AO56" s="87" t="s">
        <v>293</v>
      </c>
      <c r="AP56" s="130" t="s">
        <v>319</v>
      </c>
      <c r="AQ56" s="87" t="s">
        <v>295</v>
      </c>
      <c r="AR56" s="87" t="s">
        <v>296</v>
      </c>
      <c r="AS56" s="135">
        <v>2</v>
      </c>
      <c r="AT56" s="126">
        <v>3</v>
      </c>
      <c r="AU56" s="126">
        <v>3</v>
      </c>
      <c r="AV56" s="126">
        <v>2</v>
      </c>
      <c r="AW56" s="126"/>
      <c r="AX56" s="126">
        <v>7</v>
      </c>
      <c r="AY56" s="126">
        <v>2</v>
      </c>
      <c r="AZ56" s="88">
        <v>5</v>
      </c>
      <c r="BA56" s="126">
        <v>3</v>
      </c>
      <c r="BB56" s="126">
        <v>5</v>
      </c>
      <c r="BC56" s="126">
        <v>1</v>
      </c>
      <c r="BD56" s="170">
        <v>0.5</v>
      </c>
      <c r="BE56" s="170">
        <v>1</v>
      </c>
      <c r="BF56" s="126"/>
      <c r="BG56" s="90">
        <v>21.3</v>
      </c>
      <c r="BH56" s="88">
        <v>67</v>
      </c>
      <c r="BJ56" s="90">
        <v>2.5299999999999998</v>
      </c>
      <c r="BK56" s="111">
        <v>4.96</v>
      </c>
      <c r="BL56" s="111">
        <f t="shared" si="5"/>
        <v>13.520512471037211</v>
      </c>
    </row>
    <row r="57" spans="1:65" x14ac:dyDescent="0.25">
      <c r="A57" t="str">
        <f t="shared" si="0"/>
        <v>CX021119062606</v>
      </c>
      <c r="B57" t="s">
        <v>2</v>
      </c>
      <c r="C57" s="1" t="s">
        <v>20</v>
      </c>
      <c r="D57" s="1" t="s">
        <v>196</v>
      </c>
      <c r="E57">
        <v>190626</v>
      </c>
      <c r="F57" s="1" t="s">
        <v>34</v>
      </c>
      <c r="H57" s="13">
        <v>5</v>
      </c>
      <c r="I57" s="87" t="s">
        <v>260</v>
      </c>
      <c r="J57" s="87" t="s">
        <v>260</v>
      </c>
      <c r="K57" s="87" t="s">
        <v>281</v>
      </c>
      <c r="L57" s="87" t="s">
        <v>214</v>
      </c>
      <c r="M57" s="87" t="s">
        <v>282</v>
      </c>
      <c r="O57" s="89" t="s">
        <v>214</v>
      </c>
      <c r="P57" s="87" t="s">
        <v>201</v>
      </c>
      <c r="Q57" s="87" t="s">
        <v>201</v>
      </c>
      <c r="S57" s="89" t="s">
        <v>270</v>
      </c>
      <c r="T57" s="87" t="s">
        <v>269</v>
      </c>
      <c r="U57" s="88">
        <v>5.0999999999999996</v>
      </c>
      <c r="V57" s="88">
        <v>8.9</v>
      </c>
      <c r="W57" s="88">
        <v>0.99</v>
      </c>
      <c r="X57" s="88">
        <v>500</v>
      </c>
      <c r="Y57" s="88">
        <v>500</v>
      </c>
      <c r="Z57" s="88">
        <v>0.86</v>
      </c>
      <c r="AA57" s="88">
        <v>0.86</v>
      </c>
      <c r="AB57" s="90" t="s">
        <v>277</v>
      </c>
      <c r="AC57" s="88">
        <v>60</v>
      </c>
      <c r="AD57" s="88" t="s">
        <v>278</v>
      </c>
      <c r="AE57" s="88">
        <v>40</v>
      </c>
      <c r="AF57" s="88"/>
      <c r="AG57" s="88"/>
      <c r="AH57" s="130"/>
      <c r="AI57" s="87" t="s">
        <v>299</v>
      </c>
      <c r="AJ57" s="96" t="s">
        <v>175</v>
      </c>
      <c r="AK57" s="88">
        <v>0.14499999999999999</v>
      </c>
      <c r="AL57" s="87" t="s">
        <v>292</v>
      </c>
      <c r="AM57" s="87" t="s">
        <v>37</v>
      </c>
      <c r="AP57" s="130"/>
      <c r="AS57" s="135">
        <v>2</v>
      </c>
      <c r="AT57" s="126">
        <v>3</v>
      </c>
      <c r="AU57" s="126">
        <v>3</v>
      </c>
      <c r="AV57" s="126">
        <v>2</v>
      </c>
      <c r="AW57" s="126"/>
      <c r="AX57" s="126">
        <v>7</v>
      </c>
      <c r="AY57" s="126">
        <v>2</v>
      </c>
      <c r="AZ57" s="88">
        <v>5</v>
      </c>
      <c r="BA57" s="126">
        <v>3</v>
      </c>
      <c r="BB57" s="126">
        <v>5</v>
      </c>
      <c r="BC57" s="126">
        <v>1</v>
      </c>
      <c r="BD57" s="170">
        <v>0.5</v>
      </c>
      <c r="BE57" s="170">
        <v>1</v>
      </c>
      <c r="BF57" s="126"/>
      <c r="BG57" s="90">
        <v>21.3</v>
      </c>
      <c r="BH57" s="88">
        <v>67</v>
      </c>
      <c r="BJ57" s="90">
        <v>2.65</v>
      </c>
      <c r="BK57" s="111">
        <v>5.28</v>
      </c>
      <c r="BL57" s="111">
        <f t="shared" si="5"/>
        <v>13.741054001301238</v>
      </c>
    </row>
    <row r="58" spans="1:65" ht="30" x14ac:dyDescent="0.25">
      <c r="A58" t="str">
        <f t="shared" si="0"/>
        <v>CX021119062607</v>
      </c>
      <c r="B58" t="s">
        <v>2</v>
      </c>
      <c r="C58" s="1" t="s">
        <v>20</v>
      </c>
      <c r="D58" s="1" t="s">
        <v>196</v>
      </c>
      <c r="E58">
        <v>190626</v>
      </c>
      <c r="F58" s="1" t="s">
        <v>225</v>
      </c>
      <c r="H58" s="13">
        <v>5</v>
      </c>
      <c r="I58" s="87" t="s">
        <v>260</v>
      </c>
      <c r="J58" s="87" t="s">
        <v>260</v>
      </c>
      <c r="K58" s="87" t="s">
        <v>281</v>
      </c>
      <c r="L58" s="87" t="s">
        <v>214</v>
      </c>
      <c r="M58" s="87" t="s">
        <v>282</v>
      </c>
      <c r="O58" s="89" t="s">
        <v>214</v>
      </c>
      <c r="P58" s="87" t="s">
        <v>201</v>
      </c>
      <c r="Q58" s="87" t="s">
        <v>201</v>
      </c>
      <c r="S58" s="89" t="s">
        <v>270</v>
      </c>
      <c r="T58" s="87" t="s">
        <v>269</v>
      </c>
      <c r="U58" s="88">
        <v>5.0999999999999996</v>
      </c>
      <c r="V58" s="88">
        <v>8.9</v>
      </c>
      <c r="W58" s="88">
        <v>0.99</v>
      </c>
      <c r="X58" s="88">
        <v>500</v>
      </c>
      <c r="Y58" s="88">
        <v>500</v>
      </c>
      <c r="Z58" s="88">
        <v>0.86</v>
      </c>
      <c r="AA58" s="88">
        <v>0.86</v>
      </c>
      <c r="AB58" s="90" t="s">
        <v>277</v>
      </c>
      <c r="AC58" s="88">
        <v>60</v>
      </c>
      <c r="AD58" s="88" t="s">
        <v>278</v>
      </c>
      <c r="AE58" s="88">
        <v>40</v>
      </c>
      <c r="AF58" s="88"/>
      <c r="AG58" s="88"/>
      <c r="AH58" s="130"/>
      <c r="AI58" s="87" t="s">
        <v>299</v>
      </c>
      <c r="AJ58" s="96" t="s">
        <v>36</v>
      </c>
      <c r="AK58" s="88">
        <v>0.14499999999999999</v>
      </c>
      <c r="AL58" s="87" t="s">
        <v>292</v>
      </c>
      <c r="AM58" s="87" t="s">
        <v>26</v>
      </c>
      <c r="AN58" s="89" t="s">
        <v>292</v>
      </c>
      <c r="AO58" s="87" t="s">
        <v>293</v>
      </c>
      <c r="AP58" s="130" t="s">
        <v>319</v>
      </c>
      <c r="AQ58" s="87" t="s">
        <v>295</v>
      </c>
      <c r="AR58" s="87" t="s">
        <v>296</v>
      </c>
      <c r="AS58" s="135">
        <v>2</v>
      </c>
      <c r="AT58" s="126">
        <v>3</v>
      </c>
      <c r="AU58" s="126">
        <v>3</v>
      </c>
      <c r="AV58" s="126">
        <v>2</v>
      </c>
      <c r="AW58" s="126"/>
      <c r="AX58" s="126">
        <v>7</v>
      </c>
      <c r="AY58" s="126">
        <v>2</v>
      </c>
      <c r="AZ58" s="88">
        <v>5</v>
      </c>
      <c r="BA58" s="126">
        <v>3</v>
      </c>
      <c r="BB58" s="126">
        <v>5</v>
      </c>
      <c r="BC58" s="126">
        <v>1</v>
      </c>
      <c r="BD58" s="170">
        <v>0.5</v>
      </c>
      <c r="BE58" s="170">
        <v>1</v>
      </c>
      <c r="BF58" s="126"/>
      <c r="BG58" s="90">
        <v>21.3</v>
      </c>
      <c r="BH58" s="88">
        <v>67</v>
      </c>
      <c r="BJ58" s="90">
        <v>3.01</v>
      </c>
      <c r="BK58" s="111">
        <v>5.43</v>
      </c>
      <c r="BL58" s="111">
        <f t="shared" si="5"/>
        <v>12.441287661816933</v>
      </c>
      <c r="BM58" s="114" t="s">
        <v>323</v>
      </c>
    </row>
    <row r="59" spans="1:65" x14ac:dyDescent="0.25">
      <c r="A59" t="str">
        <f t="shared" si="0"/>
        <v>CX021119062608</v>
      </c>
      <c r="B59" t="s">
        <v>2</v>
      </c>
      <c r="C59" s="1" t="s">
        <v>20</v>
      </c>
      <c r="D59" s="1" t="s">
        <v>196</v>
      </c>
      <c r="E59">
        <v>190626</v>
      </c>
      <c r="F59" s="1" t="s">
        <v>226</v>
      </c>
      <c r="H59" s="13">
        <v>5</v>
      </c>
      <c r="I59" s="87" t="s">
        <v>260</v>
      </c>
      <c r="J59" s="87" t="s">
        <v>260</v>
      </c>
      <c r="K59" s="87" t="s">
        <v>281</v>
      </c>
      <c r="L59" s="87" t="s">
        <v>214</v>
      </c>
      <c r="M59" s="87" t="s">
        <v>282</v>
      </c>
      <c r="O59" s="89" t="s">
        <v>214</v>
      </c>
      <c r="P59" s="87" t="s">
        <v>201</v>
      </c>
      <c r="Q59" s="87" t="s">
        <v>201</v>
      </c>
      <c r="S59" s="89" t="s">
        <v>270</v>
      </c>
      <c r="T59" s="87" t="s">
        <v>269</v>
      </c>
      <c r="U59" s="88">
        <v>5.0999999999999996</v>
      </c>
      <c r="V59" s="88">
        <v>8.9</v>
      </c>
      <c r="W59" s="88">
        <v>0.99</v>
      </c>
      <c r="X59" s="88">
        <v>500</v>
      </c>
      <c r="Y59" s="88">
        <v>500</v>
      </c>
      <c r="Z59" s="88">
        <v>0.86</v>
      </c>
      <c r="AA59" s="88">
        <v>0.86</v>
      </c>
      <c r="AB59" s="90" t="s">
        <v>277</v>
      </c>
      <c r="AC59" s="88">
        <v>60</v>
      </c>
      <c r="AD59" s="88" t="s">
        <v>278</v>
      </c>
      <c r="AE59" s="88">
        <v>40</v>
      </c>
      <c r="AF59" s="88"/>
      <c r="AG59" s="88"/>
      <c r="AH59" s="130"/>
      <c r="AI59" s="87" t="s">
        <v>299</v>
      </c>
      <c r="AJ59" s="87" t="s">
        <v>36</v>
      </c>
      <c r="AK59" s="88">
        <v>0.14499999999999999</v>
      </c>
      <c r="AL59" s="87" t="s">
        <v>292</v>
      </c>
      <c r="AM59" s="87" t="s">
        <v>26</v>
      </c>
      <c r="AN59" s="116" t="s">
        <v>320</v>
      </c>
      <c r="AO59" s="87" t="s">
        <v>293</v>
      </c>
      <c r="AP59" s="130" t="s">
        <v>319</v>
      </c>
      <c r="AQ59" s="87" t="s">
        <v>295</v>
      </c>
      <c r="AR59" s="87" t="s">
        <v>296</v>
      </c>
      <c r="AS59" s="135">
        <v>2</v>
      </c>
      <c r="AT59" s="126">
        <v>3</v>
      </c>
      <c r="AU59" s="126">
        <v>3</v>
      </c>
      <c r="AV59" s="126">
        <v>2</v>
      </c>
      <c r="AW59" s="126"/>
      <c r="AX59" s="126">
        <v>7</v>
      </c>
      <c r="AY59" s="126">
        <v>2</v>
      </c>
      <c r="AZ59" s="88">
        <v>5</v>
      </c>
      <c r="BA59" s="126">
        <v>3</v>
      </c>
      <c r="BB59" s="126">
        <v>5</v>
      </c>
      <c r="BC59" s="126">
        <v>1</v>
      </c>
      <c r="BD59" s="170">
        <v>0.5</v>
      </c>
      <c r="BE59" s="170">
        <v>1</v>
      </c>
      <c r="BF59" s="126"/>
      <c r="BG59" s="90">
        <v>21.3</v>
      </c>
      <c r="BH59" s="88">
        <v>67</v>
      </c>
      <c r="BJ59" s="90">
        <v>1.96</v>
      </c>
      <c r="BK59" s="111">
        <v>3.6</v>
      </c>
      <c r="BL59" s="111">
        <f t="shared" si="5"/>
        <v>12.667135819845182</v>
      </c>
    </row>
    <row r="60" spans="1:65" s="2" customFormat="1" x14ac:dyDescent="0.25">
      <c r="A60" s="2" t="str">
        <f t="shared" si="0"/>
        <v>CX021119062609</v>
      </c>
      <c r="B60" s="2" t="s">
        <v>2</v>
      </c>
      <c r="C60" s="156" t="s">
        <v>20</v>
      </c>
      <c r="D60" s="156" t="s">
        <v>196</v>
      </c>
      <c r="E60" s="2">
        <v>190626</v>
      </c>
      <c r="F60" s="156" t="s">
        <v>227</v>
      </c>
      <c r="G60" s="157"/>
      <c r="H60" s="158">
        <v>5</v>
      </c>
      <c r="I60" s="159" t="s">
        <v>260</v>
      </c>
      <c r="J60" s="159" t="s">
        <v>260</v>
      </c>
      <c r="K60" s="159" t="s">
        <v>281</v>
      </c>
      <c r="L60" s="159" t="s">
        <v>214</v>
      </c>
      <c r="M60" s="159" t="s">
        <v>282</v>
      </c>
      <c r="N60" s="159"/>
      <c r="O60" s="160" t="s">
        <v>214</v>
      </c>
      <c r="P60" s="87" t="s">
        <v>201</v>
      </c>
      <c r="Q60" s="87" t="s">
        <v>201</v>
      </c>
      <c r="R60" s="159"/>
      <c r="S60" s="160" t="s">
        <v>270</v>
      </c>
      <c r="T60" s="159" t="s">
        <v>269</v>
      </c>
      <c r="U60" s="161">
        <v>5.0999999999999996</v>
      </c>
      <c r="V60" s="161">
        <v>8.9</v>
      </c>
      <c r="W60" s="161">
        <v>0.99</v>
      </c>
      <c r="X60" s="161">
        <v>500</v>
      </c>
      <c r="Y60" s="161">
        <v>500</v>
      </c>
      <c r="Z60" s="161">
        <v>0.86</v>
      </c>
      <c r="AA60" s="161">
        <v>0.86</v>
      </c>
      <c r="AB60" s="139" t="s">
        <v>277</v>
      </c>
      <c r="AC60" s="161">
        <v>60</v>
      </c>
      <c r="AD60" s="161" t="s">
        <v>278</v>
      </c>
      <c r="AE60" s="161">
        <v>40</v>
      </c>
      <c r="AF60" s="161"/>
      <c r="AG60" s="161"/>
      <c r="AH60" s="162"/>
      <c r="AI60" s="159" t="s">
        <v>299</v>
      </c>
      <c r="AJ60" s="163" t="s">
        <v>175</v>
      </c>
      <c r="AK60" s="161">
        <v>0.14499999999999999</v>
      </c>
      <c r="AL60" s="159" t="s">
        <v>292</v>
      </c>
      <c r="AM60" s="159" t="s">
        <v>26</v>
      </c>
      <c r="AN60" s="160"/>
      <c r="AO60" s="159"/>
      <c r="AP60" s="159"/>
      <c r="AQ60" s="159"/>
      <c r="AR60" s="159"/>
      <c r="AS60" s="164">
        <v>2</v>
      </c>
      <c r="AT60" s="165">
        <v>3</v>
      </c>
      <c r="AU60" s="165">
        <v>3</v>
      </c>
      <c r="AV60" s="165">
        <v>2</v>
      </c>
      <c r="AW60" s="165"/>
      <c r="AX60" s="165">
        <v>7</v>
      </c>
      <c r="AY60" s="165">
        <v>2</v>
      </c>
      <c r="AZ60" s="161">
        <v>5</v>
      </c>
      <c r="BA60" s="165">
        <v>3</v>
      </c>
      <c r="BB60" s="165">
        <v>5</v>
      </c>
      <c r="BC60" s="165">
        <v>1</v>
      </c>
      <c r="BD60" s="170">
        <v>0.5</v>
      </c>
      <c r="BE60" s="170">
        <v>1</v>
      </c>
      <c r="BF60" s="165"/>
      <c r="BG60" s="139">
        <v>21.3</v>
      </c>
      <c r="BH60" s="161">
        <v>67</v>
      </c>
      <c r="BI60" s="166">
        <v>0.63541666666666663</v>
      </c>
      <c r="BJ60" s="139">
        <v>2.0099999999999998</v>
      </c>
      <c r="BK60" s="167">
        <v>3.91</v>
      </c>
      <c r="BL60" s="167">
        <f t="shared" si="5"/>
        <v>13.4156802195917</v>
      </c>
      <c r="BM60" s="168" t="s">
        <v>324</v>
      </c>
    </row>
    <row r="61" spans="1:65" x14ac:dyDescent="0.25">
      <c r="A61" t="str">
        <f t="shared" si="0"/>
        <v>CX021119070301</v>
      </c>
      <c r="B61" s="136" t="s">
        <v>2</v>
      </c>
      <c r="C61" s="169" t="s">
        <v>20</v>
      </c>
      <c r="D61" s="169" t="s">
        <v>196</v>
      </c>
      <c r="E61" s="136">
        <v>190703</v>
      </c>
      <c r="F61" s="169" t="s">
        <v>3</v>
      </c>
      <c r="G61" s="22" t="s">
        <v>330</v>
      </c>
      <c r="P61" s="143"/>
      <c r="Q61" s="143"/>
      <c r="S61" s="89" t="s">
        <v>270</v>
      </c>
      <c r="T61" s="123" t="s">
        <v>269</v>
      </c>
      <c r="U61" s="132">
        <v>5.0999999999999996</v>
      </c>
      <c r="V61" s="132">
        <v>8.9</v>
      </c>
      <c r="W61" s="132">
        <v>0.99</v>
      </c>
      <c r="X61" s="132">
        <v>500</v>
      </c>
      <c r="Y61" s="132">
        <v>500</v>
      </c>
      <c r="Z61" s="132">
        <v>0.86</v>
      </c>
      <c r="AA61" s="132">
        <v>0.86</v>
      </c>
      <c r="AB61" s="132" t="s">
        <v>277</v>
      </c>
      <c r="AC61" s="88">
        <v>60</v>
      </c>
      <c r="AD61" s="88" t="s">
        <v>278</v>
      </c>
      <c r="AE61" s="88">
        <v>40</v>
      </c>
      <c r="AF61" s="88"/>
      <c r="AG61" s="88"/>
      <c r="AH61" s="130"/>
      <c r="AI61" s="87" t="s">
        <v>299</v>
      </c>
      <c r="AJ61" s="96" t="s">
        <v>36</v>
      </c>
      <c r="AK61" s="88">
        <v>0.14499999999999999</v>
      </c>
      <c r="AL61" s="87" t="s">
        <v>292</v>
      </c>
      <c r="AM61" s="87" t="s">
        <v>280</v>
      </c>
      <c r="AN61" s="116" t="s">
        <v>292</v>
      </c>
      <c r="AO61" s="87" t="s">
        <v>293</v>
      </c>
      <c r="AP61" s="130" t="s">
        <v>319</v>
      </c>
      <c r="AQ61" s="87" t="s">
        <v>295</v>
      </c>
      <c r="AR61" s="87" t="s">
        <v>296</v>
      </c>
      <c r="AS61" s="135">
        <v>2</v>
      </c>
      <c r="AT61" s="170">
        <v>3</v>
      </c>
      <c r="AU61" s="170">
        <v>3</v>
      </c>
      <c r="AV61" s="170">
        <v>2</v>
      </c>
      <c r="AW61" s="170"/>
      <c r="AX61" s="170">
        <v>7</v>
      </c>
      <c r="AY61" s="170">
        <v>2</v>
      </c>
      <c r="AZ61" s="132">
        <v>5</v>
      </c>
      <c r="BA61" s="170">
        <v>3</v>
      </c>
      <c r="BB61" s="170">
        <v>5</v>
      </c>
      <c r="BC61" s="170">
        <v>1</v>
      </c>
      <c r="BD61" s="170">
        <v>0.5</v>
      </c>
      <c r="BE61" s="170">
        <v>1</v>
      </c>
      <c r="BF61" s="170"/>
      <c r="BK61" s="111"/>
      <c r="BL61" s="111"/>
    </row>
    <row r="62" spans="1:65" s="25" customFormat="1" ht="30" x14ac:dyDescent="0.25">
      <c r="A62" s="25" t="str">
        <f t="shared" si="0"/>
        <v>CX021119071101</v>
      </c>
      <c r="B62" s="25" t="s">
        <v>2</v>
      </c>
      <c r="C62" s="140" t="s">
        <v>20</v>
      </c>
      <c r="D62" s="140" t="s">
        <v>196</v>
      </c>
      <c r="E62" s="25">
        <v>190711</v>
      </c>
      <c r="F62" s="140" t="s">
        <v>3</v>
      </c>
      <c r="G62" s="141" t="s">
        <v>332</v>
      </c>
      <c r="H62" s="142">
        <v>6</v>
      </c>
      <c r="I62" s="143" t="s">
        <v>260</v>
      </c>
      <c r="J62" s="143" t="s">
        <v>260</v>
      </c>
      <c r="K62" s="143" t="s">
        <v>281</v>
      </c>
      <c r="L62" s="143" t="s">
        <v>214</v>
      </c>
      <c r="M62" s="143" t="s">
        <v>282</v>
      </c>
      <c r="N62" s="143"/>
      <c r="O62" s="144" t="s">
        <v>214</v>
      </c>
      <c r="P62" s="143" t="s">
        <v>201</v>
      </c>
      <c r="Q62" s="143" t="s">
        <v>201</v>
      </c>
      <c r="R62" s="143"/>
      <c r="S62" s="144" t="s">
        <v>270</v>
      </c>
      <c r="T62" s="143" t="s">
        <v>269</v>
      </c>
      <c r="U62" s="147">
        <v>5.0999999999999996</v>
      </c>
      <c r="V62" s="147">
        <v>8.9</v>
      </c>
      <c r="W62" s="147">
        <v>0.99</v>
      </c>
      <c r="X62" s="147">
        <v>500</v>
      </c>
      <c r="Y62" s="147">
        <v>500</v>
      </c>
      <c r="Z62" s="147">
        <v>0.86</v>
      </c>
      <c r="AA62" s="147">
        <v>0.86</v>
      </c>
      <c r="AB62" s="148" t="s">
        <v>277</v>
      </c>
      <c r="AC62" s="146">
        <v>90</v>
      </c>
      <c r="AD62" s="147" t="s">
        <v>278</v>
      </c>
      <c r="AE62" s="146">
        <v>10</v>
      </c>
      <c r="AF62" s="146"/>
      <c r="AG62" s="147"/>
      <c r="AH62" s="147"/>
      <c r="AI62" s="143" t="s">
        <v>299</v>
      </c>
      <c r="AJ62" s="143" t="s">
        <v>299</v>
      </c>
      <c r="AK62" s="147">
        <v>0.14499999999999999</v>
      </c>
      <c r="AL62" s="143" t="s">
        <v>292</v>
      </c>
      <c r="AM62" s="143" t="s">
        <v>280</v>
      </c>
      <c r="AN62" s="144" t="s">
        <v>292</v>
      </c>
      <c r="AO62" s="143" t="s">
        <v>293</v>
      </c>
      <c r="AP62" s="143" t="s">
        <v>319</v>
      </c>
      <c r="AQ62" s="143" t="s">
        <v>295</v>
      </c>
      <c r="AR62" s="143" t="s">
        <v>296</v>
      </c>
      <c r="AS62" s="150">
        <v>2</v>
      </c>
      <c r="AT62" s="151">
        <v>3</v>
      </c>
      <c r="AU62" s="151">
        <v>3</v>
      </c>
      <c r="AV62" s="151">
        <v>2</v>
      </c>
      <c r="AW62" s="151"/>
      <c r="AX62" s="151">
        <v>7</v>
      </c>
      <c r="AY62" s="151">
        <v>2</v>
      </c>
      <c r="AZ62" s="147">
        <v>5</v>
      </c>
      <c r="BA62" s="151">
        <v>3</v>
      </c>
      <c r="BB62" s="151">
        <v>5</v>
      </c>
      <c r="BC62" s="151">
        <v>1</v>
      </c>
      <c r="BD62" s="170">
        <v>0.5</v>
      </c>
      <c r="BE62" s="170">
        <v>1</v>
      </c>
      <c r="BF62" s="151"/>
      <c r="BG62" s="148"/>
      <c r="BH62" s="147"/>
      <c r="BI62" s="147"/>
      <c r="BJ62" s="148">
        <v>1.01</v>
      </c>
      <c r="BK62" s="153">
        <v>2.0699999999999998</v>
      </c>
      <c r="BL62" s="173">
        <f t="shared" ref="BL62:BL86" si="7">BK62/(BJ62*AK62)</f>
        <v>14.134516899965858</v>
      </c>
      <c r="BM62" s="154" t="s">
        <v>335</v>
      </c>
    </row>
    <row r="63" spans="1:65" x14ac:dyDescent="0.25">
      <c r="A63" t="str">
        <f t="shared" si="0"/>
        <v>CX021119071102</v>
      </c>
      <c r="B63" s="171" t="s">
        <v>2</v>
      </c>
      <c r="C63" s="1" t="s">
        <v>20</v>
      </c>
      <c r="D63" s="1" t="s">
        <v>196</v>
      </c>
      <c r="E63" s="171">
        <v>190711</v>
      </c>
      <c r="F63" s="1" t="s">
        <v>20</v>
      </c>
      <c r="G63" s="22" t="s">
        <v>331</v>
      </c>
      <c r="H63" s="13">
        <v>6</v>
      </c>
      <c r="I63" s="87" t="s">
        <v>260</v>
      </c>
      <c r="J63" s="87" t="s">
        <v>260</v>
      </c>
      <c r="K63" s="87" t="s">
        <v>281</v>
      </c>
      <c r="L63" s="87" t="s">
        <v>214</v>
      </c>
      <c r="M63" s="87" t="s">
        <v>282</v>
      </c>
      <c r="O63" s="89" t="s">
        <v>214</v>
      </c>
      <c r="P63" s="87" t="s">
        <v>201</v>
      </c>
      <c r="Q63" s="87" t="s">
        <v>201</v>
      </c>
      <c r="S63" s="89" t="s">
        <v>270</v>
      </c>
      <c r="T63" s="87" t="s">
        <v>269</v>
      </c>
      <c r="U63" s="88">
        <v>5.0999999999999996</v>
      </c>
      <c r="V63" s="88">
        <v>8.9</v>
      </c>
      <c r="W63" s="88">
        <v>0.99</v>
      </c>
      <c r="X63" s="88">
        <v>500</v>
      </c>
      <c r="Y63" s="88">
        <v>500</v>
      </c>
      <c r="Z63" s="88">
        <v>0.86</v>
      </c>
      <c r="AA63" s="88">
        <v>0.86</v>
      </c>
      <c r="AB63" s="90" t="s">
        <v>277</v>
      </c>
      <c r="AC63" s="97">
        <v>80</v>
      </c>
      <c r="AD63" s="88" t="s">
        <v>278</v>
      </c>
      <c r="AE63" s="97">
        <v>20</v>
      </c>
      <c r="AF63" s="97"/>
      <c r="AG63" s="88"/>
      <c r="AH63" s="88"/>
      <c r="AI63" s="87" t="s">
        <v>299</v>
      </c>
      <c r="AJ63" s="87" t="s">
        <v>299</v>
      </c>
      <c r="AK63" s="88">
        <v>0.14499999999999999</v>
      </c>
      <c r="AL63" s="87" t="s">
        <v>292</v>
      </c>
      <c r="AM63" s="87" t="s">
        <v>280</v>
      </c>
      <c r="AN63" s="89" t="s">
        <v>292</v>
      </c>
      <c r="AO63" s="87" t="s">
        <v>293</v>
      </c>
      <c r="AP63" s="87" t="s">
        <v>319</v>
      </c>
      <c r="AQ63" s="87" t="s">
        <v>295</v>
      </c>
      <c r="AR63" s="87" t="s">
        <v>333</v>
      </c>
      <c r="AS63" s="135">
        <v>2</v>
      </c>
      <c r="AT63" s="126">
        <v>3</v>
      </c>
      <c r="AU63" s="126">
        <v>3</v>
      </c>
      <c r="AV63" s="126">
        <v>2</v>
      </c>
      <c r="AW63" s="126"/>
      <c r="AX63" s="126">
        <v>7</v>
      </c>
      <c r="AY63" s="126">
        <v>2</v>
      </c>
      <c r="AZ63" s="88">
        <v>5</v>
      </c>
      <c r="BA63" s="126">
        <v>3</v>
      </c>
      <c r="BB63" s="126">
        <v>5</v>
      </c>
      <c r="BC63" s="126">
        <v>1</v>
      </c>
      <c r="BD63" s="170">
        <v>0.5</v>
      </c>
      <c r="BE63" s="170">
        <v>1</v>
      </c>
      <c r="BF63" s="126"/>
      <c r="BJ63" s="90">
        <v>0.91</v>
      </c>
      <c r="BK63" s="111">
        <v>1.72</v>
      </c>
      <c r="BL63" s="174">
        <f t="shared" si="7"/>
        <v>13.035240621447519</v>
      </c>
      <c r="BM63" s="114" t="s">
        <v>352</v>
      </c>
    </row>
    <row r="64" spans="1:65" s="25" customFormat="1" ht="30" x14ac:dyDescent="0.25">
      <c r="A64" s="25" t="str">
        <f t="shared" si="0"/>
        <v>CX021119071201</v>
      </c>
      <c r="B64" s="172" t="s">
        <v>2</v>
      </c>
      <c r="C64" s="140" t="s">
        <v>20</v>
      </c>
      <c r="D64" s="140" t="s">
        <v>196</v>
      </c>
      <c r="E64" s="172">
        <v>190712</v>
      </c>
      <c r="F64" s="140" t="s">
        <v>3</v>
      </c>
      <c r="G64" s="141" t="s">
        <v>334</v>
      </c>
      <c r="H64" s="142">
        <v>6</v>
      </c>
      <c r="I64" s="143" t="s">
        <v>260</v>
      </c>
      <c r="J64" s="143" t="s">
        <v>260</v>
      </c>
      <c r="K64" s="143" t="s">
        <v>281</v>
      </c>
      <c r="L64" s="143" t="s">
        <v>214</v>
      </c>
      <c r="M64" s="143" t="s">
        <v>282</v>
      </c>
      <c r="N64" s="143"/>
      <c r="O64" s="144" t="s">
        <v>214</v>
      </c>
      <c r="P64" s="143" t="s">
        <v>201</v>
      </c>
      <c r="Q64" s="143" t="s">
        <v>201</v>
      </c>
      <c r="R64" s="143"/>
      <c r="S64" s="144" t="s">
        <v>270</v>
      </c>
      <c r="T64" s="143" t="s">
        <v>269</v>
      </c>
      <c r="U64" s="147">
        <v>5.0999999999999996</v>
      </c>
      <c r="V64" s="147">
        <v>8.9</v>
      </c>
      <c r="W64" s="147">
        <v>0.99</v>
      </c>
      <c r="X64" s="147">
        <v>500</v>
      </c>
      <c r="Y64" s="147">
        <v>500</v>
      </c>
      <c r="Z64" s="147">
        <v>0.86</v>
      </c>
      <c r="AA64" s="147">
        <v>0.86</v>
      </c>
      <c r="AB64" s="148" t="s">
        <v>277</v>
      </c>
      <c r="AC64" s="146">
        <v>70</v>
      </c>
      <c r="AD64" s="147" t="s">
        <v>278</v>
      </c>
      <c r="AE64" s="146">
        <v>30</v>
      </c>
      <c r="AF64" s="146"/>
      <c r="AG64" s="147"/>
      <c r="AH64" s="147"/>
      <c r="AI64" s="143" t="s">
        <v>299</v>
      </c>
      <c r="AJ64" s="143" t="s">
        <v>299</v>
      </c>
      <c r="AK64" s="147">
        <v>0.14499999999999999</v>
      </c>
      <c r="AL64" s="143" t="s">
        <v>292</v>
      </c>
      <c r="AM64" s="143" t="s">
        <v>280</v>
      </c>
      <c r="AN64" s="144" t="s">
        <v>292</v>
      </c>
      <c r="AO64" s="143" t="s">
        <v>293</v>
      </c>
      <c r="AP64" s="143" t="s">
        <v>319</v>
      </c>
      <c r="AQ64" s="143" t="s">
        <v>295</v>
      </c>
      <c r="AR64" s="143" t="s">
        <v>296</v>
      </c>
      <c r="AS64" s="150">
        <v>2</v>
      </c>
      <c r="AT64" s="151">
        <v>3</v>
      </c>
      <c r="AU64" s="151">
        <v>3</v>
      </c>
      <c r="AV64" s="151">
        <v>2</v>
      </c>
      <c r="AW64" s="151"/>
      <c r="AX64" s="151">
        <v>7</v>
      </c>
      <c r="AY64" s="151">
        <v>2</v>
      </c>
      <c r="AZ64" s="147">
        <v>5</v>
      </c>
      <c r="BA64" s="151">
        <v>3</v>
      </c>
      <c r="BB64" s="151">
        <v>5</v>
      </c>
      <c r="BC64" s="151">
        <v>1</v>
      </c>
      <c r="BD64" s="170">
        <v>0.5</v>
      </c>
      <c r="BE64" s="170">
        <v>1</v>
      </c>
      <c r="BF64" s="151"/>
      <c r="BG64" s="148">
        <v>26.7</v>
      </c>
      <c r="BH64" s="147">
        <v>45</v>
      </c>
      <c r="BI64" s="152">
        <v>0.39583333333333331</v>
      </c>
      <c r="BJ64" s="148">
        <v>1.42</v>
      </c>
      <c r="BK64" s="153">
        <v>2.83</v>
      </c>
      <c r="BL64" s="173">
        <f t="shared" si="7"/>
        <v>13.74453618261292</v>
      </c>
      <c r="BM64" s="154" t="s">
        <v>350</v>
      </c>
    </row>
    <row r="65" spans="1:65" x14ac:dyDescent="0.25">
      <c r="A65" t="str">
        <f t="shared" ref="A65" si="8">CONCATENATE(B65,C65,D65,E65,F65)</f>
        <v>CX021119071202</v>
      </c>
      <c r="B65" t="s">
        <v>2</v>
      </c>
      <c r="C65" s="1" t="s">
        <v>20</v>
      </c>
      <c r="D65" s="1" t="s">
        <v>196</v>
      </c>
      <c r="E65">
        <v>190712</v>
      </c>
      <c r="F65" s="1" t="s">
        <v>20</v>
      </c>
      <c r="G65" s="22" t="s">
        <v>336</v>
      </c>
      <c r="H65" s="13">
        <v>6</v>
      </c>
      <c r="I65" s="87" t="s">
        <v>260</v>
      </c>
      <c r="J65" s="87" t="s">
        <v>260</v>
      </c>
      <c r="K65" s="87" t="s">
        <v>281</v>
      </c>
      <c r="L65" s="87" t="s">
        <v>214</v>
      </c>
      <c r="M65" s="87" t="s">
        <v>282</v>
      </c>
      <c r="O65" s="89" t="s">
        <v>214</v>
      </c>
      <c r="P65" s="87" t="s">
        <v>201</v>
      </c>
      <c r="Q65" s="87" t="s">
        <v>201</v>
      </c>
      <c r="S65" s="89" t="s">
        <v>270</v>
      </c>
      <c r="T65" s="87" t="s">
        <v>269</v>
      </c>
      <c r="U65" s="88">
        <v>5.0999999999999996</v>
      </c>
      <c r="V65" s="88">
        <v>8.9</v>
      </c>
      <c r="W65" s="88">
        <v>0.99</v>
      </c>
      <c r="X65" s="88">
        <v>500</v>
      </c>
      <c r="Y65" s="88">
        <v>500</v>
      </c>
      <c r="Z65" s="88">
        <v>0.86</v>
      </c>
      <c r="AA65" s="88">
        <v>0.86</v>
      </c>
      <c r="AB65" s="132" t="s">
        <v>277</v>
      </c>
      <c r="AC65" s="97">
        <v>90</v>
      </c>
      <c r="AD65" s="97" t="s">
        <v>338</v>
      </c>
      <c r="AE65" s="97">
        <v>10</v>
      </c>
      <c r="AF65" s="97"/>
      <c r="AG65" s="88"/>
      <c r="AH65" s="88"/>
      <c r="AI65" s="87" t="s">
        <v>299</v>
      </c>
      <c r="AJ65" s="87" t="s">
        <v>299</v>
      </c>
      <c r="AK65" s="88">
        <v>0.14499999999999999</v>
      </c>
      <c r="AL65" s="87" t="s">
        <v>292</v>
      </c>
      <c r="AM65" s="87" t="s">
        <v>280</v>
      </c>
      <c r="AN65" s="89" t="s">
        <v>292</v>
      </c>
      <c r="AO65" s="87" t="s">
        <v>293</v>
      </c>
      <c r="AP65" s="87" t="s">
        <v>319</v>
      </c>
      <c r="AQ65" s="87" t="s">
        <v>295</v>
      </c>
      <c r="AR65" s="87" t="s">
        <v>296</v>
      </c>
      <c r="AS65" s="90">
        <v>2</v>
      </c>
      <c r="AT65" s="88">
        <v>3</v>
      </c>
      <c r="AU65" s="88">
        <v>3</v>
      </c>
      <c r="AV65" s="88">
        <v>2</v>
      </c>
      <c r="AX65" s="88">
        <v>7</v>
      </c>
      <c r="AY65" s="88">
        <v>2</v>
      </c>
      <c r="AZ65" s="88">
        <v>5</v>
      </c>
      <c r="BA65" s="88">
        <v>3</v>
      </c>
      <c r="BB65" s="88">
        <v>5</v>
      </c>
      <c r="BC65" s="88">
        <v>1</v>
      </c>
      <c r="BD65" s="170">
        <v>0.5</v>
      </c>
      <c r="BE65" s="170">
        <v>1</v>
      </c>
      <c r="BG65" s="90">
        <v>26.7</v>
      </c>
      <c r="BH65" s="88">
        <v>45</v>
      </c>
      <c r="BI65" s="112">
        <v>0.58333333333333337</v>
      </c>
      <c r="BJ65" s="90">
        <v>2.66</v>
      </c>
      <c r="BK65" s="111">
        <v>5.57</v>
      </c>
      <c r="BL65" s="111">
        <f t="shared" si="7"/>
        <v>14.441275602800104</v>
      </c>
    </row>
    <row r="66" spans="1:65" x14ac:dyDescent="0.25">
      <c r="A66" t="str">
        <f t="shared" ref="A66:A73" si="9">CONCATENATE(B66,C66,D66,E66,F66)</f>
        <v>CX021119071203</v>
      </c>
      <c r="B66" t="s">
        <v>2</v>
      </c>
      <c r="C66" s="1" t="s">
        <v>20</v>
      </c>
      <c r="D66" s="1" t="s">
        <v>196</v>
      </c>
      <c r="E66">
        <v>190712</v>
      </c>
      <c r="F66" s="1" t="s">
        <v>25</v>
      </c>
      <c r="G66" s="22" t="s">
        <v>337</v>
      </c>
      <c r="H66" s="13">
        <v>5</v>
      </c>
      <c r="I66" s="87" t="s">
        <v>260</v>
      </c>
      <c r="J66" s="87" t="s">
        <v>260</v>
      </c>
      <c r="K66" s="87" t="s">
        <v>281</v>
      </c>
      <c r="L66" s="87" t="s">
        <v>214</v>
      </c>
      <c r="M66" s="87" t="s">
        <v>282</v>
      </c>
      <c r="O66" s="89" t="s">
        <v>214</v>
      </c>
      <c r="P66" s="87" t="s">
        <v>201</v>
      </c>
      <c r="Q66" s="87" t="s">
        <v>201</v>
      </c>
      <c r="S66" s="89" t="s">
        <v>270</v>
      </c>
      <c r="T66" s="87" t="s">
        <v>269</v>
      </c>
      <c r="U66" s="88">
        <v>5.0999999999999996</v>
      </c>
      <c r="V66" s="88">
        <v>8.9</v>
      </c>
      <c r="W66" s="88">
        <v>0.99</v>
      </c>
      <c r="X66" s="88">
        <v>500</v>
      </c>
      <c r="Y66" s="88">
        <v>500</v>
      </c>
      <c r="Z66" s="88">
        <v>0.86</v>
      </c>
      <c r="AA66" s="88">
        <v>0.86</v>
      </c>
      <c r="AB66" s="132" t="s">
        <v>277</v>
      </c>
      <c r="AC66" s="88">
        <v>90</v>
      </c>
      <c r="AD66" s="88" t="s">
        <v>338</v>
      </c>
      <c r="AE66" s="88">
        <v>10</v>
      </c>
      <c r="AF66" s="88"/>
      <c r="AG66" s="88"/>
      <c r="AH66" s="88"/>
      <c r="AI66" s="87" t="s">
        <v>299</v>
      </c>
      <c r="AJ66" s="87" t="s">
        <v>299</v>
      </c>
      <c r="AK66" s="88">
        <v>0.14499999999999999</v>
      </c>
      <c r="AL66" s="87" t="s">
        <v>292</v>
      </c>
      <c r="AM66" s="96" t="s">
        <v>201</v>
      </c>
      <c r="AN66" s="89" t="s">
        <v>292</v>
      </c>
      <c r="AO66" s="87" t="s">
        <v>293</v>
      </c>
      <c r="AP66" s="87" t="s">
        <v>319</v>
      </c>
      <c r="AQ66" s="87" t="s">
        <v>295</v>
      </c>
      <c r="AR66" s="87" t="s">
        <v>296</v>
      </c>
      <c r="AS66" s="90">
        <v>2</v>
      </c>
      <c r="AT66" s="88">
        <v>3</v>
      </c>
      <c r="AU66" s="88">
        <v>3</v>
      </c>
      <c r="AV66" s="88">
        <v>2</v>
      </c>
      <c r="AX66" s="88">
        <v>7</v>
      </c>
      <c r="AY66" s="88">
        <v>2</v>
      </c>
      <c r="AZ66" s="88">
        <v>5</v>
      </c>
      <c r="BA66" s="88">
        <v>3</v>
      </c>
      <c r="BB66" s="88">
        <v>5</v>
      </c>
      <c r="BC66" s="88">
        <v>1</v>
      </c>
      <c r="BD66" s="170">
        <v>0.5</v>
      </c>
      <c r="BE66" s="170">
        <v>1</v>
      </c>
      <c r="BG66" s="90">
        <v>26.7</v>
      </c>
      <c r="BH66" s="88">
        <v>45</v>
      </c>
      <c r="BJ66" s="90">
        <v>1.44</v>
      </c>
      <c r="BK66" s="111">
        <v>2.27</v>
      </c>
      <c r="BL66" s="111">
        <f t="shared" si="7"/>
        <v>10.871647509578544</v>
      </c>
    </row>
    <row r="67" spans="1:65" x14ac:dyDescent="0.25">
      <c r="A67" t="str">
        <f t="shared" si="9"/>
        <v>CX021119071204</v>
      </c>
      <c r="B67" t="s">
        <v>2</v>
      </c>
      <c r="C67" s="1" t="s">
        <v>20</v>
      </c>
      <c r="D67" s="1" t="s">
        <v>196</v>
      </c>
      <c r="E67">
        <v>190712</v>
      </c>
      <c r="F67" s="1" t="s">
        <v>168</v>
      </c>
      <c r="G67" s="22" t="s">
        <v>340</v>
      </c>
      <c r="H67" s="13">
        <v>6</v>
      </c>
      <c r="I67" s="87" t="s">
        <v>260</v>
      </c>
      <c r="J67" s="87" t="s">
        <v>260</v>
      </c>
      <c r="K67" s="87" t="s">
        <v>281</v>
      </c>
      <c r="L67" s="87" t="s">
        <v>214</v>
      </c>
      <c r="M67" s="87" t="s">
        <v>282</v>
      </c>
      <c r="O67" s="89" t="s">
        <v>214</v>
      </c>
      <c r="P67" s="87" t="s">
        <v>201</v>
      </c>
      <c r="Q67" s="87" t="s">
        <v>201</v>
      </c>
      <c r="S67" s="89" t="s">
        <v>270</v>
      </c>
      <c r="T67" s="87" t="s">
        <v>269</v>
      </c>
      <c r="U67" s="88">
        <v>5.0999999999999996</v>
      </c>
      <c r="V67" s="88">
        <v>8.9</v>
      </c>
      <c r="W67" s="88">
        <v>0.99</v>
      </c>
      <c r="X67" s="88">
        <v>500</v>
      </c>
      <c r="Y67" s="88">
        <v>500</v>
      </c>
      <c r="Z67" s="88">
        <v>0.86</v>
      </c>
      <c r="AA67" s="88">
        <v>0.86</v>
      </c>
      <c r="AB67" s="132" t="s">
        <v>277</v>
      </c>
      <c r="AC67" s="97">
        <v>80</v>
      </c>
      <c r="AD67" s="88" t="s">
        <v>338</v>
      </c>
      <c r="AE67" s="97">
        <v>20</v>
      </c>
      <c r="AF67" s="97"/>
      <c r="AG67" s="88"/>
      <c r="AH67" s="88"/>
      <c r="AI67" s="87" t="s">
        <v>299</v>
      </c>
      <c r="AJ67" s="87" t="s">
        <v>299</v>
      </c>
      <c r="AK67" s="88">
        <v>0.14499999999999999</v>
      </c>
      <c r="AL67" s="87" t="s">
        <v>292</v>
      </c>
      <c r="AM67" s="87" t="s">
        <v>280</v>
      </c>
      <c r="AN67" s="89" t="s">
        <v>292</v>
      </c>
      <c r="AO67" s="87" t="s">
        <v>293</v>
      </c>
      <c r="AP67" s="87" t="s">
        <v>319</v>
      </c>
      <c r="AQ67" s="87" t="s">
        <v>295</v>
      </c>
      <c r="AR67" s="87" t="s">
        <v>296</v>
      </c>
      <c r="AS67" s="90">
        <v>2</v>
      </c>
      <c r="AT67" s="88">
        <v>3</v>
      </c>
      <c r="AU67" s="88">
        <v>3</v>
      </c>
      <c r="AV67" s="88">
        <v>2</v>
      </c>
      <c r="AX67" s="88">
        <v>7</v>
      </c>
      <c r="AY67" s="88">
        <v>2</v>
      </c>
      <c r="AZ67" s="88">
        <v>5</v>
      </c>
      <c r="BA67" s="88">
        <v>3</v>
      </c>
      <c r="BB67" s="88">
        <v>5</v>
      </c>
      <c r="BC67" s="88">
        <v>1</v>
      </c>
      <c r="BD67" s="170">
        <v>0.5</v>
      </c>
      <c r="BE67" s="170">
        <v>1</v>
      </c>
      <c r="BG67" s="90">
        <v>26.7</v>
      </c>
      <c r="BH67" s="88">
        <v>45</v>
      </c>
      <c r="BI67" s="112">
        <v>0.64583333333333337</v>
      </c>
      <c r="BJ67" s="90">
        <v>1.68</v>
      </c>
      <c r="BK67" s="111">
        <v>3.51</v>
      </c>
      <c r="BL67" s="111">
        <f t="shared" si="7"/>
        <v>14.408866995073891</v>
      </c>
    </row>
    <row r="68" spans="1:65" s="2" customFormat="1" x14ac:dyDescent="0.25">
      <c r="A68" s="2" t="str">
        <f t="shared" si="9"/>
        <v>CX021119071205</v>
      </c>
      <c r="B68" s="2" t="s">
        <v>2</v>
      </c>
      <c r="C68" s="156" t="s">
        <v>20</v>
      </c>
      <c r="D68" s="156" t="s">
        <v>196</v>
      </c>
      <c r="E68" s="2">
        <v>190712</v>
      </c>
      <c r="F68" s="156" t="s">
        <v>224</v>
      </c>
      <c r="G68" s="157" t="s">
        <v>341</v>
      </c>
      <c r="H68" s="158">
        <v>6</v>
      </c>
      <c r="I68" s="159" t="s">
        <v>260</v>
      </c>
      <c r="J68" s="159" t="s">
        <v>260</v>
      </c>
      <c r="K68" s="159" t="s">
        <v>281</v>
      </c>
      <c r="L68" s="159" t="s">
        <v>214</v>
      </c>
      <c r="M68" s="159" t="s">
        <v>282</v>
      </c>
      <c r="N68" s="159"/>
      <c r="O68" s="160" t="s">
        <v>214</v>
      </c>
      <c r="P68" s="159" t="s">
        <v>201</v>
      </c>
      <c r="Q68" s="159" t="s">
        <v>201</v>
      </c>
      <c r="R68" s="159"/>
      <c r="S68" s="160" t="s">
        <v>270</v>
      </c>
      <c r="T68" s="159" t="s">
        <v>269</v>
      </c>
      <c r="U68" s="161">
        <v>5.0999999999999996</v>
      </c>
      <c r="V68" s="161">
        <v>8.9</v>
      </c>
      <c r="W68" s="161">
        <v>0.99</v>
      </c>
      <c r="X68" s="161">
        <v>500</v>
      </c>
      <c r="Y68" s="161">
        <v>500</v>
      </c>
      <c r="Z68" s="161">
        <v>0.86</v>
      </c>
      <c r="AA68" s="161">
        <v>0.86</v>
      </c>
      <c r="AB68" s="161" t="s">
        <v>277</v>
      </c>
      <c r="AC68" s="161">
        <v>80</v>
      </c>
      <c r="AD68" s="161" t="s">
        <v>338</v>
      </c>
      <c r="AE68" s="161">
        <v>20</v>
      </c>
      <c r="AF68" s="161"/>
      <c r="AG68" s="161"/>
      <c r="AH68" s="161"/>
      <c r="AI68" s="159" t="s">
        <v>299</v>
      </c>
      <c r="AJ68" s="163" t="s">
        <v>300</v>
      </c>
      <c r="AK68" s="161">
        <v>0.14499999999999999</v>
      </c>
      <c r="AL68" s="159" t="s">
        <v>292</v>
      </c>
      <c r="AM68" s="159" t="s">
        <v>280</v>
      </c>
      <c r="AN68" s="160" t="s">
        <v>339</v>
      </c>
      <c r="AO68" s="159" t="s">
        <v>339</v>
      </c>
      <c r="AP68" s="159" t="s">
        <v>339</v>
      </c>
      <c r="AQ68" s="159" t="s">
        <v>339</v>
      </c>
      <c r="AR68" s="159" t="s">
        <v>339</v>
      </c>
      <c r="AS68" s="139">
        <v>2</v>
      </c>
      <c r="AT68" s="161">
        <v>3</v>
      </c>
      <c r="AU68" s="161">
        <v>3</v>
      </c>
      <c r="AV68" s="161">
        <v>2</v>
      </c>
      <c r="AW68" s="161"/>
      <c r="AX68" s="161">
        <v>7</v>
      </c>
      <c r="AY68" s="161">
        <v>2</v>
      </c>
      <c r="AZ68" s="161">
        <v>5</v>
      </c>
      <c r="BA68" s="161">
        <v>3</v>
      </c>
      <c r="BB68" s="161">
        <v>5</v>
      </c>
      <c r="BC68" s="161">
        <v>1</v>
      </c>
      <c r="BD68" s="170">
        <v>0.5</v>
      </c>
      <c r="BE68" s="170">
        <v>1</v>
      </c>
      <c r="BF68" s="161"/>
      <c r="BG68" s="139">
        <v>26.7</v>
      </c>
      <c r="BH68" s="161">
        <v>45</v>
      </c>
      <c r="BI68" s="161"/>
      <c r="BJ68" s="139">
        <v>1.55</v>
      </c>
      <c r="BK68" s="167">
        <v>3.27</v>
      </c>
      <c r="BL68" s="174">
        <f t="shared" si="7"/>
        <v>14.549499443826475</v>
      </c>
      <c r="BM68" s="168"/>
    </row>
    <row r="69" spans="1:65" s="102" customFormat="1" ht="75" x14ac:dyDescent="0.25">
      <c r="A69" s="102" t="str">
        <f t="shared" si="9"/>
        <v>CX021119071701</v>
      </c>
      <c r="B69" s="175" t="s">
        <v>2</v>
      </c>
      <c r="C69" s="176" t="s">
        <v>20</v>
      </c>
      <c r="D69" s="176" t="s">
        <v>196</v>
      </c>
      <c r="E69" s="175">
        <v>190717</v>
      </c>
      <c r="F69" s="176" t="s">
        <v>3</v>
      </c>
      <c r="G69" s="177" t="s">
        <v>342</v>
      </c>
      <c r="H69" s="178">
        <v>6</v>
      </c>
      <c r="I69" s="179" t="s">
        <v>260</v>
      </c>
      <c r="J69" s="179" t="s">
        <v>260</v>
      </c>
      <c r="K69" s="179" t="s">
        <v>281</v>
      </c>
      <c r="L69" s="179" t="s">
        <v>214</v>
      </c>
      <c r="M69" s="179" t="s">
        <v>282</v>
      </c>
      <c r="N69" s="179"/>
      <c r="O69" s="180" t="s">
        <v>214</v>
      </c>
      <c r="P69" s="179" t="s">
        <v>201</v>
      </c>
      <c r="Q69" s="179" t="s">
        <v>201</v>
      </c>
      <c r="R69" s="179"/>
      <c r="S69" s="180" t="s">
        <v>270</v>
      </c>
      <c r="T69" s="179" t="s">
        <v>269</v>
      </c>
      <c r="U69" s="181">
        <v>5.0999999999999996</v>
      </c>
      <c r="V69" s="181">
        <v>8.9</v>
      </c>
      <c r="W69" s="181">
        <v>0.99</v>
      </c>
      <c r="X69" s="181">
        <v>500</v>
      </c>
      <c r="Y69" s="181">
        <v>500</v>
      </c>
      <c r="Z69" s="181">
        <v>0.86</v>
      </c>
      <c r="AA69" s="181">
        <v>0.86</v>
      </c>
      <c r="AB69" s="182" t="s">
        <v>277</v>
      </c>
      <c r="AC69" s="183">
        <v>70</v>
      </c>
      <c r="AD69" s="181" t="s">
        <v>338</v>
      </c>
      <c r="AE69" s="183">
        <v>30</v>
      </c>
      <c r="AF69" s="183"/>
      <c r="AG69" s="181"/>
      <c r="AH69" s="181"/>
      <c r="AI69" s="179" t="s">
        <v>299</v>
      </c>
      <c r="AJ69" s="179" t="s">
        <v>299</v>
      </c>
      <c r="AK69" s="181">
        <v>0.14499999999999999</v>
      </c>
      <c r="AL69" s="179" t="s">
        <v>292</v>
      </c>
      <c r="AM69" s="179" t="s">
        <v>280</v>
      </c>
      <c r="AN69" s="180" t="s">
        <v>292</v>
      </c>
      <c r="AO69" s="179" t="s">
        <v>293</v>
      </c>
      <c r="AP69" s="179" t="s">
        <v>319</v>
      </c>
      <c r="AQ69" s="179" t="s">
        <v>295</v>
      </c>
      <c r="AR69" s="179" t="s">
        <v>296</v>
      </c>
      <c r="AS69" s="184">
        <v>2</v>
      </c>
      <c r="AT69" s="185">
        <v>3</v>
      </c>
      <c r="AU69" s="185">
        <v>3</v>
      </c>
      <c r="AV69" s="185">
        <v>2</v>
      </c>
      <c r="AW69" s="185"/>
      <c r="AX69" s="185">
        <v>7</v>
      </c>
      <c r="AY69" s="185">
        <v>2</v>
      </c>
      <c r="AZ69" s="181">
        <v>5</v>
      </c>
      <c r="BA69" s="185">
        <v>3</v>
      </c>
      <c r="BB69" s="185">
        <v>5</v>
      </c>
      <c r="BC69" s="185">
        <v>1</v>
      </c>
      <c r="BD69" s="170">
        <v>0.5</v>
      </c>
      <c r="BE69" s="170">
        <v>1</v>
      </c>
      <c r="BF69" s="185"/>
      <c r="BG69" s="182">
        <v>25.9</v>
      </c>
      <c r="BH69" s="181">
        <v>45</v>
      </c>
      <c r="BI69" s="186">
        <v>0.60416666666666663</v>
      </c>
      <c r="BJ69" s="182">
        <v>1.79</v>
      </c>
      <c r="BK69" s="187">
        <v>3.86</v>
      </c>
      <c r="BL69" s="187">
        <f t="shared" si="7"/>
        <v>14.871893662107492</v>
      </c>
      <c r="BM69" s="188" t="s">
        <v>343</v>
      </c>
    </row>
    <row r="70" spans="1:65" ht="45" x14ac:dyDescent="0.25">
      <c r="A70" s="25" t="str">
        <f t="shared" si="9"/>
        <v>CX021119071801</v>
      </c>
      <c r="B70" s="172" t="s">
        <v>2</v>
      </c>
      <c r="C70" s="140" t="s">
        <v>20</v>
      </c>
      <c r="D70" s="140" t="s">
        <v>196</v>
      </c>
      <c r="E70" s="172">
        <v>190718</v>
      </c>
      <c r="F70" s="140" t="s">
        <v>3</v>
      </c>
      <c r="G70" s="22" t="s">
        <v>344</v>
      </c>
      <c r="I70" s="87" t="s">
        <v>260</v>
      </c>
      <c r="J70" s="87" t="s">
        <v>260</v>
      </c>
      <c r="K70" s="87" t="s">
        <v>281</v>
      </c>
      <c r="L70" s="87" t="s">
        <v>214</v>
      </c>
      <c r="M70" s="87" t="s">
        <v>282</v>
      </c>
      <c r="O70" s="89" t="s">
        <v>214</v>
      </c>
      <c r="P70" s="87" t="s">
        <v>201</v>
      </c>
      <c r="Q70" s="87" t="s">
        <v>201</v>
      </c>
      <c r="S70" s="89" t="s">
        <v>270</v>
      </c>
      <c r="T70" s="87" t="s">
        <v>269</v>
      </c>
      <c r="U70" s="88">
        <v>5.0999999999999996</v>
      </c>
      <c r="V70" s="88">
        <v>8.8000000000000007</v>
      </c>
      <c r="W70" s="88">
        <v>0.99</v>
      </c>
      <c r="X70" s="88">
        <v>500</v>
      </c>
      <c r="Y70" s="88">
        <v>500</v>
      </c>
      <c r="Z70" s="88">
        <v>0.86</v>
      </c>
      <c r="AA70" s="88">
        <v>0.86</v>
      </c>
      <c r="AB70" s="132" t="s">
        <v>277</v>
      </c>
      <c r="AC70" s="97">
        <v>60</v>
      </c>
      <c r="AD70" s="88" t="s">
        <v>338</v>
      </c>
      <c r="AE70" s="97">
        <v>40</v>
      </c>
      <c r="AF70" s="97"/>
      <c r="AG70" s="88"/>
      <c r="AH70" s="88"/>
      <c r="AI70" s="87" t="s">
        <v>299</v>
      </c>
      <c r="AJ70" s="87" t="s">
        <v>299</v>
      </c>
      <c r="AK70" s="88">
        <v>0.14499999999999999</v>
      </c>
      <c r="AL70" s="87" t="s">
        <v>292</v>
      </c>
      <c r="AM70" s="87" t="s">
        <v>280</v>
      </c>
      <c r="AN70" s="89" t="s">
        <v>292</v>
      </c>
      <c r="AO70" s="87" t="s">
        <v>293</v>
      </c>
      <c r="AP70" s="87" t="s">
        <v>319</v>
      </c>
      <c r="AQ70" s="87" t="s">
        <v>295</v>
      </c>
      <c r="AR70" s="87" t="s">
        <v>296</v>
      </c>
      <c r="AS70" s="90">
        <v>2</v>
      </c>
      <c r="AT70" s="88">
        <v>3</v>
      </c>
      <c r="AU70" s="88">
        <v>3</v>
      </c>
      <c r="AV70" s="88">
        <v>2</v>
      </c>
      <c r="AX70" s="88">
        <v>7</v>
      </c>
      <c r="AY70" s="88">
        <v>2</v>
      </c>
      <c r="AZ70" s="88">
        <v>5</v>
      </c>
      <c r="BA70" s="88">
        <v>3</v>
      </c>
      <c r="BB70" s="88">
        <v>5</v>
      </c>
      <c r="BC70" s="88">
        <v>1</v>
      </c>
      <c r="BD70" s="170">
        <v>0.5</v>
      </c>
      <c r="BE70" s="170">
        <v>1</v>
      </c>
      <c r="BG70" s="90">
        <v>26</v>
      </c>
      <c r="BH70" s="88">
        <v>63</v>
      </c>
      <c r="BI70" s="112">
        <v>0.45833333333333331</v>
      </c>
      <c r="BJ70" s="90">
        <v>2.42</v>
      </c>
      <c r="BK70" s="111">
        <v>4.6500000000000004</v>
      </c>
      <c r="BL70" s="173">
        <f t="shared" si="7"/>
        <v>13.251638643488175</v>
      </c>
      <c r="BM70" s="114" t="s">
        <v>351</v>
      </c>
    </row>
    <row r="71" spans="1:65" ht="60" x14ac:dyDescent="0.25">
      <c r="A71" t="str">
        <f t="shared" si="9"/>
        <v>CX021119071802</v>
      </c>
      <c r="B71" t="s">
        <v>2</v>
      </c>
      <c r="C71" s="1" t="s">
        <v>20</v>
      </c>
      <c r="D71" s="1" t="s">
        <v>196</v>
      </c>
      <c r="E71">
        <v>190718</v>
      </c>
      <c r="F71" s="1" t="s">
        <v>20</v>
      </c>
      <c r="G71" s="22" t="s">
        <v>344</v>
      </c>
      <c r="T71" s="87"/>
      <c r="AB71" s="132"/>
      <c r="AC71" s="88"/>
      <c r="AE71" s="88"/>
      <c r="AF71" s="88"/>
      <c r="AK71" s="88">
        <v>0.14499999999999999</v>
      </c>
      <c r="BD71" s="170">
        <v>0.5</v>
      </c>
      <c r="BE71" s="170">
        <v>1</v>
      </c>
      <c r="BG71" s="90">
        <v>26</v>
      </c>
      <c r="BH71" s="88">
        <v>63</v>
      </c>
      <c r="BI71" s="112">
        <v>0.45833333333333331</v>
      </c>
      <c r="BJ71" s="90">
        <v>3.67</v>
      </c>
      <c r="BK71" s="111">
        <v>6.75</v>
      </c>
      <c r="BL71" s="111">
        <f t="shared" si="7"/>
        <v>12.684393498073854</v>
      </c>
      <c r="BM71" s="114" t="s">
        <v>349</v>
      </c>
    </row>
    <row r="72" spans="1:65" s="25" customFormat="1" ht="60" x14ac:dyDescent="0.25">
      <c r="A72" s="25" t="str">
        <f t="shared" si="9"/>
        <v>CX021119071901</v>
      </c>
      <c r="B72" s="172" t="s">
        <v>2</v>
      </c>
      <c r="C72" s="140" t="s">
        <v>20</v>
      </c>
      <c r="D72" s="140" t="s">
        <v>196</v>
      </c>
      <c r="E72" s="172">
        <v>190719</v>
      </c>
      <c r="F72" s="140" t="s">
        <v>3</v>
      </c>
      <c r="G72" s="141" t="s">
        <v>347</v>
      </c>
      <c r="H72" s="13"/>
      <c r="I72" s="149" t="s">
        <v>345</v>
      </c>
      <c r="J72" s="149" t="s">
        <v>346</v>
      </c>
      <c r="K72" s="143" t="s">
        <v>281</v>
      </c>
      <c r="L72" s="143" t="s">
        <v>214</v>
      </c>
      <c r="M72" s="143" t="s">
        <v>282</v>
      </c>
      <c r="N72" s="143"/>
      <c r="O72" s="144" t="s">
        <v>214</v>
      </c>
      <c r="P72" s="143" t="s">
        <v>201</v>
      </c>
      <c r="Q72" s="143" t="s">
        <v>201</v>
      </c>
      <c r="R72" s="143"/>
      <c r="S72" s="144" t="s">
        <v>270</v>
      </c>
      <c r="T72" s="143" t="s">
        <v>269</v>
      </c>
      <c r="U72" s="147">
        <v>5.0999999999999996</v>
      </c>
      <c r="V72" s="146">
        <v>8.5</v>
      </c>
      <c r="W72" s="147">
        <v>0.99</v>
      </c>
      <c r="X72" s="147">
        <v>500</v>
      </c>
      <c r="Y72" s="147">
        <v>500</v>
      </c>
      <c r="Z72" s="146">
        <v>0.9</v>
      </c>
      <c r="AA72" s="146">
        <v>0.9</v>
      </c>
      <c r="AB72" s="147" t="s">
        <v>277</v>
      </c>
      <c r="AC72" s="146">
        <v>70</v>
      </c>
      <c r="AD72" s="147" t="s">
        <v>338</v>
      </c>
      <c r="AE72" s="146">
        <v>30</v>
      </c>
      <c r="AF72" s="146"/>
      <c r="AG72" s="147"/>
      <c r="AH72" s="147"/>
      <c r="AI72" s="143" t="s">
        <v>299</v>
      </c>
      <c r="AJ72" s="143" t="s">
        <v>299</v>
      </c>
      <c r="AK72" s="147">
        <v>0.14499999999999999</v>
      </c>
      <c r="AL72" s="143" t="s">
        <v>292</v>
      </c>
      <c r="AM72" s="149" t="s">
        <v>201</v>
      </c>
      <c r="AN72" s="144" t="s">
        <v>292</v>
      </c>
      <c r="AO72" s="143" t="s">
        <v>293</v>
      </c>
      <c r="AP72" s="143" t="s">
        <v>319</v>
      </c>
      <c r="AQ72" s="143" t="s">
        <v>295</v>
      </c>
      <c r="AR72" s="143" t="s">
        <v>296</v>
      </c>
      <c r="AS72" s="148">
        <v>2</v>
      </c>
      <c r="AT72" s="147">
        <v>3</v>
      </c>
      <c r="AU72" s="147">
        <v>3</v>
      </c>
      <c r="AV72" s="147">
        <v>2</v>
      </c>
      <c r="AW72" s="147"/>
      <c r="AX72" s="147">
        <v>7</v>
      </c>
      <c r="AY72" s="147">
        <v>2</v>
      </c>
      <c r="AZ72" s="147">
        <v>5</v>
      </c>
      <c r="BA72" s="147">
        <v>3</v>
      </c>
      <c r="BB72" s="146">
        <v>6</v>
      </c>
      <c r="BC72" s="147">
        <v>1</v>
      </c>
      <c r="BD72" s="170">
        <v>0.5</v>
      </c>
      <c r="BE72" s="170">
        <v>1</v>
      </c>
      <c r="BF72" s="147"/>
      <c r="BG72" s="148">
        <v>25.9</v>
      </c>
      <c r="BH72" s="147">
        <v>54</v>
      </c>
      <c r="BI72" s="152">
        <v>0.52083333333333337</v>
      </c>
      <c r="BJ72" s="148">
        <v>2</v>
      </c>
      <c r="BK72" s="153">
        <v>3.69</v>
      </c>
      <c r="BL72" s="153">
        <f t="shared" si="7"/>
        <v>12.724137931034484</v>
      </c>
      <c r="BM72" s="154" t="s">
        <v>348</v>
      </c>
    </row>
    <row r="73" spans="1:65" x14ac:dyDescent="0.25">
      <c r="A73" t="str">
        <f t="shared" si="9"/>
        <v>CX021119071902</v>
      </c>
      <c r="B73" t="s">
        <v>2</v>
      </c>
      <c r="C73" s="1" t="s">
        <v>20</v>
      </c>
      <c r="D73" s="1" t="s">
        <v>196</v>
      </c>
      <c r="E73">
        <v>190719</v>
      </c>
      <c r="F73" s="1" t="s">
        <v>20</v>
      </c>
      <c r="I73" s="87" t="s">
        <v>345</v>
      </c>
      <c r="J73" s="87" t="s">
        <v>346</v>
      </c>
      <c r="K73" s="87" t="s">
        <v>281</v>
      </c>
      <c r="L73" s="87" t="s">
        <v>214</v>
      </c>
      <c r="M73" s="87" t="s">
        <v>282</v>
      </c>
      <c r="O73" s="89" t="s">
        <v>214</v>
      </c>
      <c r="P73" s="87" t="s">
        <v>201</v>
      </c>
      <c r="Q73" s="87" t="s">
        <v>201</v>
      </c>
      <c r="S73" s="89" t="s">
        <v>270</v>
      </c>
      <c r="T73" s="87" t="s">
        <v>269</v>
      </c>
      <c r="U73" s="88">
        <v>5.0999999999999996</v>
      </c>
      <c r="V73" s="126">
        <v>8.5</v>
      </c>
      <c r="W73" s="88">
        <v>0.99</v>
      </c>
      <c r="X73" s="88">
        <v>500</v>
      </c>
      <c r="Y73" s="88">
        <v>500</v>
      </c>
      <c r="Z73" s="88">
        <v>0.9</v>
      </c>
      <c r="AA73" s="88">
        <v>0.9</v>
      </c>
      <c r="AB73" s="132" t="s">
        <v>277</v>
      </c>
      <c r="AC73" s="88">
        <v>70</v>
      </c>
      <c r="AD73" s="88" t="s">
        <v>338</v>
      </c>
      <c r="AE73" s="88">
        <v>30</v>
      </c>
      <c r="AF73" s="88"/>
      <c r="AI73" s="87" t="s">
        <v>299</v>
      </c>
      <c r="AJ73" s="87" t="s">
        <v>299</v>
      </c>
      <c r="AK73" s="88">
        <v>0.14499999999999999</v>
      </c>
      <c r="AL73" s="87" t="s">
        <v>292</v>
      </c>
      <c r="AM73" s="87" t="s">
        <v>280</v>
      </c>
      <c r="AN73" s="89" t="s">
        <v>292</v>
      </c>
      <c r="AO73" s="87" t="s">
        <v>293</v>
      </c>
      <c r="AP73" s="87" t="s">
        <v>319</v>
      </c>
      <c r="AQ73" s="87" t="s">
        <v>295</v>
      </c>
      <c r="AR73" s="87" t="s">
        <v>296</v>
      </c>
      <c r="AS73" s="90">
        <v>2</v>
      </c>
      <c r="AT73" s="88">
        <v>3</v>
      </c>
      <c r="AU73" s="88">
        <v>3</v>
      </c>
      <c r="AV73" s="88">
        <v>2</v>
      </c>
      <c r="AX73" s="88">
        <v>7</v>
      </c>
      <c r="AY73" s="88">
        <v>2</v>
      </c>
      <c r="AZ73" s="88">
        <v>5</v>
      </c>
      <c r="BA73" s="88">
        <v>3</v>
      </c>
      <c r="BB73" s="88">
        <v>6</v>
      </c>
      <c r="BC73" s="88">
        <v>1</v>
      </c>
      <c r="BD73" s="170">
        <v>0.5</v>
      </c>
      <c r="BE73" s="170">
        <v>1</v>
      </c>
      <c r="BG73" s="90">
        <v>25.9</v>
      </c>
      <c r="BH73" s="88">
        <v>54</v>
      </c>
      <c r="BI73" s="112">
        <v>0.52083333333333337</v>
      </c>
      <c r="BJ73" s="90">
        <v>2.1800000000000002</v>
      </c>
      <c r="BK73" s="111">
        <v>4.32</v>
      </c>
      <c r="BL73" s="111">
        <f t="shared" si="7"/>
        <v>13.666561214805443</v>
      </c>
    </row>
    <row r="74" spans="1:65" s="25" customFormat="1" ht="30" x14ac:dyDescent="0.25">
      <c r="A74" s="25" t="str">
        <f t="shared" ref="A74:A76" si="10">CONCATENATE(B74,C74,D74,E74,F74)</f>
        <v>CX021119072401</v>
      </c>
      <c r="B74" s="172" t="s">
        <v>2</v>
      </c>
      <c r="C74" s="140" t="s">
        <v>20</v>
      </c>
      <c r="D74" s="140" t="s">
        <v>196</v>
      </c>
      <c r="E74" s="172">
        <v>190724</v>
      </c>
      <c r="F74" s="140" t="s">
        <v>3</v>
      </c>
      <c r="G74" s="141" t="s">
        <v>359</v>
      </c>
      <c r="H74" s="13"/>
      <c r="I74" s="149" t="s">
        <v>260</v>
      </c>
      <c r="J74" s="149" t="s">
        <v>260</v>
      </c>
      <c r="K74" s="143" t="s">
        <v>281</v>
      </c>
      <c r="L74" s="143" t="s">
        <v>214</v>
      </c>
      <c r="M74" s="143" t="s">
        <v>282</v>
      </c>
      <c r="N74" s="143"/>
      <c r="O74" s="144" t="s">
        <v>214</v>
      </c>
      <c r="P74" s="143" t="s">
        <v>201</v>
      </c>
      <c r="Q74" s="143" t="s">
        <v>201</v>
      </c>
      <c r="R74" s="143"/>
      <c r="S74" s="144" t="s">
        <v>270</v>
      </c>
      <c r="T74" s="143" t="s">
        <v>269</v>
      </c>
      <c r="U74" s="147">
        <v>5.0999999999999996</v>
      </c>
      <c r="V74" s="146">
        <v>8.8000000000000007</v>
      </c>
      <c r="W74" s="147">
        <v>0.99</v>
      </c>
      <c r="X74" s="147">
        <v>500</v>
      </c>
      <c r="Y74" s="147">
        <v>500</v>
      </c>
      <c r="Z74" s="146">
        <v>0.86</v>
      </c>
      <c r="AA74" s="146">
        <v>0.86</v>
      </c>
      <c r="AB74" s="147" t="s">
        <v>277</v>
      </c>
      <c r="AC74" s="146">
        <v>75</v>
      </c>
      <c r="AD74" s="147" t="s">
        <v>338</v>
      </c>
      <c r="AE74" s="146">
        <v>25</v>
      </c>
      <c r="AF74" s="146"/>
      <c r="AG74" s="147"/>
      <c r="AH74" s="147"/>
      <c r="AI74" s="143" t="s">
        <v>299</v>
      </c>
      <c r="AJ74" s="143" t="s">
        <v>299</v>
      </c>
      <c r="AK74" s="147">
        <v>0.14499999999999999</v>
      </c>
      <c r="AL74" s="143" t="s">
        <v>292</v>
      </c>
      <c r="AM74" s="189" t="s">
        <v>280</v>
      </c>
      <c r="AN74" s="144" t="s">
        <v>292</v>
      </c>
      <c r="AO74" s="143" t="s">
        <v>293</v>
      </c>
      <c r="AP74" s="143" t="s">
        <v>319</v>
      </c>
      <c r="AQ74" s="143" t="s">
        <v>295</v>
      </c>
      <c r="AR74" s="143" t="s">
        <v>296</v>
      </c>
      <c r="AS74" s="148">
        <v>2</v>
      </c>
      <c r="AT74" s="147">
        <v>3</v>
      </c>
      <c r="AU74" s="147">
        <v>3</v>
      </c>
      <c r="AV74" s="147">
        <v>2</v>
      </c>
      <c r="AW74" s="147"/>
      <c r="AX74" s="147">
        <v>7</v>
      </c>
      <c r="AY74" s="147">
        <v>2</v>
      </c>
      <c r="AZ74" s="147">
        <v>5</v>
      </c>
      <c r="BA74" s="147">
        <v>3</v>
      </c>
      <c r="BB74" s="146">
        <v>5</v>
      </c>
      <c r="BC74" s="147">
        <v>1</v>
      </c>
      <c r="BD74" s="170">
        <v>0.5</v>
      </c>
      <c r="BE74" s="170">
        <v>1</v>
      </c>
      <c r="BF74" s="147"/>
      <c r="BG74" s="148">
        <v>25.7</v>
      </c>
      <c r="BH74" s="147">
        <v>63</v>
      </c>
      <c r="BI74" s="152">
        <v>0.47916666666666669</v>
      </c>
      <c r="BJ74" s="148">
        <v>1.71</v>
      </c>
      <c r="BK74" s="153">
        <v>3.78</v>
      </c>
      <c r="BL74" s="153">
        <f t="shared" si="7"/>
        <v>15.245009074410165</v>
      </c>
      <c r="BM74" s="154" t="s">
        <v>353</v>
      </c>
    </row>
    <row r="75" spans="1:65" x14ac:dyDescent="0.25">
      <c r="A75" t="str">
        <f t="shared" si="10"/>
        <v>CX021119072402</v>
      </c>
      <c r="B75" t="s">
        <v>2</v>
      </c>
      <c r="C75" s="1" t="s">
        <v>20</v>
      </c>
      <c r="D75" s="1" t="s">
        <v>196</v>
      </c>
      <c r="E75">
        <v>190724</v>
      </c>
      <c r="F75" s="1" t="s">
        <v>20</v>
      </c>
      <c r="G75" s="22" t="s">
        <v>360</v>
      </c>
      <c r="I75" s="87" t="s">
        <v>260</v>
      </c>
      <c r="J75" s="87" t="s">
        <v>260</v>
      </c>
      <c r="K75" s="87" t="s">
        <v>281</v>
      </c>
      <c r="L75" s="87" t="s">
        <v>214</v>
      </c>
      <c r="M75" s="87" t="s">
        <v>282</v>
      </c>
      <c r="O75" s="89" t="s">
        <v>214</v>
      </c>
      <c r="P75" s="87" t="s">
        <v>201</v>
      </c>
      <c r="Q75" s="87" t="s">
        <v>201</v>
      </c>
      <c r="S75" s="89" t="s">
        <v>270</v>
      </c>
      <c r="T75" s="87" t="s">
        <v>269</v>
      </c>
      <c r="U75" s="88">
        <v>5.0999999999999996</v>
      </c>
      <c r="V75" s="88">
        <v>8.8000000000000007</v>
      </c>
      <c r="W75" s="88">
        <v>0.99</v>
      </c>
      <c r="X75" s="88">
        <v>500</v>
      </c>
      <c r="Y75" s="88">
        <v>500</v>
      </c>
      <c r="Z75" s="88">
        <v>0.86</v>
      </c>
      <c r="AA75" s="88">
        <v>0.86</v>
      </c>
      <c r="AB75" s="123" t="s">
        <v>277</v>
      </c>
      <c r="AC75" s="88">
        <v>75</v>
      </c>
      <c r="AD75" s="87" t="s">
        <v>338</v>
      </c>
      <c r="AE75" s="88">
        <v>25</v>
      </c>
      <c r="AF75" s="88"/>
      <c r="AI75" s="87" t="s">
        <v>299</v>
      </c>
      <c r="AJ75" s="96" t="s">
        <v>300</v>
      </c>
      <c r="AK75" s="88">
        <v>0.14499999999999999</v>
      </c>
      <c r="AL75" s="87" t="s">
        <v>292</v>
      </c>
      <c r="AM75" s="87" t="s">
        <v>280</v>
      </c>
      <c r="AN75" s="89" t="s">
        <v>292</v>
      </c>
      <c r="AO75" s="87" t="s">
        <v>293</v>
      </c>
      <c r="AP75" s="87" t="s">
        <v>319</v>
      </c>
      <c r="AQ75" s="87" t="s">
        <v>295</v>
      </c>
      <c r="AR75" s="87" t="s">
        <v>296</v>
      </c>
      <c r="AS75" s="90">
        <v>2</v>
      </c>
      <c r="AT75" s="88">
        <v>3</v>
      </c>
      <c r="AU75" s="88">
        <v>3</v>
      </c>
      <c r="AV75" s="88">
        <v>2</v>
      </c>
      <c r="AX75" s="88">
        <v>7</v>
      </c>
      <c r="AY75" s="88">
        <v>2</v>
      </c>
      <c r="AZ75" s="88">
        <v>5</v>
      </c>
      <c r="BA75" s="88">
        <v>3</v>
      </c>
      <c r="BB75" s="88">
        <v>5</v>
      </c>
      <c r="BC75" s="88">
        <v>1</v>
      </c>
      <c r="BD75" s="170">
        <v>0.5</v>
      </c>
      <c r="BE75" s="170">
        <v>1</v>
      </c>
      <c r="BG75" s="90">
        <v>25.7</v>
      </c>
      <c r="BH75" s="88">
        <v>63</v>
      </c>
      <c r="BI75" s="112">
        <v>0.47222222222222227</v>
      </c>
      <c r="BJ75" s="90">
        <v>1.25</v>
      </c>
      <c r="BK75" s="111">
        <v>2.78</v>
      </c>
      <c r="BL75" s="191">
        <f t="shared" si="7"/>
        <v>15.337931034482757</v>
      </c>
      <c r="BM75" s="190"/>
    </row>
    <row r="76" spans="1:65" x14ac:dyDescent="0.25">
      <c r="A76" t="str">
        <f t="shared" si="10"/>
        <v>CX021119072403</v>
      </c>
      <c r="B76" t="s">
        <v>2</v>
      </c>
      <c r="C76" s="1" t="s">
        <v>20</v>
      </c>
      <c r="D76" s="1" t="s">
        <v>196</v>
      </c>
      <c r="E76">
        <v>190724</v>
      </c>
      <c r="F76" s="1" t="s">
        <v>25</v>
      </c>
      <c r="G76" s="22" t="s">
        <v>355</v>
      </c>
      <c r="I76" s="87" t="s">
        <v>260</v>
      </c>
      <c r="J76" s="87" t="s">
        <v>260</v>
      </c>
      <c r="K76" s="87" t="s">
        <v>281</v>
      </c>
      <c r="L76" s="87" t="s">
        <v>214</v>
      </c>
      <c r="M76" s="87" t="s">
        <v>282</v>
      </c>
      <c r="O76" s="89" t="s">
        <v>214</v>
      </c>
      <c r="P76" s="87" t="s">
        <v>201</v>
      </c>
      <c r="Q76" s="87" t="s">
        <v>201</v>
      </c>
      <c r="S76" s="89" t="s">
        <v>270</v>
      </c>
      <c r="T76" s="87" t="s">
        <v>269</v>
      </c>
      <c r="U76" s="88">
        <v>5.0999999999999996</v>
      </c>
      <c r="V76" s="88">
        <v>8.8000000000000007</v>
      </c>
      <c r="W76" s="88">
        <v>0.99</v>
      </c>
      <c r="X76" s="88">
        <v>500</v>
      </c>
      <c r="Y76" s="88">
        <v>500</v>
      </c>
      <c r="Z76" s="88">
        <v>0.86</v>
      </c>
      <c r="AA76" s="88">
        <v>0.86</v>
      </c>
      <c r="AB76" s="123" t="s">
        <v>277</v>
      </c>
      <c r="AC76" s="97">
        <v>70</v>
      </c>
      <c r="AD76" s="87" t="s">
        <v>338</v>
      </c>
      <c r="AE76" s="97">
        <v>30</v>
      </c>
      <c r="AF76" s="97"/>
      <c r="AI76" s="87" t="s">
        <v>299</v>
      </c>
      <c r="AJ76" s="96" t="s">
        <v>299</v>
      </c>
      <c r="AK76" s="88">
        <v>0.14499999999999999</v>
      </c>
      <c r="AL76" s="87" t="s">
        <v>292</v>
      </c>
      <c r="AM76" s="87" t="s">
        <v>280</v>
      </c>
      <c r="AN76" s="89" t="s">
        <v>292</v>
      </c>
      <c r="AO76" s="87" t="s">
        <v>293</v>
      </c>
      <c r="AP76" s="87" t="s">
        <v>319</v>
      </c>
      <c r="AQ76" s="87" t="s">
        <v>295</v>
      </c>
      <c r="AR76" s="87" t="s">
        <v>296</v>
      </c>
      <c r="AS76" s="90">
        <v>2</v>
      </c>
      <c r="AT76" s="88">
        <v>3</v>
      </c>
      <c r="AU76" s="88">
        <v>3</v>
      </c>
      <c r="AV76" s="88">
        <v>2</v>
      </c>
      <c r="AX76" s="88">
        <v>7</v>
      </c>
      <c r="AY76" s="88">
        <v>2</v>
      </c>
      <c r="AZ76" s="88">
        <v>5</v>
      </c>
      <c r="BA76" s="88">
        <v>3</v>
      </c>
      <c r="BB76" s="88">
        <v>5</v>
      </c>
      <c r="BC76" s="88">
        <v>1</v>
      </c>
      <c r="BD76" s="170">
        <v>0.5</v>
      </c>
      <c r="BE76" s="170">
        <v>1</v>
      </c>
      <c r="BG76" s="90">
        <v>25.9</v>
      </c>
      <c r="BH76" s="88">
        <v>58</v>
      </c>
      <c r="BI76" s="112">
        <v>0.53125</v>
      </c>
      <c r="BJ76" s="90">
        <v>1.4</v>
      </c>
      <c r="BK76" s="111">
        <v>2.95</v>
      </c>
      <c r="BL76" s="191">
        <f t="shared" si="7"/>
        <v>14.5320197044335</v>
      </c>
    </row>
    <row r="77" spans="1:65" x14ac:dyDescent="0.25">
      <c r="A77" t="str">
        <f t="shared" ref="A77:A134" si="11">CONCATENATE(B77,C77,D77,E77,F77)</f>
        <v>CX021119072404</v>
      </c>
      <c r="B77" t="s">
        <v>2</v>
      </c>
      <c r="C77" s="1" t="s">
        <v>20</v>
      </c>
      <c r="D77" s="1" t="s">
        <v>196</v>
      </c>
      <c r="E77">
        <v>190724</v>
      </c>
      <c r="F77" s="1" t="s">
        <v>168</v>
      </c>
      <c r="G77" s="22" t="s">
        <v>356</v>
      </c>
      <c r="I77" s="87" t="s">
        <v>260</v>
      </c>
      <c r="J77" s="87" t="s">
        <v>260</v>
      </c>
      <c r="K77" s="87" t="s">
        <v>281</v>
      </c>
      <c r="L77" s="87" t="s">
        <v>214</v>
      </c>
      <c r="M77" s="87" t="s">
        <v>282</v>
      </c>
      <c r="O77" s="89" t="s">
        <v>214</v>
      </c>
      <c r="P77" s="87" t="s">
        <v>201</v>
      </c>
      <c r="Q77" s="87" t="s">
        <v>201</v>
      </c>
      <c r="S77" s="89" t="s">
        <v>270</v>
      </c>
      <c r="T77" s="87" t="s">
        <v>269</v>
      </c>
      <c r="U77" s="88">
        <v>5.0999999999999996</v>
      </c>
      <c r="V77" s="88">
        <v>8.8000000000000007</v>
      </c>
      <c r="W77" s="88">
        <v>0.99</v>
      </c>
      <c r="X77" s="88">
        <v>500</v>
      </c>
      <c r="Y77" s="88">
        <v>500</v>
      </c>
      <c r="Z77" s="88">
        <v>0.86</v>
      </c>
      <c r="AA77" s="88">
        <v>0.86</v>
      </c>
      <c r="AB77" s="123" t="s">
        <v>277</v>
      </c>
      <c r="AC77" s="88">
        <v>70</v>
      </c>
      <c r="AD77" s="87" t="s">
        <v>338</v>
      </c>
      <c r="AE77" s="88">
        <v>30</v>
      </c>
      <c r="AF77" s="88"/>
      <c r="AI77" s="87" t="s">
        <v>299</v>
      </c>
      <c r="AJ77" s="96" t="s">
        <v>300</v>
      </c>
      <c r="AK77" s="88">
        <v>0.14499999999999999</v>
      </c>
      <c r="AL77" s="87" t="s">
        <v>292</v>
      </c>
      <c r="AM77" s="87" t="s">
        <v>280</v>
      </c>
      <c r="AN77" s="89" t="s">
        <v>292</v>
      </c>
      <c r="AO77" s="87" t="s">
        <v>293</v>
      </c>
      <c r="AP77" s="87" t="s">
        <v>319</v>
      </c>
      <c r="AQ77" s="87" t="s">
        <v>295</v>
      </c>
      <c r="AR77" s="87" t="s">
        <v>296</v>
      </c>
      <c r="AS77" s="90">
        <v>2</v>
      </c>
      <c r="AT77" s="88">
        <v>3</v>
      </c>
      <c r="AU77" s="88">
        <v>3</v>
      </c>
      <c r="AV77" s="88">
        <v>2</v>
      </c>
      <c r="AX77" s="88">
        <v>7</v>
      </c>
      <c r="AY77" s="88">
        <v>2</v>
      </c>
      <c r="AZ77" s="88">
        <v>5</v>
      </c>
      <c r="BA77" s="88">
        <v>3</v>
      </c>
      <c r="BB77" s="88">
        <v>5</v>
      </c>
      <c r="BC77" s="88">
        <v>1</v>
      </c>
      <c r="BD77" s="170">
        <v>0.5</v>
      </c>
      <c r="BE77" s="170">
        <v>1</v>
      </c>
      <c r="BG77" s="90">
        <v>25.9</v>
      </c>
      <c r="BH77" s="88">
        <v>58</v>
      </c>
      <c r="BI77" s="112">
        <v>0.53125</v>
      </c>
      <c r="BJ77" s="90">
        <v>1.04</v>
      </c>
      <c r="BK77" s="111">
        <v>2.25</v>
      </c>
      <c r="BL77" s="191">
        <f t="shared" si="7"/>
        <v>14.920424403183025</v>
      </c>
    </row>
    <row r="78" spans="1:65" x14ac:dyDescent="0.25">
      <c r="A78" t="str">
        <f t="shared" si="11"/>
        <v>CX021119072405</v>
      </c>
      <c r="B78" t="s">
        <v>2</v>
      </c>
      <c r="C78" s="1" t="s">
        <v>20</v>
      </c>
      <c r="D78" s="1" t="s">
        <v>196</v>
      </c>
      <c r="E78">
        <v>190724</v>
      </c>
      <c r="F78" s="1" t="s">
        <v>224</v>
      </c>
      <c r="G78" s="22" t="s">
        <v>357</v>
      </c>
      <c r="I78" s="87" t="s">
        <v>260</v>
      </c>
      <c r="J78" s="87" t="s">
        <v>260</v>
      </c>
      <c r="K78" s="87" t="s">
        <v>281</v>
      </c>
      <c r="L78" s="87" t="s">
        <v>214</v>
      </c>
      <c r="M78" s="87" t="s">
        <v>282</v>
      </c>
      <c r="O78" s="89" t="s">
        <v>214</v>
      </c>
      <c r="P78" s="87" t="s">
        <v>201</v>
      </c>
      <c r="Q78" s="87" t="s">
        <v>201</v>
      </c>
      <c r="S78" s="89" t="s">
        <v>270</v>
      </c>
      <c r="T78" s="87" t="s">
        <v>269</v>
      </c>
      <c r="U78" s="88">
        <v>5.0999999999999996</v>
      </c>
      <c r="V78" s="88">
        <v>8.8000000000000007</v>
      </c>
      <c r="W78" s="88">
        <v>0.99</v>
      </c>
      <c r="X78" s="88">
        <v>500</v>
      </c>
      <c r="Y78" s="88">
        <v>500</v>
      </c>
      <c r="Z78" s="88">
        <v>0.86</v>
      </c>
      <c r="AA78" s="88">
        <v>0.86</v>
      </c>
      <c r="AB78" s="123" t="s">
        <v>277</v>
      </c>
      <c r="AC78" s="97">
        <v>65</v>
      </c>
      <c r="AD78" s="87" t="s">
        <v>338</v>
      </c>
      <c r="AE78" s="97">
        <v>35</v>
      </c>
      <c r="AF78" s="97"/>
      <c r="AI78" s="87" t="s">
        <v>299</v>
      </c>
      <c r="AJ78" s="96" t="s">
        <v>299</v>
      </c>
      <c r="AK78" s="88">
        <v>0.14499999999999999</v>
      </c>
      <c r="AL78" s="87" t="s">
        <v>292</v>
      </c>
      <c r="AM78" s="87" t="s">
        <v>280</v>
      </c>
      <c r="AN78" s="89" t="s">
        <v>292</v>
      </c>
      <c r="AO78" s="87" t="s">
        <v>293</v>
      </c>
      <c r="AP78" s="87" t="s">
        <v>319</v>
      </c>
      <c r="AQ78" s="87" t="s">
        <v>295</v>
      </c>
      <c r="AR78" s="87" t="s">
        <v>296</v>
      </c>
      <c r="AS78" s="90">
        <v>2</v>
      </c>
      <c r="AT78" s="88">
        <v>3</v>
      </c>
      <c r="AU78" s="88">
        <v>3</v>
      </c>
      <c r="AV78" s="88">
        <v>2</v>
      </c>
      <c r="AX78" s="88">
        <v>7</v>
      </c>
      <c r="AY78" s="88">
        <v>2</v>
      </c>
      <c r="AZ78" s="88">
        <v>5</v>
      </c>
      <c r="BA78" s="88">
        <v>3</v>
      </c>
      <c r="BB78" s="88">
        <v>5</v>
      </c>
      <c r="BC78" s="88">
        <v>1</v>
      </c>
      <c r="BD78" s="170">
        <v>0.5</v>
      </c>
      <c r="BE78" s="170">
        <v>1</v>
      </c>
      <c r="BG78" s="90">
        <v>26.2</v>
      </c>
      <c r="BH78" s="88">
        <v>57</v>
      </c>
      <c r="BI78" s="112">
        <v>0.5625</v>
      </c>
      <c r="BJ78" s="90">
        <v>1.79</v>
      </c>
      <c r="BK78" s="111">
        <v>3.79</v>
      </c>
      <c r="BL78" s="191">
        <f t="shared" si="7"/>
        <v>14.602196108649586</v>
      </c>
    </row>
    <row r="79" spans="1:65" x14ac:dyDescent="0.25">
      <c r="A79" t="str">
        <f t="shared" si="11"/>
        <v>CX021119072406</v>
      </c>
      <c r="B79" t="s">
        <v>2</v>
      </c>
      <c r="C79" s="1" t="s">
        <v>20</v>
      </c>
      <c r="D79" s="1" t="s">
        <v>196</v>
      </c>
      <c r="E79">
        <v>190724</v>
      </c>
      <c r="F79" s="1" t="s">
        <v>34</v>
      </c>
      <c r="G79" s="22" t="s">
        <v>358</v>
      </c>
      <c r="I79" s="87" t="s">
        <v>260</v>
      </c>
      <c r="J79" s="87" t="s">
        <v>260</v>
      </c>
      <c r="K79" s="87" t="s">
        <v>281</v>
      </c>
      <c r="L79" s="87" t="s">
        <v>214</v>
      </c>
      <c r="M79" s="87" t="s">
        <v>282</v>
      </c>
      <c r="O79" s="89" t="s">
        <v>214</v>
      </c>
      <c r="P79" s="87" t="s">
        <v>201</v>
      </c>
      <c r="Q79" s="87" t="s">
        <v>201</v>
      </c>
      <c r="S79" s="89" t="s">
        <v>270</v>
      </c>
      <c r="T79" s="87" t="s">
        <v>269</v>
      </c>
      <c r="U79" s="88">
        <v>5.0999999999999996</v>
      </c>
      <c r="V79" s="88">
        <v>8.8000000000000007</v>
      </c>
      <c r="W79" s="88">
        <v>0.99</v>
      </c>
      <c r="X79" s="88">
        <v>500</v>
      </c>
      <c r="Y79" s="88">
        <v>500</v>
      </c>
      <c r="Z79" s="88">
        <v>0.86</v>
      </c>
      <c r="AA79" s="88">
        <v>0.86</v>
      </c>
      <c r="AB79" s="123" t="s">
        <v>277</v>
      </c>
      <c r="AC79" s="88">
        <v>65</v>
      </c>
      <c r="AD79" s="87" t="s">
        <v>338</v>
      </c>
      <c r="AE79" s="88">
        <v>35</v>
      </c>
      <c r="AF79" s="88"/>
      <c r="AI79" s="87" t="s">
        <v>299</v>
      </c>
      <c r="AJ79" s="96" t="s">
        <v>300</v>
      </c>
      <c r="AK79" s="88">
        <v>0.14499999999999999</v>
      </c>
      <c r="AL79" s="87" t="s">
        <v>292</v>
      </c>
      <c r="AM79" s="87" t="s">
        <v>280</v>
      </c>
      <c r="AN79" s="89" t="s">
        <v>292</v>
      </c>
      <c r="AO79" s="87" t="s">
        <v>293</v>
      </c>
      <c r="AP79" s="87" t="s">
        <v>319</v>
      </c>
      <c r="AQ79" s="87" t="s">
        <v>295</v>
      </c>
      <c r="AR79" s="87" t="s">
        <v>296</v>
      </c>
      <c r="AS79" s="90">
        <v>2</v>
      </c>
      <c r="AT79" s="88">
        <v>3</v>
      </c>
      <c r="AU79" s="88">
        <v>3</v>
      </c>
      <c r="AV79" s="88">
        <v>2</v>
      </c>
      <c r="AX79" s="88">
        <v>7</v>
      </c>
      <c r="AY79" s="88">
        <v>2</v>
      </c>
      <c r="AZ79" s="88">
        <v>5</v>
      </c>
      <c r="BA79" s="88">
        <v>3</v>
      </c>
      <c r="BB79" s="88">
        <v>5</v>
      </c>
      <c r="BC79" s="88">
        <v>1</v>
      </c>
      <c r="BD79" s="170">
        <v>0.5</v>
      </c>
      <c r="BE79" s="170">
        <v>1</v>
      </c>
      <c r="BG79" s="90">
        <v>26.2</v>
      </c>
      <c r="BH79" s="88">
        <v>57</v>
      </c>
      <c r="BI79" s="112">
        <v>0.5625</v>
      </c>
      <c r="BJ79" s="90">
        <v>1.43</v>
      </c>
      <c r="BK79" s="111">
        <v>3.02</v>
      </c>
      <c r="BL79" s="191">
        <f t="shared" si="7"/>
        <v>14.56474559922836</v>
      </c>
      <c r="BM79" s="114" t="s">
        <v>354</v>
      </c>
    </row>
    <row r="80" spans="1:65" s="25" customFormat="1" x14ac:dyDescent="0.25">
      <c r="A80" s="25" t="str">
        <f t="shared" si="11"/>
        <v>CX021119072501</v>
      </c>
      <c r="B80" s="172" t="s">
        <v>2</v>
      </c>
      <c r="C80" s="140" t="s">
        <v>20</v>
      </c>
      <c r="D80" s="140" t="s">
        <v>196</v>
      </c>
      <c r="E80" s="172">
        <v>190725</v>
      </c>
      <c r="F80" s="140" t="s">
        <v>3</v>
      </c>
      <c r="G80" s="141" t="s">
        <v>361</v>
      </c>
      <c r="H80" s="13"/>
      <c r="I80" s="155" t="s">
        <v>260</v>
      </c>
      <c r="J80" s="155" t="s">
        <v>260</v>
      </c>
      <c r="K80" s="155" t="s">
        <v>281</v>
      </c>
      <c r="L80" s="149" t="s">
        <v>362</v>
      </c>
      <c r="M80" s="155" t="s">
        <v>282</v>
      </c>
      <c r="N80" s="155"/>
      <c r="O80" s="192" t="s">
        <v>214</v>
      </c>
      <c r="P80" s="155" t="s">
        <v>201</v>
      </c>
      <c r="Q80" s="155" t="s">
        <v>201</v>
      </c>
      <c r="R80" s="155"/>
      <c r="S80" s="192" t="s">
        <v>270</v>
      </c>
      <c r="T80" s="155" t="s">
        <v>269</v>
      </c>
      <c r="U80" s="151">
        <v>5.0999999999999996</v>
      </c>
      <c r="V80" s="151">
        <v>8.8000000000000007</v>
      </c>
      <c r="W80" s="151">
        <v>0.99</v>
      </c>
      <c r="X80" s="151">
        <v>500</v>
      </c>
      <c r="Y80" s="151">
        <v>500</v>
      </c>
      <c r="Z80" s="151">
        <v>0.86</v>
      </c>
      <c r="AA80" s="151">
        <v>0.86</v>
      </c>
      <c r="AB80" s="151" t="s">
        <v>277</v>
      </c>
      <c r="AC80" s="146">
        <v>75</v>
      </c>
      <c r="AD80" s="151" t="s">
        <v>338</v>
      </c>
      <c r="AE80" s="146">
        <v>25</v>
      </c>
      <c r="AF80" s="146"/>
      <c r="AG80" s="151"/>
      <c r="AH80" s="151"/>
      <c r="AI80" s="155" t="s">
        <v>299</v>
      </c>
      <c r="AJ80" s="149" t="s">
        <v>299</v>
      </c>
      <c r="AK80" s="151">
        <v>0.14499999999999999</v>
      </c>
      <c r="AL80" s="155" t="s">
        <v>292</v>
      </c>
      <c r="AM80" s="193" t="s">
        <v>280</v>
      </c>
      <c r="AN80" s="192" t="s">
        <v>292</v>
      </c>
      <c r="AO80" s="155" t="s">
        <v>293</v>
      </c>
      <c r="AP80" s="155" t="s">
        <v>319</v>
      </c>
      <c r="AQ80" s="155" t="s">
        <v>295</v>
      </c>
      <c r="AR80" s="155" t="s">
        <v>296</v>
      </c>
      <c r="AS80" s="148">
        <v>2</v>
      </c>
      <c r="AT80" s="147">
        <v>3</v>
      </c>
      <c r="AU80" s="147">
        <v>3</v>
      </c>
      <c r="AV80" s="147">
        <v>2</v>
      </c>
      <c r="AW80" s="147"/>
      <c r="AX80" s="147">
        <v>7</v>
      </c>
      <c r="AY80" s="147">
        <v>2</v>
      </c>
      <c r="AZ80" s="147">
        <v>5</v>
      </c>
      <c r="BA80" s="147">
        <v>3</v>
      </c>
      <c r="BB80" s="151">
        <v>5</v>
      </c>
      <c r="BC80" s="147">
        <v>1</v>
      </c>
      <c r="BD80" s="170">
        <v>0.5</v>
      </c>
      <c r="BE80" s="170">
        <v>1</v>
      </c>
      <c r="BF80" s="147"/>
      <c r="BG80" s="148">
        <v>27</v>
      </c>
      <c r="BH80" s="147">
        <v>54</v>
      </c>
      <c r="BI80" s="152">
        <v>0.60416666666666663</v>
      </c>
      <c r="BJ80" s="148">
        <v>1.64</v>
      </c>
      <c r="BK80" s="153">
        <v>3.39</v>
      </c>
      <c r="BL80" s="153">
        <f t="shared" si="7"/>
        <v>14.255677039529019</v>
      </c>
      <c r="BM80" s="154"/>
    </row>
    <row r="81" spans="1:65" s="102" customFormat="1" ht="30" x14ac:dyDescent="0.25">
      <c r="A81" s="102" t="str">
        <f>CONCATENATE(B81,C81,D81,E81,F81)</f>
        <v>CX021119072601</v>
      </c>
      <c r="B81" s="175" t="s">
        <v>2</v>
      </c>
      <c r="C81" s="176" t="s">
        <v>20</v>
      </c>
      <c r="D81" s="176" t="s">
        <v>196</v>
      </c>
      <c r="E81" s="175">
        <v>190726</v>
      </c>
      <c r="F81" s="176" t="s">
        <v>3</v>
      </c>
      <c r="G81" s="177" t="s">
        <v>363</v>
      </c>
      <c r="H81" s="13"/>
      <c r="I81" s="194" t="s">
        <v>260</v>
      </c>
      <c r="J81" s="194" t="s">
        <v>260</v>
      </c>
      <c r="K81" s="194" t="s">
        <v>281</v>
      </c>
      <c r="L81" s="195" t="s">
        <v>364</v>
      </c>
      <c r="M81" s="194" t="s">
        <v>282</v>
      </c>
      <c r="N81" s="194"/>
      <c r="O81" s="196" t="s">
        <v>364</v>
      </c>
      <c r="P81" s="194" t="s">
        <v>201</v>
      </c>
      <c r="Q81" s="194" t="s">
        <v>201</v>
      </c>
      <c r="R81" s="194"/>
      <c r="S81" s="197" t="s">
        <v>270</v>
      </c>
      <c r="T81" s="194" t="s">
        <v>269</v>
      </c>
      <c r="U81" s="185">
        <v>5.0999999999999996</v>
      </c>
      <c r="V81" s="185">
        <v>8.8000000000000007</v>
      </c>
      <c r="W81" s="185">
        <v>0.99</v>
      </c>
      <c r="X81" s="185">
        <v>500</v>
      </c>
      <c r="Y81" s="185">
        <v>500</v>
      </c>
      <c r="Z81" s="185">
        <v>0.86</v>
      </c>
      <c r="AA81" s="185">
        <v>0.86</v>
      </c>
      <c r="AB81" s="185" t="s">
        <v>277</v>
      </c>
      <c r="AC81" s="185">
        <v>75</v>
      </c>
      <c r="AD81" s="185" t="s">
        <v>338</v>
      </c>
      <c r="AE81" s="185">
        <v>25</v>
      </c>
      <c r="AF81" s="185"/>
      <c r="AG81" s="185"/>
      <c r="AH81" s="185"/>
      <c r="AI81" s="194" t="s">
        <v>299</v>
      </c>
      <c r="AJ81" s="194" t="s">
        <v>299</v>
      </c>
      <c r="AK81" s="185">
        <v>0.14499999999999999</v>
      </c>
      <c r="AL81" s="194" t="s">
        <v>292</v>
      </c>
      <c r="AM81" s="198" t="s">
        <v>280</v>
      </c>
      <c r="AN81" s="197" t="s">
        <v>292</v>
      </c>
      <c r="AO81" s="194" t="s">
        <v>293</v>
      </c>
      <c r="AP81" s="194" t="s">
        <v>319</v>
      </c>
      <c r="AQ81" s="194" t="s">
        <v>295</v>
      </c>
      <c r="AR81" s="194" t="s">
        <v>296</v>
      </c>
      <c r="AS81" s="182">
        <v>2</v>
      </c>
      <c r="AT81" s="181">
        <v>3</v>
      </c>
      <c r="AU81" s="181">
        <v>3</v>
      </c>
      <c r="AV81" s="181">
        <v>2</v>
      </c>
      <c r="AW81" s="181"/>
      <c r="AX81" s="181">
        <v>7</v>
      </c>
      <c r="AY81" s="181">
        <v>2</v>
      </c>
      <c r="AZ81" s="181">
        <v>5</v>
      </c>
      <c r="BA81" s="181">
        <v>3</v>
      </c>
      <c r="BB81" s="185">
        <v>5</v>
      </c>
      <c r="BC81" s="181">
        <v>1</v>
      </c>
      <c r="BD81" s="170">
        <v>0.5</v>
      </c>
      <c r="BE81" s="170">
        <v>1</v>
      </c>
      <c r="BF81" s="147"/>
      <c r="BG81" s="148">
        <v>24.7</v>
      </c>
      <c r="BH81" s="147">
        <v>60</v>
      </c>
      <c r="BI81" s="152">
        <v>0.4375</v>
      </c>
      <c r="BJ81" s="182">
        <v>2.35</v>
      </c>
      <c r="BK81" s="187">
        <v>4.96</v>
      </c>
      <c r="BL81" s="187">
        <f t="shared" si="7"/>
        <v>14.556126192223038</v>
      </c>
      <c r="BM81" s="188" t="s">
        <v>365</v>
      </c>
    </row>
    <row r="82" spans="1:65" ht="30" x14ac:dyDescent="0.25">
      <c r="A82" s="25" t="str">
        <f t="shared" ref="A82:A85" si="12">CONCATENATE(B82,C82,D82,E82,F82)</f>
        <v>CX021119072901</v>
      </c>
      <c r="B82" s="172" t="s">
        <v>2</v>
      </c>
      <c r="C82" s="140" t="s">
        <v>20</v>
      </c>
      <c r="D82" s="140" t="s">
        <v>196</v>
      </c>
      <c r="E82" s="172">
        <v>190729</v>
      </c>
      <c r="F82" s="140" t="s">
        <v>3</v>
      </c>
      <c r="G82" s="141" t="s">
        <v>370</v>
      </c>
      <c r="I82" s="155" t="s">
        <v>260</v>
      </c>
      <c r="J82" s="155" t="s">
        <v>260</v>
      </c>
      <c r="K82" s="143" t="s">
        <v>281</v>
      </c>
      <c r="L82" s="143" t="s">
        <v>364</v>
      </c>
      <c r="M82" s="143" t="s">
        <v>282</v>
      </c>
      <c r="N82" s="143"/>
      <c r="O82" s="144" t="s">
        <v>364</v>
      </c>
      <c r="P82" s="143" t="s">
        <v>201</v>
      </c>
      <c r="Q82" s="143" t="s">
        <v>201</v>
      </c>
      <c r="R82" s="143"/>
      <c r="S82" s="144" t="s">
        <v>270</v>
      </c>
      <c r="T82" s="143" t="s">
        <v>269</v>
      </c>
      <c r="U82" s="147">
        <v>5.0999999999999996</v>
      </c>
      <c r="V82" s="151">
        <v>8.8000000000000007</v>
      </c>
      <c r="W82" s="151">
        <v>0.99</v>
      </c>
      <c r="X82" s="151">
        <v>500</v>
      </c>
      <c r="Y82" s="151">
        <v>500</v>
      </c>
      <c r="Z82" s="146">
        <v>0.85</v>
      </c>
      <c r="AA82" s="146">
        <v>0.85</v>
      </c>
      <c r="AB82" s="151" t="s">
        <v>277</v>
      </c>
      <c r="AC82" s="151">
        <v>75</v>
      </c>
      <c r="AD82" s="151" t="s">
        <v>338</v>
      </c>
      <c r="AE82" s="151">
        <v>25</v>
      </c>
      <c r="AF82" s="151"/>
      <c r="AG82" s="147"/>
      <c r="AH82" s="147"/>
      <c r="AI82" s="143" t="s">
        <v>299</v>
      </c>
      <c r="AJ82" s="143" t="s">
        <v>299</v>
      </c>
      <c r="AK82" s="147">
        <v>0.14499999999999999</v>
      </c>
      <c r="AL82" s="143" t="s">
        <v>292</v>
      </c>
      <c r="AM82" s="189" t="s">
        <v>280</v>
      </c>
      <c r="AN82" s="144" t="s">
        <v>292</v>
      </c>
      <c r="AO82" s="143" t="s">
        <v>293</v>
      </c>
      <c r="AP82" s="143" t="s">
        <v>319</v>
      </c>
      <c r="AQ82" s="143" t="s">
        <v>295</v>
      </c>
      <c r="AR82" s="143" t="s">
        <v>296</v>
      </c>
      <c r="AS82" s="148">
        <v>2</v>
      </c>
      <c r="AT82" s="147">
        <v>3</v>
      </c>
      <c r="AU82" s="147">
        <v>3</v>
      </c>
      <c r="AV82" s="147">
        <v>2</v>
      </c>
      <c r="AW82" s="147"/>
      <c r="AX82" s="147">
        <v>7</v>
      </c>
      <c r="AY82" s="147">
        <v>2</v>
      </c>
      <c r="AZ82" s="147">
        <v>5</v>
      </c>
      <c r="BA82" s="147">
        <v>3</v>
      </c>
      <c r="BB82" s="151">
        <v>5</v>
      </c>
      <c r="BC82" s="147">
        <v>1</v>
      </c>
      <c r="BD82" s="170">
        <v>0.5</v>
      </c>
      <c r="BE82" s="170">
        <v>1</v>
      </c>
      <c r="BF82" s="147"/>
      <c r="BG82" s="148">
        <v>24.6</v>
      </c>
      <c r="BH82" s="147">
        <v>46</v>
      </c>
      <c r="BI82" s="203">
        <v>0.58333333333333337</v>
      </c>
      <c r="BJ82" s="148">
        <v>1.39</v>
      </c>
      <c r="BK82" s="153">
        <v>3.03</v>
      </c>
      <c r="BL82" s="153">
        <f t="shared" si="7"/>
        <v>15.033490449020094</v>
      </c>
      <c r="BM82" s="114" t="s">
        <v>377</v>
      </c>
    </row>
    <row r="83" spans="1:65" x14ac:dyDescent="0.25">
      <c r="A83" t="str">
        <f t="shared" si="12"/>
        <v>CX021119072902</v>
      </c>
      <c r="B83" t="s">
        <v>2</v>
      </c>
      <c r="C83" s="1" t="s">
        <v>20</v>
      </c>
      <c r="D83" s="1" t="s">
        <v>196</v>
      </c>
      <c r="E83">
        <v>190729</v>
      </c>
      <c r="F83" s="1" t="s">
        <v>20</v>
      </c>
      <c r="G83" s="199" t="s">
        <v>369</v>
      </c>
      <c r="I83" s="87" t="s">
        <v>260</v>
      </c>
      <c r="J83" s="200" t="s">
        <v>260</v>
      </c>
      <c r="K83" s="123" t="s">
        <v>281</v>
      </c>
      <c r="L83" s="123" t="s">
        <v>364</v>
      </c>
      <c r="M83" s="123" t="s">
        <v>282</v>
      </c>
      <c r="N83" s="133"/>
      <c r="O83" s="123" t="s">
        <v>364</v>
      </c>
      <c r="P83" s="123" t="s">
        <v>201</v>
      </c>
      <c r="Q83" s="123" t="s">
        <v>201</v>
      </c>
      <c r="R83" s="133"/>
      <c r="S83" s="123" t="s">
        <v>270</v>
      </c>
      <c r="T83" s="123" t="s">
        <v>269</v>
      </c>
      <c r="U83" s="132">
        <v>5.0999999999999996</v>
      </c>
      <c r="V83" s="170">
        <v>8.8000000000000007</v>
      </c>
      <c r="W83" s="170">
        <v>0.99</v>
      </c>
      <c r="X83" s="170">
        <v>500</v>
      </c>
      <c r="Y83" s="170">
        <v>500</v>
      </c>
      <c r="Z83" s="170">
        <v>0.85</v>
      </c>
      <c r="AA83" s="170">
        <v>0.85</v>
      </c>
      <c r="AB83" s="170" t="s">
        <v>277</v>
      </c>
      <c r="AC83" s="170">
        <v>75</v>
      </c>
      <c r="AD83" s="170" t="s">
        <v>338</v>
      </c>
      <c r="AE83" s="170">
        <v>25</v>
      </c>
      <c r="AF83" s="170"/>
      <c r="AG83" s="132"/>
      <c r="AH83" s="132"/>
      <c r="AI83" s="123" t="s">
        <v>299</v>
      </c>
      <c r="AJ83" s="123" t="s">
        <v>299</v>
      </c>
      <c r="AK83" s="132">
        <v>0.14499999999999999</v>
      </c>
      <c r="AL83" s="123" t="s">
        <v>292</v>
      </c>
      <c r="AM83" s="133" t="s">
        <v>280</v>
      </c>
      <c r="AN83" s="123" t="s">
        <v>292</v>
      </c>
      <c r="AO83" s="123" t="s">
        <v>293</v>
      </c>
      <c r="AP83" s="123" t="s">
        <v>319</v>
      </c>
      <c r="AQ83" s="123" t="s">
        <v>295</v>
      </c>
      <c r="AR83" s="133" t="s">
        <v>296</v>
      </c>
      <c r="AS83" s="132">
        <v>2</v>
      </c>
      <c r="AT83" s="132">
        <v>3</v>
      </c>
      <c r="AU83" s="132">
        <v>3</v>
      </c>
      <c r="AV83" s="132">
        <v>2</v>
      </c>
      <c r="AW83" s="132"/>
      <c r="AX83" s="132">
        <v>7</v>
      </c>
      <c r="AY83" s="132">
        <v>2</v>
      </c>
      <c r="AZ83" s="132">
        <v>5</v>
      </c>
      <c r="BA83" s="132">
        <v>3</v>
      </c>
      <c r="BB83" s="170">
        <v>5</v>
      </c>
      <c r="BC83" s="132">
        <v>1</v>
      </c>
      <c r="BD83" s="170">
        <v>0.5</v>
      </c>
      <c r="BE83" s="170">
        <v>1</v>
      </c>
      <c r="BF83" s="132"/>
      <c r="BG83" s="90">
        <v>24.6</v>
      </c>
      <c r="BH83" s="132">
        <v>46</v>
      </c>
      <c r="BI83" s="112">
        <v>0.60416666666666663</v>
      </c>
      <c r="BJ83" s="90">
        <v>1.1299999999999999</v>
      </c>
      <c r="BK83" s="111">
        <v>2.48</v>
      </c>
      <c r="BL83" s="191">
        <f t="shared" si="7"/>
        <v>15.135794934391214</v>
      </c>
    </row>
    <row r="84" spans="1:65" x14ac:dyDescent="0.25">
      <c r="A84" t="str">
        <f t="shared" si="12"/>
        <v>CX021119072903</v>
      </c>
      <c r="B84" t="s">
        <v>2</v>
      </c>
      <c r="C84" s="1" t="s">
        <v>20</v>
      </c>
      <c r="D84" s="1" t="s">
        <v>196</v>
      </c>
      <c r="E84">
        <v>190729</v>
      </c>
      <c r="F84" s="1" t="s">
        <v>25</v>
      </c>
      <c r="G84" s="199" t="s">
        <v>368</v>
      </c>
      <c r="I84" s="87" t="s">
        <v>260</v>
      </c>
      <c r="J84" s="200" t="s">
        <v>260</v>
      </c>
      <c r="K84" s="123" t="s">
        <v>281</v>
      </c>
      <c r="L84" s="123" t="s">
        <v>364</v>
      </c>
      <c r="M84" s="123" t="s">
        <v>282</v>
      </c>
      <c r="N84" s="133"/>
      <c r="O84" s="123" t="s">
        <v>364</v>
      </c>
      <c r="P84" s="123" t="s">
        <v>201</v>
      </c>
      <c r="Q84" s="123" t="s">
        <v>201</v>
      </c>
      <c r="R84" s="133"/>
      <c r="S84" s="123" t="s">
        <v>270</v>
      </c>
      <c r="T84" s="123" t="s">
        <v>269</v>
      </c>
      <c r="U84" s="132">
        <v>5.0999999999999996</v>
      </c>
      <c r="V84" s="170">
        <v>8.8000000000000007</v>
      </c>
      <c r="W84" s="170">
        <v>0.99</v>
      </c>
      <c r="X84" s="170">
        <v>500</v>
      </c>
      <c r="Y84" s="170">
        <v>500</v>
      </c>
      <c r="Z84" s="170">
        <v>0.85</v>
      </c>
      <c r="AA84" s="170">
        <v>0.85</v>
      </c>
      <c r="AB84" s="170" t="s">
        <v>277</v>
      </c>
      <c r="AC84" s="170">
        <v>75</v>
      </c>
      <c r="AD84" s="170" t="s">
        <v>338</v>
      </c>
      <c r="AE84" s="170">
        <v>25</v>
      </c>
      <c r="AF84" s="170"/>
      <c r="AG84" s="132"/>
      <c r="AH84" s="132"/>
      <c r="AI84" s="123" t="s">
        <v>299</v>
      </c>
      <c r="AJ84" s="123" t="s">
        <v>299</v>
      </c>
      <c r="AK84" s="132">
        <v>0.14499999999999999</v>
      </c>
      <c r="AL84" s="123" t="s">
        <v>292</v>
      </c>
      <c r="AM84" s="133" t="s">
        <v>280</v>
      </c>
      <c r="AN84" s="123" t="s">
        <v>292</v>
      </c>
      <c r="AO84" s="123" t="s">
        <v>293</v>
      </c>
      <c r="AP84" s="123" t="s">
        <v>319</v>
      </c>
      <c r="AQ84" s="123" t="s">
        <v>295</v>
      </c>
      <c r="AR84" s="133" t="s">
        <v>296</v>
      </c>
      <c r="AS84" s="132">
        <v>2</v>
      </c>
      <c r="AT84" s="132">
        <v>3</v>
      </c>
      <c r="AU84" s="132">
        <v>3</v>
      </c>
      <c r="AV84" s="132">
        <v>2</v>
      </c>
      <c r="AW84" s="132"/>
      <c r="AX84" s="132">
        <v>7</v>
      </c>
      <c r="AY84" s="132">
        <v>2</v>
      </c>
      <c r="AZ84" s="132">
        <v>5</v>
      </c>
      <c r="BA84" s="132">
        <v>3</v>
      </c>
      <c r="BB84" s="170">
        <v>5</v>
      </c>
      <c r="BC84" s="132">
        <v>1</v>
      </c>
      <c r="BD84" s="170">
        <v>0.5</v>
      </c>
      <c r="BE84" s="170">
        <v>1</v>
      </c>
      <c r="BF84" s="132"/>
      <c r="BG84" s="90">
        <v>24.6</v>
      </c>
      <c r="BH84" s="132">
        <v>46</v>
      </c>
      <c r="BI84" s="112">
        <v>0.625</v>
      </c>
      <c r="BJ84" s="90">
        <v>1.89</v>
      </c>
      <c r="BK84" s="111">
        <v>4.09</v>
      </c>
      <c r="BL84" s="191">
        <f t="shared" si="7"/>
        <v>14.924283889801133</v>
      </c>
      <c r="BM84" s="114" t="s">
        <v>366</v>
      </c>
    </row>
    <row r="85" spans="1:65" s="2" customFormat="1" x14ac:dyDescent="0.25">
      <c r="A85" s="2" t="str">
        <f t="shared" si="12"/>
        <v>CX021119072904</v>
      </c>
      <c r="B85" s="2" t="s">
        <v>2</v>
      </c>
      <c r="C85" s="156" t="s">
        <v>20</v>
      </c>
      <c r="D85" s="156" t="s">
        <v>196</v>
      </c>
      <c r="E85" s="2">
        <v>190729</v>
      </c>
      <c r="F85" s="156" t="s">
        <v>168</v>
      </c>
      <c r="G85" s="157" t="s">
        <v>367</v>
      </c>
      <c r="H85" s="13"/>
      <c r="I85" s="87" t="s">
        <v>260</v>
      </c>
      <c r="J85" s="200" t="s">
        <v>260</v>
      </c>
      <c r="K85" s="123" t="s">
        <v>281</v>
      </c>
      <c r="L85" s="123" t="s">
        <v>364</v>
      </c>
      <c r="M85" s="123" t="s">
        <v>282</v>
      </c>
      <c r="N85" s="133"/>
      <c r="O85" s="123" t="s">
        <v>364</v>
      </c>
      <c r="P85" s="123" t="s">
        <v>201</v>
      </c>
      <c r="Q85" s="123" t="s">
        <v>201</v>
      </c>
      <c r="R85" s="133"/>
      <c r="S85" s="123" t="s">
        <v>270</v>
      </c>
      <c r="T85" s="123" t="s">
        <v>269</v>
      </c>
      <c r="U85" s="132">
        <v>5.0999999999999996</v>
      </c>
      <c r="V85" s="170">
        <v>8.8000000000000007</v>
      </c>
      <c r="W85" s="170">
        <v>0.99</v>
      </c>
      <c r="X85" s="170">
        <v>500</v>
      </c>
      <c r="Y85" s="170">
        <v>500</v>
      </c>
      <c r="Z85" s="170">
        <v>0.85</v>
      </c>
      <c r="AA85" s="170">
        <v>0.85</v>
      </c>
      <c r="AB85" s="170" t="s">
        <v>277</v>
      </c>
      <c r="AC85" s="170">
        <v>75</v>
      </c>
      <c r="AD85" s="170" t="s">
        <v>338</v>
      </c>
      <c r="AE85" s="170">
        <v>25</v>
      </c>
      <c r="AF85" s="170"/>
      <c r="AG85" s="132"/>
      <c r="AH85" s="132"/>
      <c r="AI85" s="123" t="s">
        <v>299</v>
      </c>
      <c r="AJ85" s="123" t="s">
        <v>299</v>
      </c>
      <c r="AK85" s="132">
        <v>0.14499999999999999</v>
      </c>
      <c r="AL85" s="123" t="s">
        <v>292</v>
      </c>
      <c r="AM85" s="133" t="s">
        <v>280</v>
      </c>
      <c r="AN85" s="123" t="s">
        <v>292</v>
      </c>
      <c r="AO85" s="123" t="s">
        <v>293</v>
      </c>
      <c r="AP85" s="123" t="s">
        <v>319</v>
      </c>
      <c r="AQ85" s="123" t="s">
        <v>295</v>
      </c>
      <c r="AR85" s="133" t="s">
        <v>296</v>
      </c>
      <c r="AS85" s="132">
        <v>2</v>
      </c>
      <c r="AT85" s="132">
        <v>3</v>
      </c>
      <c r="AU85" s="132">
        <v>3</v>
      </c>
      <c r="AV85" s="132">
        <v>2</v>
      </c>
      <c r="AW85" s="132"/>
      <c r="AX85" s="132">
        <v>7</v>
      </c>
      <c r="AY85" s="132">
        <v>2</v>
      </c>
      <c r="AZ85" s="132">
        <v>5</v>
      </c>
      <c r="BA85" s="132">
        <v>3</v>
      </c>
      <c r="BB85" s="170">
        <v>5</v>
      </c>
      <c r="BC85" s="132">
        <v>1</v>
      </c>
      <c r="BD85" s="170">
        <v>0.5</v>
      </c>
      <c r="BE85" s="170">
        <v>1</v>
      </c>
      <c r="BF85" s="132"/>
      <c r="BG85" s="90">
        <v>24.6</v>
      </c>
      <c r="BH85" s="132">
        <v>46</v>
      </c>
      <c r="BI85" s="202">
        <v>0.64583333333333337</v>
      </c>
      <c r="BJ85" s="139">
        <v>1.27</v>
      </c>
      <c r="BK85" s="167">
        <v>2.76</v>
      </c>
      <c r="BL85" s="167">
        <f t="shared" si="7"/>
        <v>14.987781699701332</v>
      </c>
      <c r="BM85" s="168"/>
    </row>
    <row r="86" spans="1:65" ht="30" x14ac:dyDescent="0.25">
      <c r="A86" s="25" t="str">
        <f t="shared" ref="A86:A87" si="13">CONCATENATE(B86,C86,D86,E86,F86)</f>
        <v>CX021119073001</v>
      </c>
      <c r="B86" s="172" t="s">
        <v>2</v>
      </c>
      <c r="C86" s="140" t="s">
        <v>20</v>
      </c>
      <c r="D86" s="140" t="s">
        <v>196</v>
      </c>
      <c r="E86" s="172">
        <v>190730</v>
      </c>
      <c r="F86" s="140" t="s">
        <v>3</v>
      </c>
      <c r="G86" s="22" t="s">
        <v>374</v>
      </c>
      <c r="I86" s="155" t="s">
        <v>260</v>
      </c>
      <c r="J86" s="155" t="s">
        <v>260</v>
      </c>
      <c r="K86" s="143" t="s">
        <v>281</v>
      </c>
      <c r="L86" s="143" t="s">
        <v>364</v>
      </c>
      <c r="M86" s="143" t="s">
        <v>282</v>
      </c>
      <c r="N86" s="143"/>
      <c r="O86" s="144" t="s">
        <v>364</v>
      </c>
      <c r="P86" s="143" t="s">
        <v>201</v>
      </c>
      <c r="Q86" s="143" t="s">
        <v>201</v>
      </c>
      <c r="R86" s="143"/>
      <c r="S86" s="144" t="s">
        <v>270</v>
      </c>
      <c r="T86" s="143" t="s">
        <v>269</v>
      </c>
      <c r="U86" s="147">
        <v>5.0999999999999996</v>
      </c>
      <c r="V86" s="151">
        <v>8.8000000000000007</v>
      </c>
      <c r="W86" s="151">
        <v>0.99</v>
      </c>
      <c r="X86" s="151">
        <v>500</v>
      </c>
      <c r="Y86" s="151">
        <v>500</v>
      </c>
      <c r="Z86" s="151">
        <v>0.85</v>
      </c>
      <c r="AA86" s="151">
        <v>0.85</v>
      </c>
      <c r="AB86" s="151" t="s">
        <v>277</v>
      </c>
      <c r="AC86" s="151">
        <v>75</v>
      </c>
      <c r="AD86" s="151" t="s">
        <v>338</v>
      </c>
      <c r="AE86" s="151">
        <v>25</v>
      </c>
      <c r="AF86" s="151"/>
      <c r="AG86" s="147"/>
      <c r="AH86" s="147"/>
      <c r="AI86" s="143" t="s">
        <v>299</v>
      </c>
      <c r="AJ86" s="143" t="s">
        <v>299</v>
      </c>
      <c r="AK86" s="147">
        <v>0.14499999999999999</v>
      </c>
      <c r="AL86" s="143" t="s">
        <v>292</v>
      </c>
      <c r="AM86" s="189" t="s">
        <v>280</v>
      </c>
      <c r="AN86" s="144" t="s">
        <v>292</v>
      </c>
      <c r="AO86" s="143" t="s">
        <v>293</v>
      </c>
      <c r="AP86" s="143" t="s">
        <v>319</v>
      </c>
      <c r="AQ86" s="143" t="s">
        <v>295</v>
      </c>
      <c r="AR86" s="143" t="s">
        <v>296</v>
      </c>
      <c r="AS86" s="148">
        <v>2</v>
      </c>
      <c r="AT86" s="147">
        <v>3</v>
      </c>
      <c r="AU86" s="147">
        <v>3</v>
      </c>
      <c r="AV86" s="147">
        <v>2</v>
      </c>
      <c r="AW86" s="147"/>
      <c r="AX86" s="147">
        <v>7</v>
      </c>
      <c r="AY86" s="147">
        <v>2</v>
      </c>
      <c r="AZ86" s="147">
        <v>5</v>
      </c>
      <c r="BA86" s="147">
        <v>3</v>
      </c>
      <c r="BB86" s="151">
        <v>5</v>
      </c>
      <c r="BC86" s="147">
        <v>1</v>
      </c>
      <c r="BD86" s="170">
        <v>0.5</v>
      </c>
      <c r="BE86" s="170">
        <v>1</v>
      </c>
      <c r="BF86" s="147"/>
      <c r="BG86" s="148">
        <v>23.6</v>
      </c>
      <c r="BH86" s="147">
        <v>67</v>
      </c>
      <c r="BI86" s="203">
        <v>0.45833333333333331</v>
      </c>
      <c r="BJ86" s="90">
        <v>1.84</v>
      </c>
      <c r="BK86" s="111">
        <v>4.1100000000000003</v>
      </c>
      <c r="BL86" s="153">
        <f t="shared" si="7"/>
        <v>15.404797601199403</v>
      </c>
      <c r="BM86" s="114" t="s">
        <v>372</v>
      </c>
    </row>
    <row r="87" spans="1:65" x14ac:dyDescent="0.25">
      <c r="A87" t="str">
        <f t="shared" si="13"/>
        <v>CX021119073002</v>
      </c>
      <c r="B87" t="s">
        <v>2</v>
      </c>
      <c r="C87" s="1" t="s">
        <v>20</v>
      </c>
      <c r="D87" s="1" t="s">
        <v>196</v>
      </c>
      <c r="E87">
        <v>190730</v>
      </c>
      <c r="F87" s="1" t="s">
        <v>20</v>
      </c>
      <c r="G87" s="22" t="s">
        <v>371</v>
      </c>
      <c r="I87" s="87" t="s">
        <v>260</v>
      </c>
      <c r="J87" s="200" t="s">
        <v>260</v>
      </c>
      <c r="K87" s="123" t="s">
        <v>281</v>
      </c>
      <c r="L87" s="123" t="s">
        <v>364</v>
      </c>
      <c r="M87" s="123" t="s">
        <v>282</v>
      </c>
      <c r="N87" s="133"/>
      <c r="O87" s="123" t="s">
        <v>364</v>
      </c>
      <c r="P87" s="123" t="s">
        <v>201</v>
      </c>
      <c r="Q87" s="123" t="s">
        <v>201</v>
      </c>
      <c r="R87" s="133"/>
      <c r="S87" s="123" t="s">
        <v>270</v>
      </c>
      <c r="T87" s="123" t="s">
        <v>269</v>
      </c>
      <c r="U87" s="132">
        <v>5.0999999999999996</v>
      </c>
      <c r="V87" s="170">
        <v>8.8000000000000007</v>
      </c>
      <c r="W87" s="170">
        <v>0.99</v>
      </c>
      <c r="X87" s="170">
        <v>500</v>
      </c>
      <c r="Y87" s="170">
        <v>500</v>
      </c>
      <c r="Z87" s="170">
        <v>0.85</v>
      </c>
      <c r="AA87" s="170">
        <v>0.85</v>
      </c>
      <c r="AB87" s="170" t="s">
        <v>277</v>
      </c>
      <c r="AC87" s="170">
        <v>75</v>
      </c>
      <c r="AD87" s="170" t="s">
        <v>338</v>
      </c>
      <c r="AE87" s="170">
        <v>25</v>
      </c>
      <c r="AF87" s="170"/>
      <c r="AG87" s="132"/>
      <c r="AH87" s="132"/>
      <c r="AI87" s="123" t="s">
        <v>299</v>
      </c>
      <c r="AJ87" s="123" t="s">
        <v>299</v>
      </c>
      <c r="AK87" s="132">
        <v>0.14499999999999999</v>
      </c>
      <c r="AL87" s="123" t="s">
        <v>292</v>
      </c>
      <c r="AM87" s="133" t="s">
        <v>280</v>
      </c>
      <c r="AN87" s="123" t="s">
        <v>292</v>
      </c>
      <c r="AO87" s="123" t="s">
        <v>293</v>
      </c>
      <c r="AP87" s="123" t="s">
        <v>319</v>
      </c>
      <c r="AQ87" s="123" t="s">
        <v>295</v>
      </c>
      <c r="AR87" s="133" t="s">
        <v>296</v>
      </c>
      <c r="AS87" s="132">
        <v>2</v>
      </c>
      <c r="AT87" s="132">
        <v>3</v>
      </c>
      <c r="AU87" s="132">
        <v>3</v>
      </c>
      <c r="AV87" s="132">
        <v>2</v>
      </c>
      <c r="AW87" s="132"/>
      <c r="AX87" s="132">
        <v>7</v>
      </c>
      <c r="AY87" s="132">
        <v>2</v>
      </c>
      <c r="AZ87" s="132">
        <v>5</v>
      </c>
      <c r="BA87" s="132">
        <v>3</v>
      </c>
      <c r="BB87" s="170">
        <v>5</v>
      </c>
      <c r="BC87" s="201">
        <v>1</v>
      </c>
      <c r="BD87" s="170">
        <v>0.5</v>
      </c>
      <c r="BE87" s="170">
        <v>1</v>
      </c>
      <c r="BF87" s="132"/>
      <c r="BG87" s="90">
        <v>23.6</v>
      </c>
      <c r="BH87" s="88">
        <v>67</v>
      </c>
      <c r="BI87" s="112">
        <v>0.5</v>
      </c>
      <c r="BJ87" s="139"/>
      <c r="BK87" s="167"/>
      <c r="BL87" s="174"/>
      <c r="BM87" s="114" t="s">
        <v>373</v>
      </c>
    </row>
    <row r="88" spans="1:65" s="2" customFormat="1" ht="30" x14ac:dyDescent="0.25">
      <c r="A88" s="102" t="str">
        <f t="shared" ref="A88" si="14">CONCATENATE(B88,C88,D88,E88,F88)</f>
        <v>CX021119073101</v>
      </c>
      <c r="B88" s="175" t="s">
        <v>2</v>
      </c>
      <c r="C88" s="176" t="s">
        <v>20</v>
      </c>
      <c r="D88" s="176" t="s">
        <v>196</v>
      </c>
      <c r="E88" s="175">
        <v>190731</v>
      </c>
      <c r="F88" s="176" t="s">
        <v>3</v>
      </c>
      <c r="G88" s="177" t="s">
        <v>375</v>
      </c>
      <c r="H88" s="13"/>
      <c r="I88" s="194" t="s">
        <v>260</v>
      </c>
      <c r="J88" s="194" t="s">
        <v>260</v>
      </c>
      <c r="K88" s="179" t="s">
        <v>281</v>
      </c>
      <c r="L88" s="179" t="s">
        <v>364</v>
      </c>
      <c r="M88" s="179" t="s">
        <v>282</v>
      </c>
      <c r="N88" s="179"/>
      <c r="O88" s="180" t="s">
        <v>364</v>
      </c>
      <c r="P88" s="179" t="s">
        <v>201</v>
      </c>
      <c r="Q88" s="179" t="s">
        <v>201</v>
      </c>
      <c r="R88" s="179"/>
      <c r="S88" s="180" t="s">
        <v>270</v>
      </c>
      <c r="T88" s="179" t="s">
        <v>269</v>
      </c>
      <c r="U88" s="181">
        <v>5.0999999999999996</v>
      </c>
      <c r="V88" s="185">
        <v>8.8000000000000007</v>
      </c>
      <c r="W88" s="185">
        <v>0.99</v>
      </c>
      <c r="X88" s="185">
        <v>500</v>
      </c>
      <c r="Y88" s="185">
        <v>500</v>
      </c>
      <c r="Z88" s="185">
        <v>0.85</v>
      </c>
      <c r="AA88" s="185">
        <v>0.85</v>
      </c>
      <c r="AB88" s="185" t="s">
        <v>277</v>
      </c>
      <c r="AC88" s="185">
        <v>75</v>
      </c>
      <c r="AD88" s="185" t="s">
        <v>338</v>
      </c>
      <c r="AE88" s="185">
        <v>25</v>
      </c>
      <c r="AF88" s="185"/>
      <c r="AG88" s="181"/>
      <c r="AH88" s="181"/>
      <c r="AI88" s="179" t="s">
        <v>299</v>
      </c>
      <c r="AJ88" s="179" t="s">
        <v>299</v>
      </c>
      <c r="AK88" s="181">
        <v>0.14499999999999999</v>
      </c>
      <c r="AL88" s="179" t="s">
        <v>292</v>
      </c>
      <c r="AM88" s="204" t="s">
        <v>280</v>
      </c>
      <c r="AN88" s="180" t="s">
        <v>292</v>
      </c>
      <c r="AO88" s="179" t="s">
        <v>293</v>
      </c>
      <c r="AP88" s="179" t="s">
        <v>319</v>
      </c>
      <c r="AQ88" s="179" t="s">
        <v>295</v>
      </c>
      <c r="AR88" s="179" t="s">
        <v>296</v>
      </c>
      <c r="AS88" s="182">
        <v>2</v>
      </c>
      <c r="AT88" s="181">
        <v>3</v>
      </c>
      <c r="AU88" s="181">
        <v>3</v>
      </c>
      <c r="AV88" s="181">
        <v>2</v>
      </c>
      <c r="AW88" s="181"/>
      <c r="AX88" s="181">
        <v>7</v>
      </c>
      <c r="AY88" s="181">
        <v>2</v>
      </c>
      <c r="AZ88" s="181">
        <v>5</v>
      </c>
      <c r="BA88" s="181">
        <v>3</v>
      </c>
      <c r="BB88" s="185">
        <v>5</v>
      </c>
      <c r="BC88" s="181">
        <v>1</v>
      </c>
      <c r="BD88" s="170">
        <v>0.5</v>
      </c>
      <c r="BE88" s="170">
        <v>1</v>
      </c>
      <c r="BF88" s="181"/>
      <c r="BG88" s="182">
        <v>24.5</v>
      </c>
      <c r="BH88" s="181">
        <v>65</v>
      </c>
      <c r="BI88" s="205">
        <v>0.60416666666666663</v>
      </c>
      <c r="BJ88" s="182">
        <v>1.66</v>
      </c>
      <c r="BK88" s="187">
        <v>3.53</v>
      </c>
      <c r="BL88" s="206">
        <f t="shared" ref="BL88:BL93" si="15">BK88/(BJ88*AK88)</f>
        <v>14.665558786871625</v>
      </c>
      <c r="BM88" s="188" t="s">
        <v>378</v>
      </c>
    </row>
    <row r="89" spans="1:65" s="102" customFormat="1" ht="30" x14ac:dyDescent="0.25">
      <c r="A89" s="102" t="str">
        <f t="shared" ref="A89:A91" si="16">CONCATENATE(B89,C89,D89,E89,F89)</f>
        <v>CX021119080101</v>
      </c>
      <c r="B89" s="102" t="s">
        <v>2</v>
      </c>
      <c r="C89" s="176" t="s">
        <v>20</v>
      </c>
      <c r="D89" s="176" t="s">
        <v>196</v>
      </c>
      <c r="E89" s="102">
        <v>190801</v>
      </c>
      <c r="F89" s="176" t="s">
        <v>3</v>
      </c>
      <c r="G89" s="177" t="s">
        <v>376</v>
      </c>
      <c r="H89" s="13"/>
      <c r="I89" s="179" t="s">
        <v>260</v>
      </c>
      <c r="J89" s="179" t="s">
        <v>260</v>
      </c>
      <c r="K89" s="179" t="s">
        <v>281</v>
      </c>
      <c r="L89" s="179" t="s">
        <v>364</v>
      </c>
      <c r="M89" s="179" t="s">
        <v>282</v>
      </c>
      <c r="N89" s="179"/>
      <c r="O89" s="180" t="s">
        <v>364</v>
      </c>
      <c r="P89" s="179" t="s">
        <v>201</v>
      </c>
      <c r="Q89" s="179" t="s">
        <v>201</v>
      </c>
      <c r="R89" s="179"/>
      <c r="S89" s="180" t="s">
        <v>270</v>
      </c>
      <c r="T89" s="179" t="s">
        <v>269</v>
      </c>
      <c r="U89" s="181">
        <v>5.0999999999999996</v>
      </c>
      <c r="V89" s="181">
        <v>8.8000000000000007</v>
      </c>
      <c r="W89" s="181">
        <v>0.99</v>
      </c>
      <c r="X89" s="181">
        <v>500</v>
      </c>
      <c r="Y89" s="181">
        <v>500</v>
      </c>
      <c r="Z89" s="181">
        <v>0.85</v>
      </c>
      <c r="AA89" s="181">
        <v>0.85</v>
      </c>
      <c r="AB89" s="179" t="s">
        <v>277</v>
      </c>
      <c r="AC89" s="181">
        <v>75</v>
      </c>
      <c r="AD89" s="179" t="s">
        <v>338</v>
      </c>
      <c r="AE89" s="181">
        <v>25</v>
      </c>
      <c r="AF89" s="181"/>
      <c r="AG89" s="179"/>
      <c r="AH89" s="179"/>
      <c r="AI89" s="179" t="s">
        <v>299</v>
      </c>
      <c r="AJ89" s="179" t="s">
        <v>299</v>
      </c>
      <c r="AK89" s="181">
        <v>0.14499999999999999</v>
      </c>
      <c r="AL89" s="179" t="s">
        <v>292</v>
      </c>
      <c r="AM89" s="179" t="s">
        <v>280</v>
      </c>
      <c r="AN89" s="180" t="s">
        <v>292</v>
      </c>
      <c r="AO89" s="179" t="s">
        <v>293</v>
      </c>
      <c r="AP89" s="179" t="s">
        <v>319</v>
      </c>
      <c r="AQ89" s="179" t="s">
        <v>295</v>
      </c>
      <c r="AR89" s="179" t="s">
        <v>296</v>
      </c>
      <c r="AS89" s="182">
        <v>2</v>
      </c>
      <c r="AT89" s="181">
        <v>3</v>
      </c>
      <c r="AU89" s="181">
        <v>3</v>
      </c>
      <c r="AV89" s="181">
        <v>2</v>
      </c>
      <c r="AW89" s="181"/>
      <c r="AX89" s="181">
        <v>7</v>
      </c>
      <c r="AY89" s="181">
        <v>2</v>
      </c>
      <c r="AZ89" s="181">
        <v>5</v>
      </c>
      <c r="BA89" s="181">
        <v>3</v>
      </c>
      <c r="BB89" s="181">
        <v>5</v>
      </c>
      <c r="BC89" s="181">
        <v>1</v>
      </c>
      <c r="BD89" s="170">
        <v>0.5</v>
      </c>
      <c r="BE89" s="170">
        <v>1</v>
      </c>
      <c r="BF89" s="181"/>
      <c r="BG89" s="182">
        <v>21.5</v>
      </c>
      <c r="BH89" s="181">
        <v>47</v>
      </c>
      <c r="BI89" s="186">
        <v>0.36458333333333331</v>
      </c>
      <c r="BJ89" s="182">
        <v>1.98</v>
      </c>
      <c r="BK89" s="187">
        <v>4.24</v>
      </c>
      <c r="BL89" s="187">
        <f t="shared" si="15"/>
        <v>14.768373389063047</v>
      </c>
      <c r="BM89" s="188" t="s">
        <v>379</v>
      </c>
    </row>
    <row r="90" spans="1:65" x14ac:dyDescent="0.25">
      <c r="A90" t="str">
        <f t="shared" si="16"/>
        <v>CX021119080201</v>
      </c>
      <c r="B90" t="s">
        <v>2</v>
      </c>
      <c r="C90" s="1" t="s">
        <v>20</v>
      </c>
      <c r="D90" s="1" t="s">
        <v>196</v>
      </c>
      <c r="E90">
        <v>190802</v>
      </c>
      <c r="F90" s="1" t="s">
        <v>3</v>
      </c>
      <c r="G90" s="22" t="s">
        <v>380</v>
      </c>
      <c r="I90" s="155" t="s">
        <v>260</v>
      </c>
      <c r="J90" s="155" t="s">
        <v>260</v>
      </c>
      <c r="K90" s="143" t="s">
        <v>281</v>
      </c>
      <c r="L90" s="143" t="s">
        <v>364</v>
      </c>
      <c r="M90" s="143" t="s">
        <v>282</v>
      </c>
      <c r="N90" s="143"/>
      <c r="O90" s="144" t="s">
        <v>364</v>
      </c>
      <c r="P90" s="143" t="s">
        <v>201</v>
      </c>
      <c r="Q90" s="143" t="s">
        <v>201</v>
      </c>
      <c r="R90" s="143"/>
      <c r="S90" s="144" t="s">
        <v>270</v>
      </c>
      <c r="T90" s="143" t="s">
        <v>269</v>
      </c>
      <c r="U90" s="147">
        <v>5.0999999999999996</v>
      </c>
      <c r="V90" s="151">
        <v>8.8000000000000007</v>
      </c>
      <c r="W90" s="151">
        <v>0.99</v>
      </c>
      <c r="X90" s="151">
        <v>500</v>
      </c>
      <c r="Y90" s="151">
        <v>500</v>
      </c>
      <c r="Z90" s="151">
        <v>0.85</v>
      </c>
      <c r="AA90" s="151">
        <v>0.85</v>
      </c>
      <c r="AB90" s="151" t="s">
        <v>277</v>
      </c>
      <c r="AC90" s="151">
        <v>75</v>
      </c>
      <c r="AD90" s="151" t="s">
        <v>338</v>
      </c>
      <c r="AE90" s="151">
        <v>25</v>
      </c>
      <c r="AF90" s="151"/>
      <c r="AG90" s="147"/>
      <c r="AH90" s="147"/>
      <c r="AI90" s="143" t="s">
        <v>299</v>
      </c>
      <c r="AJ90" s="143" t="s">
        <v>299</v>
      </c>
      <c r="AK90" s="147">
        <v>0.14499999999999999</v>
      </c>
      <c r="AL90" s="143" t="s">
        <v>292</v>
      </c>
      <c r="AM90" s="189" t="s">
        <v>280</v>
      </c>
      <c r="AN90" s="144" t="s">
        <v>292</v>
      </c>
      <c r="AO90" s="143" t="s">
        <v>293</v>
      </c>
      <c r="AP90" s="143" t="s">
        <v>319</v>
      </c>
      <c r="AQ90" s="143" t="s">
        <v>295</v>
      </c>
      <c r="AR90" s="143" t="s">
        <v>296</v>
      </c>
      <c r="AS90" s="148">
        <v>2</v>
      </c>
      <c r="AT90" s="147">
        <v>3</v>
      </c>
      <c r="AU90" s="147">
        <v>3</v>
      </c>
      <c r="AV90" s="147">
        <v>2</v>
      </c>
      <c r="AW90" s="147"/>
      <c r="AX90" s="147">
        <v>7</v>
      </c>
      <c r="AY90" s="147">
        <v>2</v>
      </c>
      <c r="AZ90" s="147">
        <v>5</v>
      </c>
      <c r="BA90" s="147">
        <v>3</v>
      </c>
      <c r="BB90" s="151">
        <v>5</v>
      </c>
      <c r="BC90" s="147">
        <v>1</v>
      </c>
      <c r="BD90" s="170">
        <v>0.5</v>
      </c>
      <c r="BE90" s="170">
        <v>1</v>
      </c>
      <c r="BF90" s="132"/>
      <c r="BG90" s="90">
        <v>22.5</v>
      </c>
      <c r="BH90" s="88">
        <v>63</v>
      </c>
      <c r="BI90" s="112">
        <v>0.375</v>
      </c>
      <c r="BJ90" s="90">
        <v>1.75</v>
      </c>
      <c r="BK90" s="111">
        <v>3.75</v>
      </c>
      <c r="BL90" s="111">
        <f t="shared" si="15"/>
        <v>14.77832512315271</v>
      </c>
      <c r="BM90" s="114" t="s">
        <v>381</v>
      </c>
    </row>
    <row r="91" spans="1:65" x14ac:dyDescent="0.25">
      <c r="A91" t="str">
        <f t="shared" si="16"/>
        <v>CX021119080202</v>
      </c>
      <c r="B91" t="s">
        <v>2</v>
      </c>
      <c r="C91" s="1" t="s">
        <v>20</v>
      </c>
      <c r="D91" s="1" t="s">
        <v>196</v>
      </c>
      <c r="E91">
        <v>190802</v>
      </c>
      <c r="F91" s="1" t="s">
        <v>20</v>
      </c>
      <c r="G91" s="199" t="s">
        <v>382</v>
      </c>
      <c r="I91" s="87" t="s">
        <v>260</v>
      </c>
      <c r="J91" s="200" t="s">
        <v>260</v>
      </c>
      <c r="K91" s="123" t="s">
        <v>281</v>
      </c>
      <c r="L91" s="123" t="s">
        <v>364</v>
      </c>
      <c r="M91" s="123" t="s">
        <v>282</v>
      </c>
      <c r="N91" s="133"/>
      <c r="O91" s="123" t="s">
        <v>364</v>
      </c>
      <c r="P91" s="123" t="s">
        <v>201</v>
      </c>
      <c r="Q91" s="123" t="s">
        <v>201</v>
      </c>
      <c r="R91" s="133"/>
      <c r="S91" s="123" t="s">
        <v>270</v>
      </c>
      <c r="T91" s="123" t="s">
        <v>269</v>
      </c>
      <c r="U91" s="132">
        <v>5.0999999999999996</v>
      </c>
      <c r="V91" s="170">
        <v>8.8000000000000007</v>
      </c>
      <c r="W91" s="170">
        <v>0.99</v>
      </c>
      <c r="X91" s="170">
        <v>500</v>
      </c>
      <c r="Y91" s="170">
        <v>500</v>
      </c>
      <c r="Z91" s="170">
        <v>0.85</v>
      </c>
      <c r="AA91" s="170">
        <v>0.85</v>
      </c>
      <c r="AB91" s="170" t="s">
        <v>277</v>
      </c>
      <c r="AC91" s="170">
        <v>75</v>
      </c>
      <c r="AD91" s="170" t="s">
        <v>338</v>
      </c>
      <c r="AE91" s="170">
        <v>25</v>
      </c>
      <c r="AF91" s="170"/>
      <c r="AG91" s="132"/>
      <c r="AH91" s="132"/>
      <c r="AI91" s="123" t="s">
        <v>299</v>
      </c>
      <c r="AJ91" s="123" t="s">
        <v>299</v>
      </c>
      <c r="AK91" s="132">
        <v>0.14499999999999999</v>
      </c>
      <c r="AL91" s="123" t="s">
        <v>292</v>
      </c>
      <c r="AM91" s="133" t="s">
        <v>280</v>
      </c>
      <c r="AN91" s="123" t="s">
        <v>292</v>
      </c>
      <c r="AO91" s="123" t="s">
        <v>293</v>
      </c>
      <c r="AP91" s="123" t="s">
        <v>319</v>
      </c>
      <c r="AQ91" s="123" t="s">
        <v>295</v>
      </c>
      <c r="AR91" s="133" t="s">
        <v>296</v>
      </c>
      <c r="AS91" s="132">
        <v>2</v>
      </c>
      <c r="AT91" s="132">
        <v>3</v>
      </c>
      <c r="AU91" s="132">
        <v>3</v>
      </c>
      <c r="AV91" s="132">
        <v>2</v>
      </c>
      <c r="AW91" s="132"/>
      <c r="AX91" s="132">
        <v>7</v>
      </c>
      <c r="AY91" s="132">
        <v>2</v>
      </c>
      <c r="AZ91" s="132">
        <v>5</v>
      </c>
      <c r="BA91" s="132">
        <v>3</v>
      </c>
      <c r="BB91" s="170">
        <v>5</v>
      </c>
      <c r="BC91" s="132">
        <v>1</v>
      </c>
      <c r="BD91" s="170">
        <v>0.5</v>
      </c>
      <c r="BE91" s="170">
        <v>1</v>
      </c>
      <c r="BF91" s="132"/>
      <c r="BG91" s="90">
        <v>22.7</v>
      </c>
      <c r="BH91" s="88">
        <v>61</v>
      </c>
      <c r="BI91" s="112">
        <v>0.39583333333333331</v>
      </c>
      <c r="BJ91" s="90">
        <v>2.0299999999999998</v>
      </c>
      <c r="BK91" s="111">
        <v>4.29</v>
      </c>
      <c r="BL91" s="111">
        <f t="shared" si="15"/>
        <v>14.574486155936812</v>
      </c>
      <c r="BM91" s="114" t="s">
        <v>384</v>
      </c>
    </row>
    <row r="92" spans="1:65" x14ac:dyDescent="0.25">
      <c r="A92" t="str">
        <f t="shared" ref="A92" si="17">CONCATENATE(B92,C92,D92,E92,F92)</f>
        <v>CX021119080203</v>
      </c>
      <c r="B92" t="s">
        <v>2</v>
      </c>
      <c r="C92" s="1" t="s">
        <v>20</v>
      </c>
      <c r="D92" s="1" t="s">
        <v>196</v>
      </c>
      <c r="E92">
        <v>190802</v>
      </c>
      <c r="F92" s="1" t="s">
        <v>25</v>
      </c>
      <c r="G92" s="199" t="s">
        <v>383</v>
      </c>
      <c r="I92" s="87" t="s">
        <v>260</v>
      </c>
      <c r="J92" s="200" t="s">
        <v>260</v>
      </c>
      <c r="K92" s="123" t="s">
        <v>281</v>
      </c>
      <c r="L92" s="123" t="s">
        <v>364</v>
      </c>
      <c r="M92" s="123" t="s">
        <v>282</v>
      </c>
      <c r="N92" s="133"/>
      <c r="O92" s="123" t="s">
        <v>364</v>
      </c>
      <c r="P92" s="123" t="s">
        <v>201</v>
      </c>
      <c r="Q92" s="123" t="s">
        <v>201</v>
      </c>
      <c r="R92" s="133"/>
      <c r="S92" s="123" t="s">
        <v>270</v>
      </c>
      <c r="T92" s="123" t="s">
        <v>269</v>
      </c>
      <c r="U92" s="132">
        <v>5.0999999999999996</v>
      </c>
      <c r="V92" s="170">
        <v>8.8000000000000007</v>
      </c>
      <c r="W92" s="170">
        <v>0.99</v>
      </c>
      <c r="X92" s="170">
        <v>500</v>
      </c>
      <c r="Y92" s="170">
        <v>500</v>
      </c>
      <c r="Z92" s="170">
        <v>0.85</v>
      </c>
      <c r="AA92" s="170">
        <v>0.85</v>
      </c>
      <c r="AB92" s="170" t="s">
        <v>277</v>
      </c>
      <c r="AC92" s="170">
        <v>75</v>
      </c>
      <c r="AD92" s="170" t="s">
        <v>338</v>
      </c>
      <c r="AE92" s="170">
        <v>25</v>
      </c>
      <c r="AF92" s="170"/>
      <c r="AG92" s="132"/>
      <c r="AH92" s="132"/>
      <c r="AI92" s="123" t="s">
        <v>299</v>
      </c>
      <c r="AJ92" s="123" t="s">
        <v>299</v>
      </c>
      <c r="AK92" s="132">
        <v>0.14499999999999999</v>
      </c>
      <c r="AL92" s="123" t="s">
        <v>292</v>
      </c>
      <c r="AM92" s="133" t="s">
        <v>280</v>
      </c>
      <c r="AN92" s="123" t="s">
        <v>292</v>
      </c>
      <c r="AO92" s="123" t="s">
        <v>293</v>
      </c>
      <c r="AP92" s="123" t="s">
        <v>319</v>
      </c>
      <c r="AQ92" s="123" t="s">
        <v>295</v>
      </c>
      <c r="AR92" s="133" t="s">
        <v>296</v>
      </c>
      <c r="AS92" s="132">
        <v>2</v>
      </c>
      <c r="AT92" s="132">
        <v>3</v>
      </c>
      <c r="AU92" s="132">
        <v>3</v>
      </c>
      <c r="AV92" s="132">
        <v>2</v>
      </c>
      <c r="AW92" s="132"/>
      <c r="AX92" s="132">
        <v>7</v>
      </c>
      <c r="AY92" s="132">
        <v>2</v>
      </c>
      <c r="AZ92" s="132">
        <v>5</v>
      </c>
      <c r="BA92" s="132">
        <v>3</v>
      </c>
      <c r="BB92" s="170">
        <v>5</v>
      </c>
      <c r="BC92" s="132">
        <v>1</v>
      </c>
      <c r="BD92" s="170">
        <v>0.5</v>
      </c>
      <c r="BE92" s="170">
        <v>1</v>
      </c>
      <c r="BF92" s="132"/>
      <c r="BG92" s="90">
        <v>25.4</v>
      </c>
      <c r="BH92" s="88">
        <v>47</v>
      </c>
      <c r="BI92" s="112">
        <v>0.4375</v>
      </c>
      <c r="BJ92" s="90">
        <v>1.68</v>
      </c>
      <c r="BK92" s="111">
        <v>3.52</v>
      </c>
      <c r="BL92" s="111">
        <f t="shared" si="15"/>
        <v>14.449917898193762</v>
      </c>
    </row>
    <row r="93" spans="1:65" s="2" customFormat="1" x14ac:dyDescent="0.25">
      <c r="A93" s="2" t="str">
        <f t="shared" ref="A93:A94" si="18">CONCATENATE(B93,C93,D93,E93,F93)</f>
        <v>CX021119080204</v>
      </c>
      <c r="B93" s="2" t="s">
        <v>2</v>
      </c>
      <c r="C93" s="156" t="s">
        <v>20</v>
      </c>
      <c r="D93" s="156" t="s">
        <v>196</v>
      </c>
      <c r="E93" s="2">
        <v>190802</v>
      </c>
      <c r="F93" s="156" t="s">
        <v>168</v>
      </c>
      <c r="G93" s="157" t="s">
        <v>385</v>
      </c>
      <c r="H93" s="13"/>
      <c r="I93" s="159" t="s">
        <v>260</v>
      </c>
      <c r="J93" s="162" t="s">
        <v>260</v>
      </c>
      <c r="K93" s="159" t="s">
        <v>281</v>
      </c>
      <c r="L93" s="159" t="s">
        <v>364</v>
      </c>
      <c r="M93" s="159" t="s">
        <v>282</v>
      </c>
      <c r="N93" s="207"/>
      <c r="O93" s="159" t="s">
        <v>364</v>
      </c>
      <c r="P93" s="159" t="s">
        <v>201</v>
      </c>
      <c r="Q93" s="159" t="s">
        <v>201</v>
      </c>
      <c r="R93" s="207"/>
      <c r="S93" s="159" t="s">
        <v>270</v>
      </c>
      <c r="T93" s="159" t="s">
        <v>269</v>
      </c>
      <c r="U93" s="161">
        <v>5.0999999999999996</v>
      </c>
      <c r="V93" s="165">
        <v>8.8000000000000007</v>
      </c>
      <c r="W93" s="165">
        <v>0.99</v>
      </c>
      <c r="X93" s="165">
        <v>500</v>
      </c>
      <c r="Y93" s="165">
        <v>500</v>
      </c>
      <c r="Z93" s="165">
        <v>0.85</v>
      </c>
      <c r="AA93" s="165">
        <v>0.85</v>
      </c>
      <c r="AB93" s="165" t="s">
        <v>277</v>
      </c>
      <c r="AC93" s="165">
        <v>75</v>
      </c>
      <c r="AD93" s="165" t="s">
        <v>338</v>
      </c>
      <c r="AE93" s="165">
        <v>25</v>
      </c>
      <c r="AF93" s="165"/>
      <c r="AG93" s="161"/>
      <c r="AH93" s="161"/>
      <c r="AI93" s="159" t="s">
        <v>299</v>
      </c>
      <c r="AJ93" s="159" t="s">
        <v>299</v>
      </c>
      <c r="AK93" s="161">
        <v>0.14499999999999999</v>
      </c>
      <c r="AL93" s="159" t="s">
        <v>292</v>
      </c>
      <c r="AM93" s="207" t="s">
        <v>280</v>
      </c>
      <c r="AN93" s="159" t="s">
        <v>292</v>
      </c>
      <c r="AO93" s="159" t="s">
        <v>293</v>
      </c>
      <c r="AP93" s="159" t="s">
        <v>319</v>
      </c>
      <c r="AQ93" s="159" t="s">
        <v>295</v>
      </c>
      <c r="AR93" s="207" t="s">
        <v>296</v>
      </c>
      <c r="AS93" s="161">
        <v>2</v>
      </c>
      <c r="AT93" s="161">
        <v>3</v>
      </c>
      <c r="AU93" s="161">
        <v>3</v>
      </c>
      <c r="AV93" s="161">
        <v>2</v>
      </c>
      <c r="AW93" s="161"/>
      <c r="AX93" s="161">
        <v>7</v>
      </c>
      <c r="AY93" s="161">
        <v>2</v>
      </c>
      <c r="AZ93" s="161">
        <v>5</v>
      </c>
      <c r="BA93" s="161">
        <v>3</v>
      </c>
      <c r="BB93" s="165">
        <v>5</v>
      </c>
      <c r="BC93" s="208">
        <v>1</v>
      </c>
      <c r="BD93" s="170">
        <v>0.5</v>
      </c>
      <c r="BE93" s="170">
        <v>1</v>
      </c>
      <c r="BF93" s="161"/>
      <c r="BG93" s="139">
        <v>26.6</v>
      </c>
      <c r="BH93" s="161">
        <v>45</v>
      </c>
      <c r="BI93" s="166">
        <v>0.54166666666666663</v>
      </c>
      <c r="BJ93" s="139">
        <v>2.19</v>
      </c>
      <c r="BK93" s="167">
        <v>4.63</v>
      </c>
      <c r="BL93" s="167">
        <f t="shared" si="15"/>
        <v>14.580381042355537</v>
      </c>
      <c r="BM93" s="168"/>
    </row>
    <row r="94" spans="1:65" ht="45" x14ac:dyDescent="0.25">
      <c r="A94" t="str">
        <f t="shared" si="18"/>
        <v>CX021119091301</v>
      </c>
      <c r="B94" t="s">
        <v>2</v>
      </c>
      <c r="C94" s="1" t="s">
        <v>20</v>
      </c>
      <c r="D94" s="1" t="s">
        <v>196</v>
      </c>
      <c r="E94">
        <v>190913</v>
      </c>
      <c r="F94" s="1" t="s">
        <v>3</v>
      </c>
      <c r="G94" s="22" t="s">
        <v>386</v>
      </c>
      <c r="I94" s="96" t="s">
        <v>123</v>
      </c>
      <c r="J94" s="96" t="s">
        <v>123</v>
      </c>
      <c r="K94" s="87" t="s">
        <v>387</v>
      </c>
      <c r="L94" s="143" t="s">
        <v>364</v>
      </c>
      <c r="M94" s="87" t="s">
        <v>391</v>
      </c>
      <c r="O94" s="144" t="s">
        <v>364</v>
      </c>
      <c r="P94" s="96" t="s">
        <v>29</v>
      </c>
      <c r="Q94" s="96" t="s">
        <v>29</v>
      </c>
      <c r="S94" s="116"/>
      <c r="T94" s="87"/>
      <c r="Z94" s="97">
        <v>0.84</v>
      </c>
      <c r="AA94" s="97">
        <v>0.84</v>
      </c>
      <c r="AB94" s="151" t="s">
        <v>277</v>
      </c>
      <c r="AC94" s="151">
        <v>75</v>
      </c>
      <c r="AD94" s="151" t="s">
        <v>338</v>
      </c>
      <c r="AE94" s="151">
        <v>25</v>
      </c>
      <c r="AF94" s="170"/>
      <c r="AI94" s="159" t="s">
        <v>299</v>
      </c>
      <c r="AK94" s="88"/>
      <c r="AM94" s="88"/>
      <c r="AN94" s="144" t="s">
        <v>292</v>
      </c>
      <c r="AO94" s="143" t="s">
        <v>293</v>
      </c>
      <c r="AP94" s="143" t="s">
        <v>319</v>
      </c>
      <c r="AQ94" s="143" t="s">
        <v>295</v>
      </c>
      <c r="AR94" s="143" t="s">
        <v>296</v>
      </c>
      <c r="AS94" s="211">
        <v>3</v>
      </c>
      <c r="AT94" s="147">
        <v>3</v>
      </c>
      <c r="AU94" s="147">
        <v>3</v>
      </c>
      <c r="AV94" s="147">
        <v>2</v>
      </c>
      <c r="AW94" s="147"/>
      <c r="AX94" s="146">
        <v>8</v>
      </c>
      <c r="AY94" s="97">
        <v>3</v>
      </c>
      <c r="AZ94" s="146">
        <v>6</v>
      </c>
      <c r="BA94" s="146">
        <v>4</v>
      </c>
      <c r="BB94" s="151">
        <v>5</v>
      </c>
      <c r="BC94" s="147">
        <v>1</v>
      </c>
      <c r="BD94" s="170">
        <v>0.5</v>
      </c>
      <c r="BE94" s="170">
        <v>1</v>
      </c>
      <c r="BF94" s="132"/>
      <c r="BK94" s="111"/>
      <c r="BL94" s="111"/>
      <c r="BM94" s="114" t="s">
        <v>388</v>
      </c>
    </row>
    <row r="95" spans="1:65" s="25" customFormat="1" ht="45" x14ac:dyDescent="0.25">
      <c r="A95" s="25" t="str">
        <f t="shared" ref="A95:A96" si="19">CONCATENATE(B95,C95,D95,E95,F95)</f>
        <v>CX021119091801</v>
      </c>
      <c r="B95" s="25" t="s">
        <v>2</v>
      </c>
      <c r="C95" s="140" t="s">
        <v>20</v>
      </c>
      <c r="D95" s="140" t="s">
        <v>196</v>
      </c>
      <c r="E95" s="25">
        <v>190918</v>
      </c>
      <c r="F95" s="140" t="s">
        <v>3</v>
      </c>
      <c r="G95" s="141" t="s">
        <v>386</v>
      </c>
      <c r="H95" s="13"/>
      <c r="I95" s="155" t="s">
        <v>123</v>
      </c>
      <c r="J95" s="149" t="s">
        <v>123</v>
      </c>
      <c r="K95" s="143" t="s">
        <v>387</v>
      </c>
      <c r="L95" s="143" t="s">
        <v>364</v>
      </c>
      <c r="M95" s="143"/>
      <c r="N95" s="143"/>
      <c r="O95" s="144" t="s">
        <v>364</v>
      </c>
      <c r="P95" s="143" t="s">
        <v>29</v>
      </c>
      <c r="Q95" s="143" t="s">
        <v>29</v>
      </c>
      <c r="R95" s="143"/>
      <c r="S95" s="145" t="s">
        <v>390</v>
      </c>
      <c r="T95" s="143" t="s">
        <v>269</v>
      </c>
      <c r="U95" s="147">
        <v>5.0999999999999996</v>
      </c>
      <c r="V95" s="147">
        <v>8.1</v>
      </c>
      <c r="W95" s="151">
        <v>0.99</v>
      </c>
      <c r="X95" s="151">
        <v>500</v>
      </c>
      <c r="Y95" s="151">
        <v>500</v>
      </c>
      <c r="Z95" s="151">
        <v>0.84</v>
      </c>
      <c r="AA95" s="151">
        <v>0.84</v>
      </c>
      <c r="AB95" s="151" t="s">
        <v>277</v>
      </c>
      <c r="AC95" s="151">
        <v>75</v>
      </c>
      <c r="AD95" s="151" t="s">
        <v>338</v>
      </c>
      <c r="AE95" s="151">
        <v>25</v>
      </c>
      <c r="AF95" s="151"/>
      <c r="AG95" s="143"/>
      <c r="AH95" s="143"/>
      <c r="AI95" s="123" t="s">
        <v>299</v>
      </c>
      <c r="AJ95" s="143" t="s">
        <v>299</v>
      </c>
      <c r="AK95" s="147">
        <v>2</v>
      </c>
      <c r="AL95" s="143" t="s">
        <v>392</v>
      </c>
      <c r="AM95" s="147" t="s">
        <v>390</v>
      </c>
      <c r="AN95" s="144" t="s">
        <v>292</v>
      </c>
      <c r="AO95" s="143" t="s">
        <v>293</v>
      </c>
      <c r="AP95" s="143" t="s">
        <v>319</v>
      </c>
      <c r="AQ95" s="143" t="s">
        <v>295</v>
      </c>
      <c r="AR95" s="143" t="s">
        <v>296</v>
      </c>
      <c r="AS95" s="148">
        <v>3</v>
      </c>
      <c r="AT95" s="147">
        <v>3</v>
      </c>
      <c r="AU95" s="147">
        <v>3</v>
      </c>
      <c r="AV95" s="147">
        <v>2</v>
      </c>
      <c r="AW95" s="147"/>
      <c r="AX95" s="147">
        <v>8</v>
      </c>
      <c r="AY95" s="147">
        <v>3</v>
      </c>
      <c r="AZ95" s="147">
        <v>6</v>
      </c>
      <c r="BA95" s="147">
        <v>4</v>
      </c>
      <c r="BB95" s="147">
        <v>5</v>
      </c>
      <c r="BC95" s="147">
        <v>1</v>
      </c>
      <c r="BD95" s="170">
        <v>0.5</v>
      </c>
      <c r="BE95" s="170">
        <v>1</v>
      </c>
      <c r="BF95" s="147"/>
      <c r="BG95" s="148"/>
      <c r="BH95" s="147"/>
      <c r="BI95" s="147"/>
      <c r="BJ95" s="148">
        <v>6</v>
      </c>
      <c r="BK95" s="153">
        <v>147</v>
      </c>
      <c r="BL95" s="153">
        <f t="shared" ref="BL95:BL101" si="20">BK95/(BJ95*AK95)</f>
        <v>12.25</v>
      </c>
      <c r="BM95" s="154" t="s">
        <v>389</v>
      </c>
    </row>
    <row r="96" spans="1:65" s="25" customFormat="1" ht="75" x14ac:dyDescent="0.25">
      <c r="A96" s="25" t="str">
        <f t="shared" si="19"/>
        <v>CX021119091901</v>
      </c>
      <c r="B96" s="25" t="s">
        <v>2</v>
      </c>
      <c r="C96" s="140" t="s">
        <v>20</v>
      </c>
      <c r="D96" s="140" t="s">
        <v>196</v>
      </c>
      <c r="E96" s="25">
        <v>190919</v>
      </c>
      <c r="F96" s="140" t="s">
        <v>3</v>
      </c>
      <c r="G96" s="141" t="s">
        <v>386</v>
      </c>
      <c r="H96" s="13">
        <v>2</v>
      </c>
      <c r="I96" s="149" t="s">
        <v>407</v>
      </c>
      <c r="J96" s="149" t="s">
        <v>123</v>
      </c>
      <c r="K96" s="143" t="s">
        <v>387</v>
      </c>
      <c r="L96" s="143" t="s">
        <v>364</v>
      </c>
      <c r="M96" s="143"/>
      <c r="N96" s="143"/>
      <c r="O96" s="144" t="s">
        <v>364</v>
      </c>
      <c r="P96" s="143" t="s">
        <v>29</v>
      </c>
      <c r="Q96" s="143" t="s">
        <v>29</v>
      </c>
      <c r="R96" s="143"/>
      <c r="S96" s="209" t="s">
        <v>398</v>
      </c>
      <c r="T96" s="143" t="s">
        <v>269</v>
      </c>
      <c r="U96" s="147">
        <v>5.0999999999999996</v>
      </c>
      <c r="V96" s="147">
        <v>8.1</v>
      </c>
      <c r="W96" s="151">
        <v>0.99</v>
      </c>
      <c r="X96" s="151">
        <v>500</v>
      </c>
      <c r="Y96" s="151">
        <v>500</v>
      </c>
      <c r="Z96" s="151">
        <v>0.84</v>
      </c>
      <c r="AA96" s="151">
        <v>0.84</v>
      </c>
      <c r="AB96" s="151" t="s">
        <v>277</v>
      </c>
      <c r="AC96" s="151">
        <v>75</v>
      </c>
      <c r="AD96" s="151" t="s">
        <v>338</v>
      </c>
      <c r="AE96" s="151">
        <v>25</v>
      </c>
      <c r="AF96" s="151"/>
      <c r="AG96" s="143"/>
      <c r="AH96" s="143"/>
      <c r="AI96" s="143" t="s">
        <v>299</v>
      </c>
      <c r="AJ96" s="143" t="s">
        <v>299</v>
      </c>
      <c r="AK96" s="147">
        <v>2</v>
      </c>
      <c r="AL96" s="143" t="s">
        <v>392</v>
      </c>
      <c r="AM96" s="147" t="s">
        <v>394</v>
      </c>
      <c r="AN96" s="116" t="s">
        <v>426</v>
      </c>
      <c r="AO96" s="96" t="s">
        <v>293</v>
      </c>
      <c r="AP96" s="96" t="s">
        <v>295</v>
      </c>
      <c r="AQ96" s="96" t="s">
        <v>26</v>
      </c>
      <c r="AR96" s="96" t="s">
        <v>296</v>
      </c>
      <c r="AS96" s="148">
        <v>3</v>
      </c>
      <c r="AT96" s="147">
        <v>3</v>
      </c>
      <c r="AU96" s="147">
        <v>3</v>
      </c>
      <c r="AV96" s="147">
        <v>2</v>
      </c>
      <c r="AW96" s="147"/>
      <c r="AX96" s="147">
        <v>8</v>
      </c>
      <c r="AY96" s="146">
        <v>4</v>
      </c>
      <c r="AZ96" s="147">
        <v>6</v>
      </c>
      <c r="BA96" s="147">
        <v>4</v>
      </c>
      <c r="BB96" s="147">
        <v>5</v>
      </c>
      <c r="BC96" s="147">
        <v>1</v>
      </c>
      <c r="BD96" s="170">
        <v>0.5</v>
      </c>
      <c r="BE96" s="170">
        <v>1</v>
      </c>
      <c r="BF96" s="147"/>
      <c r="BG96" s="148"/>
      <c r="BH96" s="147"/>
      <c r="BI96" s="147"/>
      <c r="BJ96" s="148"/>
      <c r="BK96" s="153"/>
      <c r="BL96" s="153" t="e">
        <f t="shared" si="20"/>
        <v>#DIV/0!</v>
      </c>
      <c r="BM96" s="154" t="s">
        <v>396</v>
      </c>
    </row>
    <row r="97" spans="1:65" ht="45" x14ac:dyDescent="0.25">
      <c r="A97" t="str">
        <f t="shared" ref="A97:A99" si="21">CONCATENATE(B97,C97,D97,E97,F97)</f>
        <v>CX021119091902</v>
      </c>
      <c r="B97" t="s">
        <v>2</v>
      </c>
      <c r="C97" s="1" t="s">
        <v>20</v>
      </c>
      <c r="D97" s="1" t="s">
        <v>196</v>
      </c>
      <c r="E97">
        <v>190919</v>
      </c>
      <c r="F97" s="1" t="s">
        <v>20</v>
      </c>
      <c r="G97" s="22" t="s">
        <v>386</v>
      </c>
      <c r="H97" s="13">
        <v>2</v>
      </c>
      <c r="I97" s="130" t="s">
        <v>407</v>
      </c>
      <c r="J97" s="96" t="s">
        <v>123</v>
      </c>
      <c r="K97" s="87" t="s">
        <v>387</v>
      </c>
      <c r="L97" s="123" t="s">
        <v>364</v>
      </c>
      <c r="M97" s="123"/>
      <c r="O97" s="89" t="s">
        <v>364</v>
      </c>
      <c r="P97" s="87" t="s">
        <v>29</v>
      </c>
      <c r="Q97" s="87" t="s">
        <v>29</v>
      </c>
      <c r="S97" s="116" t="s">
        <v>270</v>
      </c>
      <c r="T97" s="123" t="s">
        <v>269</v>
      </c>
      <c r="U97" s="132">
        <v>5.0999999999999996</v>
      </c>
      <c r="V97" s="132">
        <v>8.1</v>
      </c>
      <c r="W97" s="170">
        <v>0.99</v>
      </c>
      <c r="X97" s="170">
        <v>500</v>
      </c>
      <c r="Y97" s="170">
        <v>500</v>
      </c>
      <c r="Z97" s="170">
        <v>0.84</v>
      </c>
      <c r="AA97" s="170">
        <v>0.84</v>
      </c>
      <c r="AB97" s="170" t="s">
        <v>277</v>
      </c>
      <c r="AC97" s="170">
        <v>75</v>
      </c>
      <c r="AD97" s="170" t="s">
        <v>338</v>
      </c>
      <c r="AE97" s="170">
        <v>25</v>
      </c>
      <c r="AF97" s="170"/>
      <c r="AG97" s="123"/>
      <c r="AI97" s="123" t="s">
        <v>299</v>
      </c>
      <c r="AJ97" s="87" t="s">
        <v>299</v>
      </c>
      <c r="AK97" s="88">
        <v>2</v>
      </c>
      <c r="AL97" s="87" t="s">
        <v>392</v>
      </c>
      <c r="AM97" s="88" t="s">
        <v>394</v>
      </c>
      <c r="AN97" s="129" t="s">
        <v>426</v>
      </c>
      <c r="AO97" s="130" t="s">
        <v>293</v>
      </c>
      <c r="AP97" s="130" t="s">
        <v>295</v>
      </c>
      <c r="AQ97" s="130" t="s">
        <v>26</v>
      </c>
      <c r="AR97" s="130" t="s">
        <v>296</v>
      </c>
      <c r="AS97" s="90">
        <v>3</v>
      </c>
      <c r="AT97" s="88">
        <v>3</v>
      </c>
      <c r="AU97" s="88">
        <v>3</v>
      </c>
      <c r="AV97" s="88">
        <v>2</v>
      </c>
      <c r="AX97" s="88">
        <v>8</v>
      </c>
      <c r="AY97" s="88">
        <v>4</v>
      </c>
      <c r="AZ97" s="88">
        <v>6</v>
      </c>
      <c r="BA97" s="88">
        <v>4</v>
      </c>
      <c r="BB97" s="88">
        <v>5</v>
      </c>
      <c r="BC97" s="88">
        <v>1</v>
      </c>
      <c r="BD97" s="170">
        <v>0.5</v>
      </c>
      <c r="BE97" s="170">
        <v>1</v>
      </c>
      <c r="BK97" s="111"/>
      <c r="BL97" s="111" t="e">
        <f t="shared" si="20"/>
        <v>#DIV/0!</v>
      </c>
      <c r="BM97" s="114" t="s">
        <v>397</v>
      </c>
    </row>
    <row r="98" spans="1:65" s="2" customFormat="1" ht="45" x14ac:dyDescent="0.25">
      <c r="A98" s="2" t="str">
        <f t="shared" si="21"/>
        <v>CX021119091903</v>
      </c>
      <c r="B98" s="2" t="s">
        <v>2</v>
      </c>
      <c r="C98" s="156" t="s">
        <v>20</v>
      </c>
      <c r="D98" s="156" t="s">
        <v>196</v>
      </c>
      <c r="E98" s="2">
        <v>190919</v>
      </c>
      <c r="F98" s="156" t="s">
        <v>25</v>
      </c>
      <c r="G98" s="157" t="s">
        <v>386</v>
      </c>
      <c r="H98" s="13">
        <v>5</v>
      </c>
      <c r="I98" s="162" t="s">
        <v>407</v>
      </c>
      <c r="J98" s="163" t="s">
        <v>123</v>
      </c>
      <c r="K98" s="159" t="s">
        <v>387</v>
      </c>
      <c r="L98" s="159" t="s">
        <v>364</v>
      </c>
      <c r="M98" s="159"/>
      <c r="N98" s="159"/>
      <c r="O98" s="160" t="s">
        <v>364</v>
      </c>
      <c r="P98" s="159" t="s">
        <v>29</v>
      </c>
      <c r="Q98" s="159" t="s">
        <v>29</v>
      </c>
      <c r="R98" s="159"/>
      <c r="S98" s="210" t="s">
        <v>228</v>
      </c>
      <c r="T98" s="123" t="s">
        <v>269</v>
      </c>
      <c r="U98" s="132">
        <v>5.0999999999999996</v>
      </c>
      <c r="V98" s="132">
        <v>8.1</v>
      </c>
      <c r="W98" s="170">
        <v>0.99</v>
      </c>
      <c r="X98" s="170">
        <v>500</v>
      </c>
      <c r="Y98" s="170">
        <v>500</v>
      </c>
      <c r="Z98" s="170">
        <v>0.84</v>
      </c>
      <c r="AA98" s="170">
        <v>0.84</v>
      </c>
      <c r="AB98" s="165" t="s">
        <v>277</v>
      </c>
      <c r="AC98" s="165">
        <v>75</v>
      </c>
      <c r="AD98" s="165" t="s">
        <v>338</v>
      </c>
      <c r="AE98" s="165">
        <v>25</v>
      </c>
      <c r="AF98" s="165"/>
      <c r="AG98" s="159"/>
      <c r="AH98" s="159"/>
      <c r="AI98" s="159" t="s">
        <v>299</v>
      </c>
      <c r="AJ98" s="159" t="s">
        <v>299</v>
      </c>
      <c r="AK98" s="161">
        <v>2</v>
      </c>
      <c r="AL98" s="159" t="s">
        <v>392</v>
      </c>
      <c r="AM98" s="161" t="s">
        <v>393</v>
      </c>
      <c r="AN98" s="215" t="s">
        <v>426</v>
      </c>
      <c r="AO98" s="162" t="s">
        <v>293</v>
      </c>
      <c r="AP98" s="162" t="s">
        <v>295</v>
      </c>
      <c r="AQ98" s="162" t="s">
        <v>26</v>
      </c>
      <c r="AR98" s="221" t="s">
        <v>296</v>
      </c>
      <c r="AS98" s="139">
        <v>3</v>
      </c>
      <c r="AT98" s="161">
        <v>3</v>
      </c>
      <c r="AU98" s="161">
        <v>3</v>
      </c>
      <c r="AV98" s="161">
        <v>2</v>
      </c>
      <c r="AW98" s="161"/>
      <c r="AX98" s="161">
        <v>8</v>
      </c>
      <c r="AY98" s="161">
        <v>4</v>
      </c>
      <c r="AZ98" s="161">
        <v>6</v>
      </c>
      <c r="BA98" s="161">
        <v>4</v>
      </c>
      <c r="BB98" s="161">
        <v>5</v>
      </c>
      <c r="BC98" s="161">
        <v>1</v>
      </c>
      <c r="BD98" s="170">
        <v>0.5</v>
      </c>
      <c r="BE98" s="170">
        <v>1</v>
      </c>
      <c r="BF98" s="161"/>
      <c r="BG98" s="139"/>
      <c r="BH98" s="161"/>
      <c r="BI98" s="161"/>
      <c r="BJ98" s="139">
        <v>4</v>
      </c>
      <c r="BK98" s="167">
        <v>116</v>
      </c>
      <c r="BL98" s="167">
        <f t="shared" si="20"/>
        <v>14.5</v>
      </c>
      <c r="BM98" s="168" t="s">
        <v>395</v>
      </c>
    </row>
    <row r="99" spans="1:65" s="2" customFormat="1" ht="60" x14ac:dyDescent="0.25">
      <c r="A99" s="102" t="str">
        <f t="shared" si="21"/>
        <v>CX021119092301</v>
      </c>
      <c r="B99" s="102" t="s">
        <v>2</v>
      </c>
      <c r="C99" s="176" t="s">
        <v>20</v>
      </c>
      <c r="D99" s="176" t="s">
        <v>196</v>
      </c>
      <c r="E99" s="102">
        <v>190923</v>
      </c>
      <c r="F99" s="176" t="s">
        <v>3</v>
      </c>
      <c r="G99" s="177" t="s">
        <v>386</v>
      </c>
      <c r="H99" s="158">
        <v>6</v>
      </c>
      <c r="I99" s="194" t="s">
        <v>407</v>
      </c>
      <c r="J99" s="195" t="s">
        <v>123</v>
      </c>
      <c r="K99" s="179" t="s">
        <v>387</v>
      </c>
      <c r="L99" s="179" t="s">
        <v>364</v>
      </c>
      <c r="M99" s="179"/>
      <c r="N99" s="179"/>
      <c r="O99" s="180" t="s">
        <v>364</v>
      </c>
      <c r="P99" s="179" t="s">
        <v>29</v>
      </c>
      <c r="Q99" s="179" t="s">
        <v>29</v>
      </c>
      <c r="R99" s="179"/>
      <c r="S99" s="212" t="s">
        <v>230</v>
      </c>
      <c r="T99" s="179" t="s">
        <v>269</v>
      </c>
      <c r="U99" s="181">
        <v>5.0999999999999996</v>
      </c>
      <c r="V99" s="183">
        <v>8</v>
      </c>
      <c r="W99" s="185">
        <v>0.99</v>
      </c>
      <c r="X99" s="185">
        <v>500</v>
      </c>
      <c r="Y99" s="185">
        <v>500</v>
      </c>
      <c r="Z99" s="185">
        <v>0.84</v>
      </c>
      <c r="AA99" s="185">
        <v>0.84</v>
      </c>
      <c r="AB99" s="185" t="s">
        <v>277</v>
      </c>
      <c r="AC99" s="185">
        <v>75</v>
      </c>
      <c r="AD99" s="185" t="s">
        <v>338</v>
      </c>
      <c r="AE99" s="185">
        <v>25</v>
      </c>
      <c r="AF99" s="185"/>
      <c r="AG99" s="179"/>
      <c r="AH99" s="179"/>
      <c r="AI99" s="179" t="s">
        <v>299</v>
      </c>
      <c r="AJ99" s="179" t="s">
        <v>299</v>
      </c>
      <c r="AK99" s="183">
        <v>1.9650000000000001</v>
      </c>
      <c r="AL99" s="179" t="s">
        <v>392</v>
      </c>
      <c r="AM99" s="183" t="s">
        <v>400</v>
      </c>
      <c r="AN99" s="197" t="s">
        <v>426</v>
      </c>
      <c r="AO99" s="194" t="s">
        <v>293</v>
      </c>
      <c r="AP99" s="194" t="s">
        <v>295</v>
      </c>
      <c r="AQ99" s="194" t="s">
        <v>26</v>
      </c>
      <c r="AR99" s="198" t="s">
        <v>296</v>
      </c>
      <c r="AS99" s="182">
        <v>3</v>
      </c>
      <c r="AT99" s="181">
        <v>3</v>
      </c>
      <c r="AU99" s="181">
        <v>3</v>
      </c>
      <c r="AV99" s="181">
        <v>2</v>
      </c>
      <c r="AW99" s="181"/>
      <c r="AX99" s="181">
        <v>8</v>
      </c>
      <c r="AY99" s="181">
        <v>4</v>
      </c>
      <c r="AZ99" s="181">
        <v>6</v>
      </c>
      <c r="BA99" s="181">
        <v>4</v>
      </c>
      <c r="BB99" s="181">
        <v>5</v>
      </c>
      <c r="BC99" s="181">
        <v>1</v>
      </c>
      <c r="BD99" s="170">
        <v>0.5</v>
      </c>
      <c r="BE99" s="170">
        <v>1</v>
      </c>
      <c r="BF99" s="181"/>
      <c r="BG99" s="182"/>
      <c r="BH99" s="181"/>
      <c r="BI99" s="186">
        <v>0.45833333333333331</v>
      </c>
      <c r="BJ99" s="182">
        <v>2.8</v>
      </c>
      <c r="BK99" s="187">
        <v>92</v>
      </c>
      <c r="BL99" s="187">
        <f t="shared" si="20"/>
        <v>16.721192293711379</v>
      </c>
      <c r="BM99" s="188" t="s">
        <v>399</v>
      </c>
    </row>
    <row r="100" spans="1:65" ht="45" x14ac:dyDescent="0.25">
      <c r="A100" t="str">
        <f t="shared" si="11"/>
        <v>CX021119092401</v>
      </c>
      <c r="B100" s="25" t="s">
        <v>2</v>
      </c>
      <c r="C100" s="140" t="s">
        <v>20</v>
      </c>
      <c r="D100" s="140" t="s">
        <v>196</v>
      </c>
      <c r="E100" s="25">
        <v>190924</v>
      </c>
      <c r="F100" s="140" t="s">
        <v>3</v>
      </c>
      <c r="G100" s="141" t="s">
        <v>386</v>
      </c>
      <c r="I100" s="96" t="s">
        <v>408</v>
      </c>
      <c r="J100" s="87" t="s">
        <v>123</v>
      </c>
      <c r="K100" s="143" t="s">
        <v>387</v>
      </c>
      <c r="L100" s="143" t="s">
        <v>364</v>
      </c>
      <c r="M100" s="143"/>
      <c r="N100" s="143"/>
      <c r="O100" s="144" t="s">
        <v>364</v>
      </c>
      <c r="P100" s="143" t="s">
        <v>29</v>
      </c>
      <c r="Q100" s="143" t="s">
        <v>29</v>
      </c>
      <c r="R100" s="143"/>
      <c r="S100" s="213" t="s">
        <v>230</v>
      </c>
      <c r="T100" s="143" t="s">
        <v>269</v>
      </c>
      <c r="U100" s="147">
        <v>5.0999999999999996</v>
      </c>
      <c r="V100" s="147">
        <v>8</v>
      </c>
      <c r="W100" s="151">
        <v>0.99</v>
      </c>
      <c r="X100" s="151">
        <v>500</v>
      </c>
      <c r="Y100" s="151">
        <v>500</v>
      </c>
      <c r="Z100" s="151">
        <v>0.84</v>
      </c>
      <c r="AA100" s="151">
        <v>0.84</v>
      </c>
      <c r="AB100" s="151" t="s">
        <v>277</v>
      </c>
      <c r="AC100" s="151">
        <v>75</v>
      </c>
      <c r="AD100" s="151" t="s">
        <v>338</v>
      </c>
      <c r="AE100" s="151">
        <v>25</v>
      </c>
      <c r="AF100" s="151"/>
      <c r="AG100" s="143"/>
      <c r="AH100" s="143"/>
      <c r="AI100" s="143" t="s">
        <v>299</v>
      </c>
      <c r="AJ100" s="143" t="s">
        <v>299</v>
      </c>
      <c r="AK100" s="147">
        <v>1.9650000000000001</v>
      </c>
      <c r="AL100" s="143" t="s">
        <v>392</v>
      </c>
      <c r="AM100" s="147" t="s">
        <v>409</v>
      </c>
      <c r="AN100" s="129" t="s">
        <v>426</v>
      </c>
      <c r="AO100" s="130" t="s">
        <v>293</v>
      </c>
      <c r="AP100" s="130" t="s">
        <v>295</v>
      </c>
      <c r="AQ100" s="130" t="s">
        <v>26</v>
      </c>
      <c r="AR100" s="130" t="s">
        <v>296</v>
      </c>
      <c r="AS100" s="148">
        <v>3</v>
      </c>
      <c r="AT100" s="147">
        <v>3</v>
      </c>
      <c r="AU100" s="147">
        <v>3</v>
      </c>
      <c r="AV100" s="147">
        <v>2</v>
      </c>
      <c r="AW100" s="147"/>
      <c r="AX100" s="147">
        <v>8</v>
      </c>
      <c r="AY100" s="151">
        <v>4</v>
      </c>
      <c r="AZ100" s="147">
        <v>6</v>
      </c>
      <c r="BA100" s="147">
        <v>4</v>
      </c>
      <c r="BB100" s="147">
        <v>5</v>
      </c>
      <c r="BC100" s="126">
        <v>1</v>
      </c>
      <c r="BD100" s="170">
        <v>0.5</v>
      </c>
      <c r="BE100" s="170">
        <v>1</v>
      </c>
      <c r="BF100" s="126"/>
      <c r="BG100" s="135"/>
      <c r="BJ100" s="90">
        <v>1.1000000000000001</v>
      </c>
      <c r="BK100" s="111">
        <v>34</v>
      </c>
      <c r="BL100" s="111">
        <f t="shared" si="20"/>
        <v>15.729817256534812</v>
      </c>
      <c r="BM100" s="114" t="s">
        <v>410</v>
      </c>
    </row>
    <row r="101" spans="1:65" s="2" customFormat="1" ht="45" x14ac:dyDescent="0.25">
      <c r="A101" s="2" t="str">
        <f t="shared" si="11"/>
        <v>CX021119092402</v>
      </c>
      <c r="B101" s="214" t="s">
        <v>2</v>
      </c>
      <c r="C101" s="156" t="s">
        <v>20</v>
      </c>
      <c r="D101" s="156" t="s">
        <v>196</v>
      </c>
      <c r="E101" s="214">
        <v>190924</v>
      </c>
      <c r="F101" s="156" t="s">
        <v>20</v>
      </c>
      <c r="G101" s="157" t="s">
        <v>411</v>
      </c>
      <c r="H101" s="158"/>
      <c r="I101" s="159" t="s">
        <v>408</v>
      </c>
      <c r="J101" s="159" t="s">
        <v>123</v>
      </c>
      <c r="K101" s="159" t="s">
        <v>387</v>
      </c>
      <c r="L101" s="159" t="s">
        <v>364</v>
      </c>
      <c r="M101" s="159"/>
      <c r="N101" s="159"/>
      <c r="O101" s="160" t="s">
        <v>364</v>
      </c>
      <c r="P101" s="159" t="s">
        <v>29</v>
      </c>
      <c r="Q101" s="159" t="s">
        <v>29</v>
      </c>
      <c r="R101" s="159"/>
      <c r="S101" s="210" t="s">
        <v>228</v>
      </c>
      <c r="T101" s="159" t="s">
        <v>269</v>
      </c>
      <c r="U101" s="161">
        <v>5.0999999999999996</v>
      </c>
      <c r="V101" s="161">
        <v>8</v>
      </c>
      <c r="W101" s="161">
        <v>0.99</v>
      </c>
      <c r="X101" s="161">
        <v>500</v>
      </c>
      <c r="Y101" s="161">
        <v>500</v>
      </c>
      <c r="Z101" s="161">
        <v>0.84</v>
      </c>
      <c r="AA101" s="161">
        <v>0.84</v>
      </c>
      <c r="AB101" s="159" t="s">
        <v>277</v>
      </c>
      <c r="AC101" s="159" t="s">
        <v>412</v>
      </c>
      <c r="AD101" s="159" t="s">
        <v>338</v>
      </c>
      <c r="AE101" s="159" t="s">
        <v>413</v>
      </c>
      <c r="AF101" s="159"/>
      <c r="AG101" s="159"/>
      <c r="AH101" s="159"/>
      <c r="AI101" s="159" t="s">
        <v>299</v>
      </c>
      <c r="AJ101" s="159" t="s">
        <v>299</v>
      </c>
      <c r="AK101" s="161">
        <v>1.9650000000000001</v>
      </c>
      <c r="AL101" s="159" t="s">
        <v>392</v>
      </c>
      <c r="AM101" s="162" t="s">
        <v>414</v>
      </c>
      <c r="AN101" s="215" t="s">
        <v>426</v>
      </c>
      <c r="AO101" s="162" t="s">
        <v>293</v>
      </c>
      <c r="AP101" s="162" t="s">
        <v>295</v>
      </c>
      <c r="AQ101" s="162" t="s">
        <v>26</v>
      </c>
      <c r="AR101" s="221" t="s">
        <v>296</v>
      </c>
      <c r="AS101" s="139">
        <v>3</v>
      </c>
      <c r="AT101" s="161">
        <v>3</v>
      </c>
      <c r="AU101" s="161">
        <v>3</v>
      </c>
      <c r="AV101" s="161">
        <v>2</v>
      </c>
      <c r="AW101" s="161"/>
      <c r="AX101" s="161">
        <v>8</v>
      </c>
      <c r="AY101" s="161">
        <v>4</v>
      </c>
      <c r="AZ101" s="161">
        <v>6</v>
      </c>
      <c r="BA101" s="161">
        <v>4</v>
      </c>
      <c r="BB101" s="161">
        <v>5</v>
      </c>
      <c r="BC101" s="161">
        <v>1</v>
      </c>
      <c r="BD101" s="170">
        <v>0.5</v>
      </c>
      <c r="BE101" s="170">
        <v>1</v>
      </c>
      <c r="BF101" s="161"/>
      <c r="BG101" s="164"/>
      <c r="BH101" s="161"/>
      <c r="BI101" s="161"/>
      <c r="BJ101" s="139">
        <v>1.2</v>
      </c>
      <c r="BK101" s="167">
        <v>35</v>
      </c>
      <c r="BL101" s="167">
        <f t="shared" si="20"/>
        <v>14.843087362171332</v>
      </c>
      <c r="BM101" s="168" t="s">
        <v>415</v>
      </c>
    </row>
    <row r="102" spans="1:65" ht="105" x14ac:dyDescent="0.25">
      <c r="A102" t="str">
        <f t="shared" si="11"/>
        <v>CX021119101001</v>
      </c>
      <c r="B102" s="25" t="s">
        <v>2</v>
      </c>
      <c r="C102" s="140" t="s">
        <v>20</v>
      </c>
      <c r="D102" s="140" t="s">
        <v>196</v>
      </c>
      <c r="E102" s="25">
        <v>191010</v>
      </c>
      <c r="F102" s="140" t="s">
        <v>3</v>
      </c>
      <c r="G102" s="22" t="s">
        <v>424</v>
      </c>
      <c r="I102" s="96" t="s">
        <v>422</v>
      </c>
      <c r="J102" s="96" t="s">
        <v>423</v>
      </c>
      <c r="K102" s="143" t="s">
        <v>387</v>
      </c>
      <c r="L102" s="143" t="s">
        <v>364</v>
      </c>
      <c r="O102" s="144" t="s">
        <v>364</v>
      </c>
      <c r="P102" s="143" t="s">
        <v>29</v>
      </c>
      <c r="Q102" s="143" t="s">
        <v>29</v>
      </c>
      <c r="S102" s="116" t="s">
        <v>230</v>
      </c>
      <c r="T102" s="87" t="s">
        <v>269</v>
      </c>
      <c r="U102" s="88">
        <v>5.0999999999999996</v>
      </c>
      <c r="V102" s="88">
        <v>8.8000000000000007</v>
      </c>
      <c r="W102" s="88">
        <v>0.99</v>
      </c>
      <c r="X102" s="88">
        <v>500</v>
      </c>
      <c r="Y102" s="88">
        <v>500</v>
      </c>
      <c r="Z102" s="97">
        <v>0.93</v>
      </c>
      <c r="AA102" s="97">
        <v>0.94</v>
      </c>
      <c r="AB102" s="151" t="s">
        <v>277</v>
      </c>
      <c r="AC102" s="151">
        <v>75</v>
      </c>
      <c r="AD102" s="151" t="s">
        <v>338</v>
      </c>
      <c r="AE102" s="151">
        <v>25</v>
      </c>
      <c r="AF102" s="170"/>
      <c r="AI102" s="143" t="s">
        <v>299</v>
      </c>
      <c r="AJ102" s="143" t="s">
        <v>299</v>
      </c>
      <c r="AK102" s="147">
        <v>1.9650000000000001</v>
      </c>
      <c r="AL102" s="143" t="s">
        <v>392</v>
      </c>
      <c r="AM102" s="96" t="s">
        <v>400</v>
      </c>
      <c r="AN102" s="129" t="s">
        <v>426</v>
      </c>
      <c r="AO102" s="130" t="s">
        <v>293</v>
      </c>
      <c r="AP102" s="130" t="s">
        <v>295</v>
      </c>
      <c r="AQ102" s="130" t="s">
        <v>26</v>
      </c>
      <c r="AR102" s="130" t="s">
        <v>296</v>
      </c>
      <c r="AS102" s="148">
        <v>3</v>
      </c>
      <c r="AT102" s="147">
        <v>3</v>
      </c>
      <c r="AU102" s="147">
        <v>3</v>
      </c>
      <c r="AV102" s="147">
        <v>2</v>
      </c>
      <c r="AW102" s="147"/>
      <c r="AX102" s="147">
        <v>8</v>
      </c>
      <c r="AY102" s="151">
        <v>4</v>
      </c>
      <c r="AZ102" s="147">
        <v>6</v>
      </c>
      <c r="BA102" s="147">
        <v>4</v>
      </c>
      <c r="BB102" s="147">
        <v>5</v>
      </c>
      <c r="BC102" s="126">
        <v>1</v>
      </c>
      <c r="BD102" s="170">
        <v>0.5</v>
      </c>
      <c r="BE102" s="170">
        <v>1</v>
      </c>
      <c r="BF102" s="126"/>
      <c r="BG102" s="135">
        <v>19.600000000000001</v>
      </c>
      <c r="BH102" s="88">
        <v>63</v>
      </c>
      <c r="BI102" s="112">
        <v>0.46875</v>
      </c>
      <c r="BJ102" s="222"/>
      <c r="BK102" s="111">
        <v>101</v>
      </c>
      <c r="BM102" s="114" t="s">
        <v>425</v>
      </c>
    </row>
    <row r="103" spans="1:65" s="2" customFormat="1" ht="60" x14ac:dyDescent="0.25">
      <c r="A103" s="2" t="str">
        <f t="shared" si="11"/>
        <v>CX021119101002</v>
      </c>
      <c r="B103" s="2" t="s">
        <v>2</v>
      </c>
      <c r="C103" s="156" t="s">
        <v>20</v>
      </c>
      <c r="D103" s="156" t="s">
        <v>196</v>
      </c>
      <c r="E103" s="2">
        <v>191010</v>
      </c>
      <c r="F103" s="156" t="s">
        <v>20</v>
      </c>
      <c r="G103" s="157" t="s">
        <v>427</v>
      </c>
      <c r="H103" s="158"/>
      <c r="I103" s="159"/>
      <c r="J103" s="159"/>
      <c r="K103" s="159"/>
      <c r="L103" s="159"/>
      <c r="M103" s="159"/>
      <c r="N103" s="159"/>
      <c r="O103" s="160"/>
      <c r="P103" s="159"/>
      <c r="Q103" s="159"/>
      <c r="R103" s="159"/>
      <c r="S103" s="160"/>
      <c r="T103" s="159"/>
      <c r="U103" s="161"/>
      <c r="V103" s="161"/>
      <c r="W103" s="161"/>
      <c r="X103" s="161"/>
      <c r="Y103" s="161"/>
      <c r="Z103" s="161"/>
      <c r="AA103" s="161"/>
      <c r="AB103" s="159"/>
      <c r="AC103" s="159"/>
      <c r="AD103" s="159"/>
      <c r="AE103" s="159"/>
      <c r="AF103" s="159"/>
      <c r="AG103" s="159"/>
      <c r="AH103" s="159"/>
      <c r="AI103" s="159"/>
      <c r="AJ103" s="159"/>
      <c r="AK103" s="161"/>
      <c r="AL103" s="162"/>
      <c r="AM103" s="162"/>
      <c r="AN103" s="215"/>
      <c r="AO103" s="162"/>
      <c r="AP103" s="162"/>
      <c r="AQ103" s="162"/>
      <c r="AR103" s="162"/>
      <c r="AS103" s="164"/>
      <c r="AT103" s="165"/>
      <c r="AU103" s="165"/>
      <c r="AV103" s="165"/>
      <c r="AW103" s="165"/>
      <c r="AX103" s="165"/>
      <c r="AY103" s="165"/>
      <c r="AZ103" s="165"/>
      <c r="BA103" s="165"/>
      <c r="BB103" s="165"/>
      <c r="BC103" s="165"/>
      <c r="BD103" s="170">
        <v>0.5</v>
      </c>
      <c r="BE103" s="170">
        <v>1</v>
      </c>
      <c r="BF103" s="165"/>
      <c r="BG103" s="164"/>
      <c r="BH103" s="161"/>
      <c r="BI103" s="161"/>
      <c r="BJ103" s="223"/>
      <c r="BK103" s="167">
        <v>89</v>
      </c>
      <c r="BM103" s="168" t="s">
        <v>428</v>
      </c>
    </row>
    <row r="104" spans="1:65" ht="90" x14ac:dyDescent="0.25">
      <c r="A104" t="str">
        <f t="shared" si="11"/>
        <v>CX021119101401</v>
      </c>
      <c r="B104" s="136" t="s">
        <v>2</v>
      </c>
      <c r="C104" s="169" t="s">
        <v>20</v>
      </c>
      <c r="D104" s="169" t="s">
        <v>196</v>
      </c>
      <c r="E104" s="136">
        <v>191014</v>
      </c>
      <c r="F104" s="169" t="s">
        <v>3</v>
      </c>
      <c r="G104" s="22" t="s">
        <v>430</v>
      </c>
      <c r="I104" s="130" t="s">
        <v>422</v>
      </c>
      <c r="J104" s="130" t="s">
        <v>423</v>
      </c>
      <c r="K104" s="155" t="s">
        <v>387</v>
      </c>
      <c r="L104" s="155" t="s">
        <v>364</v>
      </c>
      <c r="M104" s="130"/>
      <c r="N104" s="130"/>
      <c r="O104" s="192" t="s">
        <v>364</v>
      </c>
      <c r="P104" s="155" t="s">
        <v>29</v>
      </c>
      <c r="Q104" s="155" t="s">
        <v>29</v>
      </c>
      <c r="S104" s="129" t="s">
        <v>230</v>
      </c>
      <c r="T104" s="87" t="s">
        <v>269</v>
      </c>
      <c r="U104" s="88">
        <v>5.0999999999999996</v>
      </c>
      <c r="V104" s="88">
        <v>8.8000000000000007</v>
      </c>
      <c r="W104" s="88">
        <v>0.99</v>
      </c>
      <c r="X104" s="88">
        <v>500</v>
      </c>
      <c r="Y104" s="88">
        <v>500</v>
      </c>
      <c r="Z104" s="126">
        <v>0.93</v>
      </c>
      <c r="AA104" s="126">
        <v>0.94</v>
      </c>
      <c r="AB104" s="151" t="s">
        <v>277</v>
      </c>
      <c r="AC104" s="151">
        <v>75</v>
      </c>
      <c r="AD104" s="151" t="s">
        <v>338</v>
      </c>
      <c r="AE104" s="151">
        <v>25</v>
      </c>
      <c r="AF104" s="170"/>
      <c r="AI104" s="143" t="s">
        <v>299</v>
      </c>
      <c r="AJ104" s="143" t="s">
        <v>299</v>
      </c>
      <c r="AK104" s="147">
        <v>1.9650000000000001</v>
      </c>
      <c r="AL104" s="96" t="s">
        <v>292</v>
      </c>
      <c r="AM104" s="96" t="s">
        <v>393</v>
      </c>
      <c r="AN104" s="129" t="s">
        <v>426</v>
      </c>
      <c r="AO104" s="130" t="s">
        <v>293</v>
      </c>
      <c r="AP104" s="130" t="s">
        <v>295</v>
      </c>
      <c r="AQ104" s="130" t="s">
        <v>26</v>
      </c>
      <c r="AR104" s="130" t="s">
        <v>296</v>
      </c>
      <c r="AS104" s="148">
        <v>3</v>
      </c>
      <c r="AT104" s="147">
        <v>3</v>
      </c>
      <c r="AU104" s="147">
        <v>3</v>
      </c>
      <c r="AV104" s="147">
        <v>2</v>
      </c>
      <c r="AW104" s="147"/>
      <c r="AX104" s="147">
        <v>8</v>
      </c>
      <c r="AY104" s="151">
        <v>4</v>
      </c>
      <c r="AZ104" s="147">
        <v>6</v>
      </c>
      <c r="BA104" s="147">
        <v>4</v>
      </c>
      <c r="BB104" s="147">
        <v>5</v>
      </c>
      <c r="BC104" s="126">
        <v>1</v>
      </c>
      <c r="BD104" s="170">
        <v>0.5</v>
      </c>
      <c r="BE104" s="170">
        <v>1</v>
      </c>
      <c r="BF104" s="126"/>
      <c r="BG104" s="135">
        <v>17</v>
      </c>
      <c r="BH104" s="88">
        <v>51</v>
      </c>
      <c r="BI104" s="112">
        <v>0.41666666666666669</v>
      </c>
      <c r="BJ104" s="90">
        <v>4</v>
      </c>
      <c r="BK104" s="111">
        <v>105</v>
      </c>
      <c r="BL104" s="111">
        <f>BK104/(BJ104*AK104)</f>
        <v>13.358778625954198</v>
      </c>
      <c r="BM104" s="114" t="s">
        <v>429</v>
      </c>
    </row>
    <row r="105" spans="1:65" s="2" customFormat="1" ht="75" x14ac:dyDescent="0.25">
      <c r="A105" s="2" t="str">
        <f t="shared" ref="A105:A106" si="22">CONCATENATE(B105,C105,D105,E105,F105)</f>
        <v>CX021119101402</v>
      </c>
      <c r="B105" s="2" t="s">
        <v>2</v>
      </c>
      <c r="C105" s="156" t="s">
        <v>20</v>
      </c>
      <c r="D105" s="156" t="s">
        <v>196</v>
      </c>
      <c r="E105" s="2">
        <v>191014</v>
      </c>
      <c r="F105" s="156" t="s">
        <v>20</v>
      </c>
      <c r="G105" s="157" t="s">
        <v>431</v>
      </c>
      <c r="H105" s="158"/>
      <c r="I105" s="162" t="s">
        <v>422</v>
      </c>
      <c r="J105" s="162" t="s">
        <v>423</v>
      </c>
      <c r="K105" s="162" t="s">
        <v>387</v>
      </c>
      <c r="L105" s="162" t="s">
        <v>364</v>
      </c>
      <c r="M105" s="162"/>
      <c r="N105" s="221"/>
      <c r="O105" s="162" t="s">
        <v>364</v>
      </c>
      <c r="P105" s="162" t="s">
        <v>29</v>
      </c>
      <c r="Q105" s="162" t="s">
        <v>29</v>
      </c>
      <c r="R105" s="159"/>
      <c r="S105" s="215" t="s">
        <v>230</v>
      </c>
      <c r="T105" s="159" t="s">
        <v>269</v>
      </c>
      <c r="U105" s="161">
        <v>5.0999999999999996</v>
      </c>
      <c r="V105" s="161">
        <v>8.8000000000000007</v>
      </c>
      <c r="W105" s="161">
        <v>0.99</v>
      </c>
      <c r="X105" s="161">
        <v>500</v>
      </c>
      <c r="Y105" s="161">
        <v>500</v>
      </c>
      <c r="Z105" s="165">
        <v>0.93</v>
      </c>
      <c r="AA105" s="165">
        <v>0.94</v>
      </c>
      <c r="AB105" s="165" t="s">
        <v>277</v>
      </c>
      <c r="AC105" s="165">
        <v>75</v>
      </c>
      <c r="AD105" s="165" t="s">
        <v>338</v>
      </c>
      <c r="AE105" s="165">
        <v>25</v>
      </c>
      <c r="AF105" s="165"/>
      <c r="AG105" s="159"/>
      <c r="AH105" s="159"/>
      <c r="AI105" s="159" t="s">
        <v>299</v>
      </c>
      <c r="AJ105" s="159" t="s">
        <v>299</v>
      </c>
      <c r="AK105" s="161">
        <v>1.9650000000000001</v>
      </c>
      <c r="AL105" s="163" t="s">
        <v>29</v>
      </c>
      <c r="AM105" s="163" t="s">
        <v>400</v>
      </c>
      <c r="AN105" s="215" t="s">
        <v>426</v>
      </c>
      <c r="AO105" s="162" t="s">
        <v>293</v>
      </c>
      <c r="AP105" s="162" t="s">
        <v>295</v>
      </c>
      <c r="AQ105" s="162" t="s">
        <v>26</v>
      </c>
      <c r="AR105" s="221" t="s">
        <v>296</v>
      </c>
      <c r="AS105" s="161">
        <v>3</v>
      </c>
      <c r="AT105" s="161">
        <v>3</v>
      </c>
      <c r="AU105" s="161">
        <v>3</v>
      </c>
      <c r="AV105" s="161">
        <v>2</v>
      </c>
      <c r="AW105" s="161"/>
      <c r="AX105" s="161">
        <v>8</v>
      </c>
      <c r="AY105" s="165">
        <v>4</v>
      </c>
      <c r="AZ105" s="161">
        <v>6</v>
      </c>
      <c r="BA105" s="161">
        <v>4</v>
      </c>
      <c r="BB105" s="161">
        <v>5</v>
      </c>
      <c r="BC105" s="165">
        <v>1</v>
      </c>
      <c r="BD105" s="170">
        <v>0.5</v>
      </c>
      <c r="BE105" s="170">
        <v>1</v>
      </c>
      <c r="BF105" s="165"/>
      <c r="BG105" s="164">
        <v>17</v>
      </c>
      <c r="BH105" s="161">
        <v>51</v>
      </c>
      <c r="BI105" s="166">
        <v>0.41666666666666669</v>
      </c>
      <c r="BJ105" s="139">
        <v>4</v>
      </c>
      <c r="BK105" s="167">
        <v>82</v>
      </c>
      <c r="BL105" s="167"/>
      <c r="BM105" s="168" t="s">
        <v>432</v>
      </c>
    </row>
    <row r="106" spans="1:65" s="102" customFormat="1" ht="75" x14ac:dyDescent="0.25">
      <c r="A106" s="102" t="str">
        <f t="shared" si="22"/>
        <v>CX021119101601</v>
      </c>
      <c r="B106" s="102" t="s">
        <v>2</v>
      </c>
      <c r="C106" s="176" t="s">
        <v>20</v>
      </c>
      <c r="D106" s="176" t="s">
        <v>196</v>
      </c>
      <c r="E106" s="102">
        <v>191016</v>
      </c>
      <c r="F106" s="176" t="s">
        <v>3</v>
      </c>
      <c r="G106" s="177" t="s">
        <v>437</v>
      </c>
      <c r="H106" s="178"/>
      <c r="I106" s="194" t="s">
        <v>422</v>
      </c>
      <c r="J106" s="194" t="s">
        <v>423</v>
      </c>
      <c r="K106" s="194" t="s">
        <v>387</v>
      </c>
      <c r="L106" s="194" t="s">
        <v>364</v>
      </c>
      <c r="M106" s="194"/>
      <c r="N106" s="194"/>
      <c r="O106" s="197" t="s">
        <v>364</v>
      </c>
      <c r="P106" s="194" t="s">
        <v>29</v>
      </c>
      <c r="Q106" s="194" t="s">
        <v>29</v>
      </c>
      <c r="R106" s="179"/>
      <c r="S106" s="197" t="s">
        <v>230</v>
      </c>
      <c r="T106" s="179" t="s">
        <v>269</v>
      </c>
      <c r="U106" s="181">
        <v>5.0999999999999996</v>
      </c>
      <c r="V106" s="181">
        <v>8.8000000000000007</v>
      </c>
      <c r="W106" s="181">
        <v>0.99</v>
      </c>
      <c r="X106" s="181">
        <v>500</v>
      </c>
      <c r="Y106" s="181">
        <v>500</v>
      </c>
      <c r="Z106" s="185">
        <v>0.93</v>
      </c>
      <c r="AA106" s="185">
        <v>0.94</v>
      </c>
      <c r="AB106" s="185" t="s">
        <v>277</v>
      </c>
      <c r="AC106" s="185">
        <v>75</v>
      </c>
      <c r="AD106" s="185" t="s">
        <v>338</v>
      </c>
      <c r="AE106" s="185">
        <v>25</v>
      </c>
      <c r="AF106" s="225" t="s">
        <v>439</v>
      </c>
      <c r="AH106" s="179"/>
      <c r="AI106" s="179" t="s">
        <v>299</v>
      </c>
      <c r="AJ106" s="179" t="s">
        <v>299</v>
      </c>
      <c r="AK106" s="181">
        <v>1.9650000000000001</v>
      </c>
      <c r="AL106" s="195" t="s">
        <v>292</v>
      </c>
      <c r="AM106" s="195" t="s">
        <v>393</v>
      </c>
      <c r="AN106" s="197" t="s">
        <v>426</v>
      </c>
      <c r="AO106" s="194" t="s">
        <v>293</v>
      </c>
      <c r="AP106" s="194" t="s">
        <v>295</v>
      </c>
      <c r="AQ106" s="194" t="s">
        <v>26</v>
      </c>
      <c r="AR106" s="194" t="s">
        <v>296</v>
      </c>
      <c r="AS106" s="182">
        <v>3</v>
      </c>
      <c r="AT106" s="181">
        <v>3</v>
      </c>
      <c r="AU106" s="181">
        <v>3</v>
      </c>
      <c r="AV106" s="181">
        <v>2</v>
      </c>
      <c r="AW106" s="181"/>
      <c r="AX106" s="181">
        <v>8</v>
      </c>
      <c r="AY106" s="185">
        <v>4</v>
      </c>
      <c r="AZ106" s="181">
        <v>6</v>
      </c>
      <c r="BA106" s="181">
        <v>4</v>
      </c>
      <c r="BB106" s="181">
        <v>5</v>
      </c>
      <c r="BC106" s="185">
        <v>1</v>
      </c>
      <c r="BD106" s="170">
        <v>0.5</v>
      </c>
      <c r="BE106" s="170">
        <v>1</v>
      </c>
      <c r="BF106" s="185"/>
      <c r="BG106" s="184"/>
      <c r="BH106" s="181"/>
      <c r="BI106" s="181"/>
      <c r="BJ106" s="182"/>
      <c r="BK106" s="187"/>
      <c r="BL106" s="187"/>
      <c r="BM106" s="188" t="s">
        <v>433</v>
      </c>
    </row>
    <row r="107" spans="1:65" ht="45" x14ac:dyDescent="0.25">
      <c r="A107" t="str">
        <f t="shared" si="11"/>
        <v>CX021219103101</v>
      </c>
      <c r="B107" s="171" t="s">
        <v>2</v>
      </c>
      <c r="C107" s="1" t="s">
        <v>20</v>
      </c>
      <c r="D107" s="1" t="s">
        <v>438</v>
      </c>
      <c r="E107" s="171">
        <v>191031</v>
      </c>
      <c r="F107" s="1" t="s">
        <v>3</v>
      </c>
      <c r="G107" s="22" t="s">
        <v>434</v>
      </c>
      <c r="I107" s="194" t="s">
        <v>422</v>
      </c>
      <c r="J107" s="194" t="s">
        <v>423</v>
      </c>
      <c r="K107" s="194" t="s">
        <v>387</v>
      </c>
      <c r="L107" s="194" t="s">
        <v>364</v>
      </c>
      <c r="M107" s="194"/>
      <c r="N107" s="194"/>
      <c r="O107" s="197" t="s">
        <v>364</v>
      </c>
      <c r="P107" s="194" t="s">
        <v>29</v>
      </c>
      <c r="Q107" s="194" t="s">
        <v>29</v>
      </c>
      <c r="R107" s="179"/>
      <c r="S107" s="224" t="s">
        <v>270</v>
      </c>
      <c r="T107" s="179" t="s">
        <v>269</v>
      </c>
      <c r="U107" s="181">
        <v>5.0999999999999996</v>
      </c>
      <c r="V107" s="224">
        <v>9.8000000000000007</v>
      </c>
      <c r="W107" s="181">
        <v>0.99</v>
      </c>
      <c r="X107" s="181">
        <v>500</v>
      </c>
      <c r="Y107" s="224">
        <v>100</v>
      </c>
      <c r="Z107" s="228">
        <v>0.84</v>
      </c>
      <c r="AA107" s="228">
        <v>0.85</v>
      </c>
      <c r="AB107" s="185" t="s">
        <v>277</v>
      </c>
      <c r="AC107" s="185">
        <v>75</v>
      </c>
      <c r="AD107" s="185" t="s">
        <v>338</v>
      </c>
      <c r="AE107" s="185">
        <v>25</v>
      </c>
      <c r="AF107" s="227" t="s">
        <v>440</v>
      </c>
      <c r="AG107" s="179"/>
      <c r="AH107" s="179"/>
      <c r="AI107" s="179" t="s">
        <v>299</v>
      </c>
      <c r="AJ107" s="179" t="s">
        <v>299</v>
      </c>
      <c r="AK107" s="181">
        <v>1.9650000000000001</v>
      </c>
      <c r="AL107" s="194" t="s">
        <v>292</v>
      </c>
      <c r="AM107" s="194" t="s">
        <v>442</v>
      </c>
      <c r="AN107" s="197" t="s">
        <v>426</v>
      </c>
      <c r="AO107" s="194" t="s">
        <v>293</v>
      </c>
      <c r="AP107" s="194" t="s">
        <v>295</v>
      </c>
      <c r="AQ107" s="194" t="s">
        <v>26</v>
      </c>
      <c r="AR107" s="194" t="s">
        <v>296</v>
      </c>
      <c r="AS107" s="135">
        <v>3</v>
      </c>
      <c r="AT107" s="195">
        <v>4</v>
      </c>
      <c r="AU107" s="126">
        <v>3</v>
      </c>
      <c r="AV107" s="195">
        <v>3</v>
      </c>
      <c r="AW107" s="195"/>
      <c r="AX107" s="181">
        <v>8</v>
      </c>
      <c r="AY107" s="185">
        <v>4</v>
      </c>
      <c r="AZ107" s="181">
        <v>6</v>
      </c>
      <c r="BA107" s="181">
        <v>4</v>
      </c>
      <c r="BB107" s="181">
        <v>5</v>
      </c>
      <c r="BC107" s="185">
        <v>1</v>
      </c>
      <c r="BD107" s="170">
        <v>0.5</v>
      </c>
      <c r="BE107" s="170">
        <v>1</v>
      </c>
      <c r="BF107" s="170"/>
      <c r="BG107" s="135">
        <v>18</v>
      </c>
      <c r="BH107" s="88">
        <v>68</v>
      </c>
      <c r="BI107" s="112">
        <v>0.64583333333333337</v>
      </c>
      <c r="BJ107" s="90">
        <v>0.2</v>
      </c>
      <c r="BK107" s="111" t="s">
        <v>339</v>
      </c>
      <c r="BL107" s="111"/>
      <c r="BM107" s="114" t="s">
        <v>444</v>
      </c>
    </row>
    <row r="108" spans="1:65" ht="60" x14ac:dyDescent="0.25">
      <c r="A108" t="str">
        <f t="shared" si="11"/>
        <v>CX021219103102</v>
      </c>
      <c r="B108" s="171" t="s">
        <v>2</v>
      </c>
      <c r="C108" s="1" t="s">
        <v>20</v>
      </c>
      <c r="D108" s="1" t="s">
        <v>438</v>
      </c>
      <c r="E108" s="171">
        <v>191031</v>
      </c>
      <c r="F108" s="1" t="s">
        <v>20</v>
      </c>
      <c r="G108" s="22" t="s">
        <v>434</v>
      </c>
      <c r="I108" s="194" t="s">
        <v>422</v>
      </c>
      <c r="J108" s="194" t="s">
        <v>423</v>
      </c>
      <c r="K108" s="194" t="s">
        <v>387</v>
      </c>
      <c r="L108" s="194" t="s">
        <v>364</v>
      </c>
      <c r="M108" s="194"/>
      <c r="N108" s="194"/>
      <c r="O108" s="197" t="s">
        <v>364</v>
      </c>
      <c r="P108" s="194" t="s">
        <v>29</v>
      </c>
      <c r="Q108" s="194" t="s">
        <v>29</v>
      </c>
      <c r="R108" s="179"/>
      <c r="S108" s="197" t="s">
        <v>270</v>
      </c>
      <c r="T108" s="179" t="s">
        <v>269</v>
      </c>
      <c r="U108" s="181">
        <v>5.0999999999999996</v>
      </c>
      <c r="V108" s="185">
        <v>9.8000000000000007</v>
      </c>
      <c r="W108" s="181">
        <v>0.99</v>
      </c>
      <c r="X108" s="181">
        <v>500</v>
      </c>
      <c r="Y108" s="181">
        <v>100</v>
      </c>
      <c r="Z108" s="185">
        <v>0.84</v>
      </c>
      <c r="AA108" s="185">
        <v>0.85</v>
      </c>
      <c r="AB108" s="185" t="s">
        <v>277</v>
      </c>
      <c r="AC108" s="185">
        <v>75</v>
      </c>
      <c r="AD108" s="185" t="s">
        <v>338</v>
      </c>
      <c r="AE108" s="185">
        <v>25</v>
      </c>
      <c r="AF108" s="226"/>
      <c r="AG108" s="179"/>
      <c r="AH108" s="179"/>
      <c r="AI108" s="179" t="s">
        <v>299</v>
      </c>
      <c r="AJ108" s="179" t="s">
        <v>299</v>
      </c>
      <c r="AK108" s="181">
        <v>1.9650000000000001</v>
      </c>
      <c r="AL108" s="194" t="s">
        <v>292</v>
      </c>
      <c r="AM108" s="194" t="s">
        <v>442</v>
      </c>
      <c r="AN108" s="197" t="s">
        <v>426</v>
      </c>
      <c r="AO108" s="194" t="s">
        <v>293</v>
      </c>
      <c r="AP108" s="194" t="s">
        <v>295</v>
      </c>
      <c r="AQ108" s="194" t="s">
        <v>26</v>
      </c>
      <c r="AR108" s="194" t="s">
        <v>296</v>
      </c>
      <c r="AS108" s="135">
        <v>3</v>
      </c>
      <c r="AT108" s="194">
        <v>4</v>
      </c>
      <c r="AU108" s="126">
        <v>3</v>
      </c>
      <c r="AV108" s="194">
        <v>3</v>
      </c>
      <c r="AW108" s="194"/>
      <c r="AX108" s="185">
        <v>8</v>
      </c>
      <c r="AY108" s="185">
        <v>4</v>
      </c>
      <c r="AZ108" s="181">
        <v>6</v>
      </c>
      <c r="BA108" s="181">
        <v>4</v>
      </c>
      <c r="BB108" s="181">
        <v>5</v>
      </c>
      <c r="BC108" s="185">
        <v>1</v>
      </c>
      <c r="BD108" s="170">
        <v>0.5</v>
      </c>
      <c r="BE108" s="170">
        <v>1</v>
      </c>
      <c r="BF108" s="170"/>
      <c r="BG108" s="135">
        <v>18</v>
      </c>
      <c r="BH108" s="88">
        <v>68</v>
      </c>
      <c r="BI108" s="112">
        <v>0.66666666666666663</v>
      </c>
      <c r="BJ108" s="90">
        <v>1</v>
      </c>
      <c r="BK108" s="111" t="s">
        <v>339</v>
      </c>
      <c r="BL108" s="111"/>
      <c r="BM108" s="114" t="s">
        <v>448</v>
      </c>
    </row>
    <row r="109" spans="1:65" ht="30" x14ac:dyDescent="0.25">
      <c r="A109" t="str">
        <f t="shared" si="11"/>
        <v>CX021219110101</v>
      </c>
      <c r="B109" s="171" t="s">
        <v>2</v>
      </c>
      <c r="C109" s="1" t="s">
        <v>20</v>
      </c>
      <c r="D109" s="1" t="s">
        <v>438</v>
      </c>
      <c r="E109" s="171">
        <v>191101</v>
      </c>
      <c r="F109" s="1" t="s">
        <v>3</v>
      </c>
      <c r="G109" s="22" t="s">
        <v>434</v>
      </c>
      <c r="I109" s="194" t="s">
        <v>422</v>
      </c>
      <c r="J109" s="194" t="s">
        <v>423</v>
      </c>
      <c r="K109" s="194" t="s">
        <v>387</v>
      </c>
      <c r="L109" s="194" t="s">
        <v>364</v>
      </c>
      <c r="M109" s="194"/>
      <c r="N109" s="194"/>
      <c r="O109" s="197" t="s">
        <v>364</v>
      </c>
      <c r="P109" s="194" t="s">
        <v>29</v>
      </c>
      <c r="Q109" s="194" t="s">
        <v>29</v>
      </c>
      <c r="R109" s="179"/>
      <c r="S109" s="197" t="s">
        <v>270</v>
      </c>
      <c r="T109" s="179" t="s">
        <v>269</v>
      </c>
      <c r="U109" s="181">
        <v>5.0999999999999996</v>
      </c>
      <c r="V109" s="185">
        <v>9.8000000000000007</v>
      </c>
      <c r="W109" s="181">
        <v>0.99</v>
      </c>
      <c r="X109" s="181">
        <v>500</v>
      </c>
      <c r="Y109" s="181">
        <v>100</v>
      </c>
      <c r="Z109" s="185">
        <v>0.84</v>
      </c>
      <c r="AA109" s="185">
        <v>0.85</v>
      </c>
      <c r="AB109" s="185" t="s">
        <v>277</v>
      </c>
      <c r="AC109" s="185">
        <v>75</v>
      </c>
      <c r="AD109" s="185" t="s">
        <v>338</v>
      </c>
      <c r="AE109" s="185">
        <v>25</v>
      </c>
      <c r="AF109" s="226"/>
      <c r="AG109" s="179"/>
      <c r="AH109" s="179"/>
      <c r="AI109" s="179" t="s">
        <v>299</v>
      </c>
      <c r="AJ109" s="179" t="s">
        <v>299</v>
      </c>
      <c r="AK109" s="181">
        <v>1.9650000000000001</v>
      </c>
      <c r="AL109" s="194" t="s">
        <v>292</v>
      </c>
      <c r="AM109" s="194" t="s">
        <v>442</v>
      </c>
      <c r="AN109" s="197" t="s">
        <v>426</v>
      </c>
      <c r="AO109" s="194" t="s">
        <v>293</v>
      </c>
      <c r="AP109" s="194" t="s">
        <v>295</v>
      </c>
      <c r="AQ109" s="194" t="s">
        <v>26</v>
      </c>
      <c r="AR109" s="194" t="s">
        <v>296</v>
      </c>
      <c r="AS109" s="135">
        <v>3</v>
      </c>
      <c r="AT109" s="194">
        <v>4</v>
      </c>
      <c r="AU109" s="126">
        <v>3</v>
      </c>
      <c r="AV109" s="194">
        <v>3</v>
      </c>
      <c r="AW109" s="194"/>
      <c r="AX109" s="185">
        <v>8</v>
      </c>
      <c r="AY109" s="185">
        <v>4</v>
      </c>
      <c r="AZ109" s="181">
        <v>6</v>
      </c>
      <c r="BA109" s="181">
        <v>4</v>
      </c>
      <c r="BB109" s="181">
        <v>5</v>
      </c>
      <c r="BC109" s="185">
        <v>1</v>
      </c>
      <c r="BD109" s="170">
        <v>0.5</v>
      </c>
      <c r="BE109" s="170">
        <v>1</v>
      </c>
      <c r="BF109" s="170">
        <v>1</v>
      </c>
      <c r="BG109" s="135">
        <v>17</v>
      </c>
      <c r="BH109" s="88">
        <v>68</v>
      </c>
      <c r="BI109" s="112">
        <v>0.66666666666666663</v>
      </c>
      <c r="BJ109" s="90">
        <v>1</v>
      </c>
      <c r="BK109" s="111" t="s">
        <v>339</v>
      </c>
      <c r="BL109" s="111"/>
      <c r="BM109" s="114" t="s">
        <v>449</v>
      </c>
    </row>
    <row r="110" spans="1:65" ht="30" x14ac:dyDescent="0.25">
      <c r="A110" t="str">
        <f t="shared" si="11"/>
        <v>CX021219110102</v>
      </c>
      <c r="B110" s="171" t="s">
        <v>2</v>
      </c>
      <c r="C110" s="1" t="s">
        <v>20</v>
      </c>
      <c r="D110" s="1" t="s">
        <v>438</v>
      </c>
      <c r="E110" s="171">
        <v>191101</v>
      </c>
      <c r="F110" s="1" t="s">
        <v>20</v>
      </c>
      <c r="G110" s="22" t="s">
        <v>467</v>
      </c>
      <c r="I110" s="194" t="s">
        <v>422</v>
      </c>
      <c r="J110" s="194" t="s">
        <v>423</v>
      </c>
      <c r="K110" s="194" t="s">
        <v>387</v>
      </c>
      <c r="L110" s="194" t="s">
        <v>364</v>
      </c>
      <c r="M110" s="194"/>
      <c r="N110" s="194"/>
      <c r="O110" s="197" t="s">
        <v>364</v>
      </c>
      <c r="P110" s="194" t="s">
        <v>29</v>
      </c>
      <c r="Q110" s="194" t="s">
        <v>29</v>
      </c>
      <c r="R110" s="179"/>
      <c r="S110" s="197" t="s">
        <v>270</v>
      </c>
      <c r="T110" s="179" t="s">
        <v>269</v>
      </c>
      <c r="U110" s="181">
        <v>5.0999999999999996</v>
      </c>
      <c r="V110" s="185">
        <v>9.8000000000000007</v>
      </c>
      <c r="W110" s="181">
        <v>0.99</v>
      </c>
      <c r="X110" s="181">
        <v>500</v>
      </c>
      <c r="Y110" s="181">
        <v>100</v>
      </c>
      <c r="Z110" s="185">
        <v>0.84</v>
      </c>
      <c r="AA110" s="185">
        <v>0.85</v>
      </c>
      <c r="AB110" s="185" t="s">
        <v>277</v>
      </c>
      <c r="AC110" s="185">
        <v>75</v>
      </c>
      <c r="AD110" s="185" t="s">
        <v>338</v>
      </c>
      <c r="AE110" s="185">
        <v>25</v>
      </c>
      <c r="AF110" s="226"/>
      <c r="AG110" s="179"/>
      <c r="AH110" s="179"/>
      <c r="AI110" s="179" t="s">
        <v>299</v>
      </c>
      <c r="AJ110" s="179" t="s">
        <v>299</v>
      </c>
      <c r="AK110" s="181">
        <v>1.9650000000000001</v>
      </c>
      <c r="AL110" s="230" t="s">
        <v>282</v>
      </c>
      <c r="AM110" s="194" t="s">
        <v>442</v>
      </c>
      <c r="AN110" s="197" t="s">
        <v>426</v>
      </c>
      <c r="AO110" s="194" t="s">
        <v>293</v>
      </c>
      <c r="AP110" s="194" t="s">
        <v>295</v>
      </c>
      <c r="AQ110" s="194" t="s">
        <v>26</v>
      </c>
      <c r="AR110" s="194" t="s">
        <v>296</v>
      </c>
      <c r="AS110" s="135">
        <v>3</v>
      </c>
      <c r="AT110" s="194">
        <v>4</v>
      </c>
      <c r="AU110" s="126">
        <v>3</v>
      </c>
      <c r="AV110" s="194">
        <v>3</v>
      </c>
      <c r="AW110" s="194"/>
      <c r="AX110" s="185">
        <v>8</v>
      </c>
      <c r="AY110" s="185">
        <v>4</v>
      </c>
      <c r="AZ110" s="181">
        <v>6</v>
      </c>
      <c r="BA110" s="181">
        <v>4</v>
      </c>
      <c r="BB110" s="181">
        <v>5</v>
      </c>
      <c r="BC110" s="185">
        <v>1</v>
      </c>
      <c r="BD110" s="170">
        <v>0.5</v>
      </c>
      <c r="BE110" s="170">
        <v>1</v>
      </c>
      <c r="BF110" s="170">
        <v>1</v>
      </c>
      <c r="BG110" s="135">
        <v>17</v>
      </c>
      <c r="BH110" s="88">
        <v>68</v>
      </c>
      <c r="BI110" s="112">
        <v>0.66666666666666663</v>
      </c>
      <c r="BJ110" s="90">
        <v>2</v>
      </c>
      <c r="BK110" s="111" t="s">
        <v>339</v>
      </c>
      <c r="BL110" s="111"/>
      <c r="BM110" s="114" t="s">
        <v>452</v>
      </c>
    </row>
    <row r="111" spans="1:65" x14ac:dyDescent="0.25">
      <c r="A111" t="str">
        <f>CONCATENATE(B111,C111,D111,E112,F111)</f>
        <v>CX021219110203</v>
      </c>
      <c r="B111" s="171" t="s">
        <v>2</v>
      </c>
      <c r="C111" s="1" t="s">
        <v>20</v>
      </c>
      <c r="D111" s="1" t="s">
        <v>438</v>
      </c>
      <c r="E111" s="171">
        <v>191101</v>
      </c>
      <c r="F111" s="1" t="s">
        <v>25</v>
      </c>
      <c r="G111" s="22" t="s">
        <v>469</v>
      </c>
      <c r="I111" s="194" t="s">
        <v>422</v>
      </c>
      <c r="J111" s="194" t="s">
        <v>423</v>
      </c>
      <c r="K111" s="194" t="s">
        <v>387</v>
      </c>
      <c r="L111" s="194" t="s">
        <v>364</v>
      </c>
      <c r="M111" s="194"/>
      <c r="N111" s="194"/>
      <c r="O111" s="197" t="s">
        <v>364</v>
      </c>
      <c r="P111" s="194" t="s">
        <v>29</v>
      </c>
      <c r="Q111" s="194" t="s">
        <v>29</v>
      </c>
      <c r="R111" s="179"/>
      <c r="S111" s="197" t="s">
        <v>270</v>
      </c>
      <c r="T111" s="179" t="s">
        <v>269</v>
      </c>
      <c r="U111" s="181">
        <v>5.0999999999999996</v>
      </c>
      <c r="V111" s="185">
        <v>9.8000000000000007</v>
      </c>
      <c r="W111" s="181">
        <v>0.99</v>
      </c>
      <c r="X111" s="181">
        <v>500</v>
      </c>
      <c r="Y111" s="181">
        <v>100</v>
      </c>
      <c r="Z111" s="185">
        <v>0.84</v>
      </c>
      <c r="AA111" s="185">
        <v>0.85</v>
      </c>
      <c r="AB111" s="185" t="s">
        <v>277</v>
      </c>
      <c r="AC111" s="185">
        <v>75</v>
      </c>
      <c r="AD111" s="185" t="s">
        <v>338</v>
      </c>
      <c r="AE111" s="185">
        <v>25</v>
      </c>
      <c r="AF111" s="226"/>
      <c r="AG111" s="179"/>
      <c r="AH111" s="179"/>
      <c r="AI111" s="179" t="s">
        <v>299</v>
      </c>
      <c r="AJ111" s="179" t="s">
        <v>299</v>
      </c>
      <c r="AK111" s="181">
        <v>1.9650000000000001</v>
      </c>
      <c r="AL111" s="194" t="s">
        <v>292</v>
      </c>
      <c r="AM111" s="194" t="s">
        <v>442</v>
      </c>
      <c r="AN111" s="197" t="s">
        <v>426</v>
      </c>
      <c r="AO111" s="194" t="s">
        <v>293</v>
      </c>
      <c r="AP111" s="194" t="s">
        <v>295</v>
      </c>
      <c r="AQ111" s="194" t="s">
        <v>26</v>
      </c>
      <c r="AR111" s="194" t="s">
        <v>296</v>
      </c>
      <c r="AS111" s="135">
        <v>3</v>
      </c>
      <c r="AT111" s="194">
        <v>4</v>
      </c>
      <c r="AU111" s="126">
        <v>3</v>
      </c>
      <c r="AV111" s="194">
        <v>3</v>
      </c>
      <c r="AW111" s="194"/>
      <c r="AX111" s="185">
        <v>8</v>
      </c>
      <c r="AY111" s="185">
        <v>4</v>
      </c>
      <c r="AZ111" s="181">
        <v>6</v>
      </c>
      <c r="BA111" s="181">
        <v>4</v>
      </c>
      <c r="BB111" s="181">
        <v>5</v>
      </c>
      <c r="BC111" s="185">
        <v>1</v>
      </c>
      <c r="BD111" s="170">
        <v>0.5</v>
      </c>
      <c r="BE111" s="170">
        <v>1</v>
      </c>
      <c r="BF111" s="170">
        <v>1</v>
      </c>
      <c r="BG111" s="135">
        <v>17</v>
      </c>
      <c r="BH111" s="88">
        <v>68</v>
      </c>
      <c r="BI111" s="112">
        <v>0.66666666666666663</v>
      </c>
      <c r="BJ111" s="90">
        <v>3</v>
      </c>
      <c r="BK111" s="111" t="s">
        <v>339</v>
      </c>
      <c r="BL111" s="111"/>
      <c r="BM111" s="114" t="s">
        <v>451</v>
      </c>
    </row>
    <row r="112" spans="1:65" ht="30" x14ac:dyDescent="0.25">
      <c r="A112" t="str">
        <f>CONCATENATE(B112,C112,D112,E113,F112)</f>
        <v>CX021219110301</v>
      </c>
      <c r="B112" s="171" t="s">
        <v>2</v>
      </c>
      <c r="C112" s="1" t="s">
        <v>20</v>
      </c>
      <c r="D112" s="1" t="s">
        <v>438</v>
      </c>
      <c r="E112" s="171">
        <v>191102</v>
      </c>
      <c r="F112" s="1" t="s">
        <v>3</v>
      </c>
      <c r="G112" s="22" t="s">
        <v>456</v>
      </c>
      <c r="I112" s="194" t="s">
        <v>422</v>
      </c>
      <c r="J112" s="194" t="s">
        <v>423</v>
      </c>
      <c r="K112" s="194" t="s">
        <v>387</v>
      </c>
      <c r="L112" s="194" t="s">
        <v>364</v>
      </c>
      <c r="M112" s="194"/>
      <c r="N112" s="194"/>
      <c r="O112" s="197" t="s">
        <v>364</v>
      </c>
      <c r="P112" s="194" t="s">
        <v>29</v>
      </c>
      <c r="Q112" s="194" t="s">
        <v>29</v>
      </c>
      <c r="R112" s="179"/>
      <c r="S112" s="197" t="s">
        <v>270</v>
      </c>
      <c r="T112" s="179" t="s">
        <v>269</v>
      </c>
      <c r="U112" s="181">
        <v>5.0999999999999996</v>
      </c>
      <c r="V112" s="185">
        <v>9.8000000000000007</v>
      </c>
      <c r="W112" s="181">
        <v>0.99</v>
      </c>
      <c r="X112" s="181">
        <v>500</v>
      </c>
      <c r="Y112" s="181">
        <v>100</v>
      </c>
      <c r="Z112" s="185">
        <v>0.84</v>
      </c>
      <c r="AA112" s="185">
        <v>0.85</v>
      </c>
      <c r="AB112" s="185" t="s">
        <v>277</v>
      </c>
      <c r="AC112" s="185">
        <v>75</v>
      </c>
      <c r="AD112" s="185" t="s">
        <v>338</v>
      </c>
      <c r="AE112" s="185">
        <v>25</v>
      </c>
      <c r="AF112" s="226"/>
      <c r="AG112" s="179"/>
      <c r="AH112" s="179"/>
      <c r="AI112" s="179" t="s">
        <v>299</v>
      </c>
      <c r="AJ112" s="179" t="s">
        <v>299</v>
      </c>
      <c r="AK112" s="181">
        <v>1.9650000000000001</v>
      </c>
      <c r="AL112" s="194" t="s">
        <v>292</v>
      </c>
      <c r="AM112" s="194" t="s">
        <v>442</v>
      </c>
      <c r="AN112" s="197" t="s">
        <v>426</v>
      </c>
      <c r="AO112" s="194" t="s">
        <v>293</v>
      </c>
      <c r="AP112" s="194" t="s">
        <v>295</v>
      </c>
      <c r="AQ112" s="194" t="s">
        <v>26</v>
      </c>
      <c r="AR112" s="194" t="s">
        <v>296</v>
      </c>
      <c r="AS112" s="135">
        <v>3</v>
      </c>
      <c r="AT112" s="194">
        <v>4</v>
      </c>
      <c r="AU112" s="126">
        <v>3</v>
      </c>
      <c r="AV112" s="194">
        <v>3</v>
      </c>
      <c r="AW112" s="194"/>
      <c r="AX112" s="185">
        <v>8</v>
      </c>
      <c r="AY112" s="185">
        <v>4</v>
      </c>
      <c r="AZ112" s="181">
        <v>6</v>
      </c>
      <c r="BA112" s="181">
        <v>4</v>
      </c>
      <c r="BB112" s="181">
        <v>5</v>
      </c>
      <c r="BC112" s="185">
        <v>1</v>
      </c>
      <c r="BD112" s="170">
        <v>0.5</v>
      </c>
      <c r="BE112" s="170">
        <v>1</v>
      </c>
      <c r="BF112" s="232">
        <v>2</v>
      </c>
      <c r="BG112" s="135">
        <v>17.3</v>
      </c>
      <c r="BH112" s="88">
        <v>60</v>
      </c>
      <c r="BI112" s="231">
        <v>0.375</v>
      </c>
      <c r="BJ112" s="90">
        <v>1</v>
      </c>
      <c r="BK112" s="111" t="s">
        <v>339</v>
      </c>
      <c r="BL112" s="111"/>
      <c r="BM112" s="114" t="s">
        <v>454</v>
      </c>
    </row>
    <row r="113" spans="1:65" x14ac:dyDescent="0.25">
      <c r="A113" t="str">
        <f t="shared" si="11"/>
        <v>CX021219110301</v>
      </c>
      <c r="B113" s="171" t="s">
        <v>2</v>
      </c>
      <c r="C113" s="1" t="s">
        <v>20</v>
      </c>
      <c r="D113" s="1" t="s">
        <v>438</v>
      </c>
      <c r="E113" s="171">
        <v>191103</v>
      </c>
      <c r="F113" s="1" t="s">
        <v>3</v>
      </c>
      <c r="G113" s="22" t="s">
        <v>459</v>
      </c>
      <c r="I113" s="194" t="s">
        <v>422</v>
      </c>
      <c r="J113" s="194" t="s">
        <v>423</v>
      </c>
      <c r="K113" s="194" t="s">
        <v>387</v>
      </c>
      <c r="L113" s="194" t="s">
        <v>364</v>
      </c>
      <c r="M113" s="194"/>
      <c r="N113" s="194"/>
      <c r="O113" s="197" t="s">
        <v>364</v>
      </c>
      <c r="P113" s="194" t="s">
        <v>29</v>
      </c>
      <c r="Q113" s="194" t="s">
        <v>29</v>
      </c>
      <c r="R113" s="179"/>
      <c r="S113" s="197" t="s">
        <v>270</v>
      </c>
      <c r="T113" s="179" t="s">
        <v>269</v>
      </c>
      <c r="U113" s="181">
        <v>5.0999999999999996</v>
      </c>
      <c r="V113" s="185">
        <v>9.8000000000000007</v>
      </c>
      <c r="W113" s="181">
        <v>0.99</v>
      </c>
      <c r="X113" s="181">
        <v>500</v>
      </c>
      <c r="Y113" s="181">
        <v>100</v>
      </c>
      <c r="Z113" s="185">
        <v>0.84</v>
      </c>
      <c r="AA113" s="185">
        <v>0.85</v>
      </c>
      <c r="AB113" s="185" t="s">
        <v>277</v>
      </c>
      <c r="AC113" s="185">
        <v>75</v>
      </c>
      <c r="AD113" s="185" t="s">
        <v>338</v>
      </c>
      <c r="AE113" s="185">
        <v>25</v>
      </c>
      <c r="AF113" s="226"/>
      <c r="AG113" s="179"/>
      <c r="AH113" s="179"/>
      <c r="AI113" s="179" t="s">
        <v>299</v>
      </c>
      <c r="AJ113" s="179" t="s">
        <v>299</v>
      </c>
      <c r="AK113" s="181">
        <v>1.9650000000000001</v>
      </c>
      <c r="AL113" s="194" t="s">
        <v>292</v>
      </c>
      <c r="AM113" s="194" t="s">
        <v>442</v>
      </c>
      <c r="AN113" s="197" t="s">
        <v>426</v>
      </c>
      <c r="AO113" s="194" t="s">
        <v>293</v>
      </c>
      <c r="AP113" s="194" t="s">
        <v>295</v>
      </c>
      <c r="AQ113" s="194" t="s">
        <v>26</v>
      </c>
      <c r="AR113" s="194" t="s">
        <v>296</v>
      </c>
      <c r="AS113" s="135">
        <v>3</v>
      </c>
      <c r="AT113" s="194">
        <v>4</v>
      </c>
      <c r="AU113" s="126">
        <v>3</v>
      </c>
      <c r="AV113" s="194">
        <v>3</v>
      </c>
      <c r="AW113" s="194"/>
      <c r="AX113" s="185">
        <v>8</v>
      </c>
      <c r="AY113" s="185">
        <v>4</v>
      </c>
      <c r="AZ113" s="181">
        <v>6</v>
      </c>
      <c r="BA113" s="181">
        <v>4</v>
      </c>
      <c r="BB113" s="181">
        <v>5</v>
      </c>
      <c r="BC113" s="185">
        <v>1</v>
      </c>
      <c r="BD113" s="170">
        <v>1</v>
      </c>
      <c r="BE113" s="170">
        <v>1</v>
      </c>
      <c r="BF113" s="170">
        <v>2</v>
      </c>
      <c r="BG113" s="135">
        <v>17.600000000000001</v>
      </c>
      <c r="BH113" s="88">
        <v>57</v>
      </c>
      <c r="BI113" s="88">
        <v>1300</v>
      </c>
      <c r="BJ113" s="90">
        <v>0</v>
      </c>
      <c r="BK113" s="111"/>
      <c r="BL113" s="111"/>
      <c r="BM113" s="114" t="s">
        <v>457</v>
      </c>
    </row>
    <row r="114" spans="1:65" x14ac:dyDescent="0.25">
      <c r="A114" t="str">
        <f t="shared" si="11"/>
        <v>CX021219110302</v>
      </c>
      <c r="B114" s="171" t="s">
        <v>2</v>
      </c>
      <c r="C114" s="1" t="s">
        <v>20</v>
      </c>
      <c r="D114" s="1" t="s">
        <v>438</v>
      </c>
      <c r="E114" s="171">
        <v>191103</v>
      </c>
      <c r="F114" s="1" t="s">
        <v>20</v>
      </c>
      <c r="G114" s="22" t="s">
        <v>458</v>
      </c>
      <c r="I114" s="194" t="s">
        <v>422</v>
      </c>
      <c r="J114" s="194" t="s">
        <v>423</v>
      </c>
      <c r="K114" s="194" t="s">
        <v>387</v>
      </c>
      <c r="L114" s="194" t="s">
        <v>364</v>
      </c>
      <c r="M114" s="194"/>
      <c r="N114" s="194"/>
      <c r="O114" s="197" t="s">
        <v>364</v>
      </c>
      <c r="P114" s="194" t="s">
        <v>29</v>
      </c>
      <c r="Q114" s="194" t="s">
        <v>29</v>
      </c>
      <c r="R114" s="179"/>
      <c r="S114" s="197" t="s">
        <v>270</v>
      </c>
      <c r="T114" s="179" t="s">
        <v>269</v>
      </c>
      <c r="U114" s="181">
        <v>5.0999999999999996</v>
      </c>
      <c r="V114" s="185">
        <v>9.8000000000000007</v>
      </c>
      <c r="W114" s="181">
        <v>0.99</v>
      </c>
      <c r="X114" s="181">
        <v>500</v>
      </c>
      <c r="Y114" s="181">
        <v>100</v>
      </c>
      <c r="Z114" s="185">
        <v>0.84</v>
      </c>
      <c r="AA114" s="185">
        <v>0.85</v>
      </c>
      <c r="AB114" s="185" t="s">
        <v>277</v>
      </c>
      <c r="AC114" s="185">
        <v>75</v>
      </c>
      <c r="AD114" s="185" t="s">
        <v>338</v>
      </c>
      <c r="AE114" s="185">
        <v>25</v>
      </c>
      <c r="AF114" s="226"/>
      <c r="AG114" s="179"/>
      <c r="AH114" s="179"/>
      <c r="AI114" s="179" t="s">
        <v>299</v>
      </c>
      <c r="AJ114" s="179" t="s">
        <v>299</v>
      </c>
      <c r="AK114" s="181">
        <v>1.9650000000000001</v>
      </c>
      <c r="AL114" s="194" t="s">
        <v>292</v>
      </c>
      <c r="AM114" s="194" t="s">
        <v>442</v>
      </c>
      <c r="AN114" s="197" t="s">
        <v>426</v>
      </c>
      <c r="AO114" s="194" t="s">
        <v>293</v>
      </c>
      <c r="AP114" s="194" t="s">
        <v>295</v>
      </c>
      <c r="AQ114" s="194" t="s">
        <v>26</v>
      </c>
      <c r="AR114" s="194" t="s">
        <v>296</v>
      </c>
      <c r="AS114" s="135">
        <v>3</v>
      </c>
      <c r="AT114" s="194">
        <v>4</v>
      </c>
      <c r="AU114" s="126">
        <v>3</v>
      </c>
      <c r="AV114" s="194">
        <v>3</v>
      </c>
      <c r="AW114" s="271"/>
      <c r="AX114" s="185">
        <v>8</v>
      </c>
      <c r="AY114" s="185">
        <v>4</v>
      </c>
      <c r="AZ114" s="181">
        <v>6</v>
      </c>
      <c r="BA114" s="181">
        <v>4</v>
      </c>
      <c r="BB114" s="181">
        <v>5</v>
      </c>
      <c r="BC114" s="185">
        <v>1</v>
      </c>
      <c r="BD114" s="170">
        <v>1</v>
      </c>
      <c r="BE114" s="170">
        <v>1</v>
      </c>
      <c r="BF114" s="170">
        <v>2</v>
      </c>
      <c r="BG114" s="135">
        <v>17.600000000000001</v>
      </c>
      <c r="BH114" s="88">
        <v>57</v>
      </c>
      <c r="BI114" s="88">
        <v>1300</v>
      </c>
      <c r="BJ114" s="90">
        <v>0</v>
      </c>
      <c r="BK114" s="111"/>
      <c r="BL114" s="111"/>
      <c r="BM114" s="114" t="s">
        <v>460</v>
      </c>
    </row>
    <row r="115" spans="1:65" x14ac:dyDescent="0.25">
      <c r="A115" t="str">
        <f t="shared" si="11"/>
        <v>CX021219110401</v>
      </c>
      <c r="B115" s="171" t="s">
        <v>2</v>
      </c>
      <c r="C115" s="1" t="s">
        <v>20</v>
      </c>
      <c r="D115" s="1" t="s">
        <v>438</v>
      </c>
      <c r="E115" s="171">
        <v>191104</v>
      </c>
      <c r="F115" s="1" t="s">
        <v>3</v>
      </c>
      <c r="G115" s="22" t="s">
        <v>468</v>
      </c>
      <c r="I115" s="194" t="s">
        <v>422</v>
      </c>
      <c r="J115" s="194" t="s">
        <v>423</v>
      </c>
      <c r="K115" s="194" t="s">
        <v>387</v>
      </c>
      <c r="L115" s="194" t="s">
        <v>364</v>
      </c>
      <c r="M115" s="194"/>
      <c r="N115" s="194"/>
      <c r="O115" s="197" t="s">
        <v>364</v>
      </c>
      <c r="P115" s="194" t="s">
        <v>29</v>
      </c>
      <c r="Q115" s="194" t="s">
        <v>29</v>
      </c>
      <c r="R115" s="179"/>
      <c r="S115" s="197" t="s">
        <v>270</v>
      </c>
      <c r="T115" s="179" t="s">
        <v>269</v>
      </c>
      <c r="U115" s="181">
        <v>5.0999999999999996</v>
      </c>
      <c r="V115" s="185">
        <v>9.8000000000000007</v>
      </c>
      <c r="W115" s="181">
        <v>0.99</v>
      </c>
      <c r="X115" s="181">
        <v>500</v>
      </c>
      <c r="Y115" s="181">
        <v>100</v>
      </c>
      <c r="Z115" s="185">
        <v>0.84</v>
      </c>
      <c r="AA115" s="185">
        <v>0.85</v>
      </c>
      <c r="AB115" s="185" t="s">
        <v>277</v>
      </c>
      <c r="AC115" s="185">
        <v>75</v>
      </c>
      <c r="AD115" s="185" t="s">
        <v>338</v>
      </c>
      <c r="AE115" s="185">
        <v>25</v>
      </c>
      <c r="AF115" s="226"/>
      <c r="AG115" s="179"/>
      <c r="AH115" s="179"/>
      <c r="AI115" s="179" t="s">
        <v>299</v>
      </c>
      <c r="AJ115" s="179" t="s">
        <v>299</v>
      </c>
      <c r="AK115" s="181">
        <v>1.9650000000000001</v>
      </c>
      <c r="AL115" s="194" t="s">
        <v>292</v>
      </c>
      <c r="AM115" s="194" t="s">
        <v>442</v>
      </c>
      <c r="AN115" s="197" t="s">
        <v>426</v>
      </c>
      <c r="AO115" s="194" t="s">
        <v>293</v>
      </c>
      <c r="AP115" s="194" t="s">
        <v>295</v>
      </c>
      <c r="AQ115" s="194" t="s">
        <v>26</v>
      </c>
      <c r="AR115" s="194" t="s">
        <v>296</v>
      </c>
      <c r="AS115" s="135">
        <v>3</v>
      </c>
      <c r="AT115" s="194">
        <v>4</v>
      </c>
      <c r="AU115" s="126">
        <v>3</v>
      </c>
      <c r="AV115" s="194">
        <v>3</v>
      </c>
      <c r="AW115" s="271"/>
      <c r="AX115" s="185">
        <v>8</v>
      </c>
      <c r="AY115" s="185">
        <v>4</v>
      </c>
      <c r="AZ115" s="181">
        <v>6</v>
      </c>
      <c r="BA115" s="181">
        <v>4</v>
      </c>
      <c r="BB115" s="181">
        <v>5</v>
      </c>
      <c r="BC115" s="185">
        <v>1</v>
      </c>
      <c r="BD115" s="232">
        <v>2</v>
      </c>
      <c r="BE115" s="170">
        <v>1</v>
      </c>
      <c r="BF115" s="170">
        <v>2</v>
      </c>
      <c r="BG115" s="135">
        <v>17.8</v>
      </c>
      <c r="BH115" s="88">
        <v>53</v>
      </c>
      <c r="BI115" s="88">
        <v>1300</v>
      </c>
      <c r="BJ115" s="90">
        <v>3</v>
      </c>
      <c r="BK115" s="111"/>
      <c r="BL115" s="111"/>
      <c r="BM115" s="114" t="s">
        <v>465</v>
      </c>
    </row>
    <row r="116" spans="1:65" x14ac:dyDescent="0.25">
      <c r="A116" t="str">
        <f t="shared" ref="A116:A121" si="23">CONCATENATE(B116,C116,D116,E116,F116)</f>
        <v>CX021219110501</v>
      </c>
      <c r="B116" s="171" t="s">
        <v>2</v>
      </c>
      <c r="C116" s="1" t="s">
        <v>20</v>
      </c>
      <c r="D116" s="1" t="s">
        <v>438</v>
      </c>
      <c r="E116" s="171">
        <v>191105</v>
      </c>
      <c r="F116" s="1" t="s">
        <v>3</v>
      </c>
      <c r="G116" s="22" t="s">
        <v>466</v>
      </c>
      <c r="I116" s="194" t="s">
        <v>422</v>
      </c>
      <c r="J116" s="194" t="s">
        <v>423</v>
      </c>
      <c r="K116" s="194" t="s">
        <v>387</v>
      </c>
      <c r="L116" s="194" t="s">
        <v>364</v>
      </c>
      <c r="M116" s="194"/>
      <c r="N116" s="194"/>
      <c r="O116" s="197" t="s">
        <v>364</v>
      </c>
      <c r="P116" s="194" t="s">
        <v>29</v>
      </c>
      <c r="Q116" s="194" t="s">
        <v>29</v>
      </c>
      <c r="R116" s="179"/>
      <c r="S116" s="197" t="s">
        <v>270</v>
      </c>
      <c r="T116" s="179" t="s">
        <v>269</v>
      </c>
      <c r="U116" s="181">
        <v>5.0999999999999996</v>
      </c>
      <c r="V116" s="185">
        <v>9.8000000000000007</v>
      </c>
      <c r="W116" s="181">
        <v>0.99</v>
      </c>
      <c r="X116" s="181">
        <v>500</v>
      </c>
      <c r="Y116" s="181">
        <v>100</v>
      </c>
      <c r="Z116" s="185">
        <v>0.84</v>
      </c>
      <c r="AA116" s="185">
        <v>0.85</v>
      </c>
      <c r="AB116" s="185" t="s">
        <v>277</v>
      </c>
      <c r="AC116" s="185">
        <v>75</v>
      </c>
      <c r="AD116" s="185" t="s">
        <v>338</v>
      </c>
      <c r="AE116" s="185">
        <v>25</v>
      </c>
      <c r="AF116" s="226"/>
      <c r="AG116" s="179"/>
      <c r="AH116" s="179"/>
      <c r="AI116" s="179" t="s">
        <v>299</v>
      </c>
      <c r="AJ116" s="179" t="s">
        <v>299</v>
      </c>
      <c r="AK116" s="181">
        <v>1.9650000000000001</v>
      </c>
      <c r="AL116" s="194" t="s">
        <v>292</v>
      </c>
      <c r="AM116" s="194" t="s">
        <v>442</v>
      </c>
      <c r="AN116" s="197" t="s">
        <v>426</v>
      </c>
      <c r="AO116" s="194" t="s">
        <v>293</v>
      </c>
      <c r="AP116" s="194" t="s">
        <v>295</v>
      </c>
      <c r="AQ116" s="194" t="s">
        <v>26</v>
      </c>
      <c r="AR116" s="194" t="s">
        <v>296</v>
      </c>
      <c r="AS116" s="135">
        <v>3</v>
      </c>
      <c r="AT116" s="194">
        <v>4</v>
      </c>
      <c r="AU116" s="126">
        <v>3</v>
      </c>
      <c r="AV116" s="194">
        <v>3</v>
      </c>
      <c r="AW116" s="271"/>
      <c r="AX116" s="185">
        <v>8</v>
      </c>
      <c r="AY116" s="185">
        <v>4</v>
      </c>
      <c r="AZ116" s="181">
        <v>6</v>
      </c>
      <c r="BA116" s="181">
        <v>4</v>
      </c>
      <c r="BB116" s="181">
        <v>5</v>
      </c>
      <c r="BC116" s="185">
        <v>1</v>
      </c>
      <c r="BD116" s="170">
        <v>2</v>
      </c>
      <c r="BE116" s="170">
        <v>1</v>
      </c>
      <c r="BF116" s="170">
        <v>2</v>
      </c>
      <c r="BG116" s="135">
        <v>17.8</v>
      </c>
      <c r="BH116" s="88">
        <v>53</v>
      </c>
      <c r="BI116" s="88">
        <v>1300</v>
      </c>
      <c r="BJ116" s="90">
        <v>0</v>
      </c>
      <c r="BK116" s="111"/>
      <c r="BL116" s="111"/>
      <c r="BM116" s="114" t="s">
        <v>473</v>
      </c>
    </row>
    <row r="117" spans="1:65" x14ac:dyDescent="0.25">
      <c r="A117" t="str">
        <f t="shared" si="23"/>
        <v>CX021219110502</v>
      </c>
      <c r="B117" s="171" t="s">
        <v>2</v>
      </c>
      <c r="C117" s="1" t="s">
        <v>20</v>
      </c>
      <c r="D117" s="1" t="s">
        <v>438</v>
      </c>
      <c r="E117" s="171">
        <v>191105</v>
      </c>
      <c r="F117" s="1" t="s">
        <v>20</v>
      </c>
      <c r="G117" s="22" t="s">
        <v>470</v>
      </c>
      <c r="I117" s="194" t="s">
        <v>422</v>
      </c>
      <c r="J117" s="194" t="s">
        <v>423</v>
      </c>
      <c r="K117" s="194" t="s">
        <v>387</v>
      </c>
      <c r="L117" s="194" t="s">
        <v>364</v>
      </c>
      <c r="M117" s="194"/>
      <c r="N117" s="194"/>
      <c r="O117" s="197" t="s">
        <v>364</v>
      </c>
      <c r="P117" s="194" t="s">
        <v>29</v>
      </c>
      <c r="Q117" s="194" t="s">
        <v>29</v>
      </c>
      <c r="R117" s="179"/>
      <c r="S117" s="197" t="s">
        <v>270</v>
      </c>
      <c r="T117" s="179" t="s">
        <v>269</v>
      </c>
      <c r="U117" s="181">
        <v>5.0999999999999996</v>
      </c>
      <c r="V117" s="185">
        <v>9.8000000000000007</v>
      </c>
      <c r="W117" s="181">
        <v>0.99</v>
      </c>
      <c r="X117" s="181">
        <v>500</v>
      </c>
      <c r="Y117" s="181">
        <v>100</v>
      </c>
      <c r="Z117" s="185">
        <v>0.84</v>
      </c>
      <c r="AA117" s="185">
        <v>0.85</v>
      </c>
      <c r="AB117" s="185" t="s">
        <v>277</v>
      </c>
      <c r="AC117" s="185">
        <v>75</v>
      </c>
      <c r="AD117" s="185" t="s">
        <v>338</v>
      </c>
      <c r="AE117" s="185">
        <v>25</v>
      </c>
      <c r="AF117" s="226"/>
      <c r="AG117" s="179"/>
      <c r="AH117" s="179"/>
      <c r="AI117" s="179" t="s">
        <v>299</v>
      </c>
      <c r="AJ117" s="179" t="s">
        <v>299</v>
      </c>
      <c r="AK117" s="181">
        <v>1.9650000000000001</v>
      </c>
      <c r="AL117" s="194" t="s">
        <v>292</v>
      </c>
      <c r="AM117" s="194" t="s">
        <v>442</v>
      </c>
      <c r="AN117" s="197" t="s">
        <v>426</v>
      </c>
      <c r="AO117" s="194" t="s">
        <v>293</v>
      </c>
      <c r="AP117" s="194" t="s">
        <v>295</v>
      </c>
      <c r="AQ117" s="194" t="s">
        <v>26</v>
      </c>
      <c r="AR117" s="194" t="s">
        <v>296</v>
      </c>
      <c r="AS117" s="135">
        <v>3</v>
      </c>
      <c r="AT117" s="194">
        <v>4</v>
      </c>
      <c r="AU117" s="126">
        <v>3</v>
      </c>
      <c r="AV117" s="194">
        <v>3</v>
      </c>
      <c r="AW117" s="271"/>
      <c r="AX117" s="185">
        <v>8</v>
      </c>
      <c r="AY117" s="185">
        <v>4</v>
      </c>
      <c r="AZ117" s="181">
        <v>6</v>
      </c>
      <c r="BA117" s="181">
        <v>4</v>
      </c>
      <c r="BB117" s="181">
        <v>5</v>
      </c>
      <c r="BC117" s="185">
        <v>1</v>
      </c>
      <c r="BD117" s="170">
        <v>2</v>
      </c>
      <c r="BE117" s="170">
        <v>1</v>
      </c>
      <c r="BF117" s="170">
        <v>2</v>
      </c>
      <c r="BG117" s="135">
        <v>17.8</v>
      </c>
      <c r="BH117" s="88">
        <v>53</v>
      </c>
      <c r="BI117" s="88">
        <v>1300</v>
      </c>
      <c r="BJ117" s="90">
        <v>3</v>
      </c>
      <c r="BK117" s="111"/>
      <c r="BL117" s="111"/>
      <c r="BM117" s="114" t="s">
        <v>474</v>
      </c>
    </row>
    <row r="118" spans="1:65" x14ac:dyDescent="0.25">
      <c r="A118" t="str">
        <f t="shared" si="23"/>
        <v>CX021219110503</v>
      </c>
      <c r="B118" s="171" t="s">
        <v>2</v>
      </c>
      <c r="C118" s="1" t="s">
        <v>20</v>
      </c>
      <c r="D118" s="1" t="s">
        <v>438</v>
      </c>
      <c r="E118" s="171">
        <v>191105</v>
      </c>
      <c r="F118" s="1" t="s">
        <v>25</v>
      </c>
      <c r="G118" s="22" t="s">
        <v>471</v>
      </c>
      <c r="I118" s="194" t="s">
        <v>422</v>
      </c>
      <c r="J118" s="194" t="s">
        <v>423</v>
      </c>
      <c r="K118" s="194" t="s">
        <v>387</v>
      </c>
      <c r="L118" s="194" t="s">
        <v>364</v>
      </c>
      <c r="M118" s="194"/>
      <c r="N118" s="194"/>
      <c r="O118" s="197" t="s">
        <v>364</v>
      </c>
      <c r="P118" s="194" t="s">
        <v>29</v>
      </c>
      <c r="Q118" s="194" t="s">
        <v>29</v>
      </c>
      <c r="R118" s="179"/>
      <c r="S118" s="197" t="s">
        <v>270</v>
      </c>
      <c r="T118" s="179" t="s">
        <v>269</v>
      </c>
      <c r="U118" s="181">
        <v>5.0999999999999996</v>
      </c>
      <c r="V118" s="185">
        <v>9.8000000000000007</v>
      </c>
      <c r="W118" s="181">
        <v>0.99</v>
      </c>
      <c r="X118" s="181">
        <v>500</v>
      </c>
      <c r="Y118" s="181">
        <v>100</v>
      </c>
      <c r="Z118" s="185">
        <v>0.84</v>
      </c>
      <c r="AA118" s="185">
        <v>0.85</v>
      </c>
      <c r="AB118" s="185" t="s">
        <v>277</v>
      </c>
      <c r="AC118" s="185">
        <v>75</v>
      </c>
      <c r="AD118" s="185" t="s">
        <v>338</v>
      </c>
      <c r="AE118" s="185">
        <v>25</v>
      </c>
      <c r="AF118" s="226"/>
      <c r="AG118" s="179"/>
      <c r="AH118" s="179"/>
      <c r="AI118" s="179" t="s">
        <v>299</v>
      </c>
      <c r="AJ118" s="179" t="s">
        <v>299</v>
      </c>
      <c r="AK118" s="181">
        <v>1.9650000000000001</v>
      </c>
      <c r="AL118" s="194" t="s">
        <v>292</v>
      </c>
      <c r="AM118" s="194" t="s">
        <v>442</v>
      </c>
      <c r="AN118" s="197" t="s">
        <v>426</v>
      </c>
      <c r="AO118" s="194" t="s">
        <v>293</v>
      </c>
      <c r="AP118" s="194" t="s">
        <v>295</v>
      </c>
      <c r="AQ118" s="194" t="s">
        <v>26</v>
      </c>
      <c r="AR118" s="194" t="s">
        <v>296</v>
      </c>
      <c r="AS118" s="135">
        <v>3</v>
      </c>
      <c r="AT118" s="194">
        <v>4</v>
      </c>
      <c r="AU118" s="126">
        <v>3</v>
      </c>
      <c r="AV118" s="194">
        <v>3</v>
      </c>
      <c r="AW118" s="271"/>
      <c r="AX118" s="185">
        <v>8</v>
      </c>
      <c r="AY118" s="185">
        <v>4</v>
      </c>
      <c r="AZ118" s="181">
        <v>6</v>
      </c>
      <c r="BA118" s="181">
        <v>4</v>
      </c>
      <c r="BB118" s="181">
        <v>5</v>
      </c>
      <c r="BC118" s="185">
        <v>1</v>
      </c>
      <c r="BD118" s="170">
        <v>2</v>
      </c>
      <c r="BE118" s="170">
        <v>1</v>
      </c>
      <c r="BF118" s="170">
        <v>2</v>
      </c>
      <c r="BG118" s="135">
        <v>17.8</v>
      </c>
      <c r="BH118" s="88">
        <v>53</v>
      </c>
      <c r="BI118" s="88">
        <v>1300</v>
      </c>
      <c r="BJ118" s="90">
        <v>4.5</v>
      </c>
      <c r="BK118" s="111"/>
      <c r="BL118" s="111"/>
      <c r="BM118" s="114" t="s">
        <v>473</v>
      </c>
    </row>
    <row r="119" spans="1:65" ht="30" x14ac:dyDescent="0.25">
      <c r="A119" t="str">
        <f t="shared" si="23"/>
        <v>CX021219110602</v>
      </c>
      <c r="B119" s="171" t="s">
        <v>2</v>
      </c>
      <c r="C119" s="1" t="s">
        <v>20</v>
      </c>
      <c r="D119" s="1" t="s">
        <v>438</v>
      </c>
      <c r="E119" s="171">
        <v>191106</v>
      </c>
      <c r="F119" s="1" t="s">
        <v>20</v>
      </c>
      <c r="G119" s="22" t="s">
        <v>472</v>
      </c>
      <c r="I119" s="194" t="s">
        <v>422</v>
      </c>
      <c r="J119" s="194" t="s">
        <v>423</v>
      </c>
      <c r="K119" s="194" t="s">
        <v>387</v>
      </c>
      <c r="L119" s="194" t="s">
        <v>364</v>
      </c>
      <c r="M119" s="194"/>
      <c r="N119" s="194"/>
      <c r="O119" s="197" t="s">
        <v>364</v>
      </c>
      <c r="P119" s="194" t="s">
        <v>29</v>
      </c>
      <c r="Q119" s="194" t="s">
        <v>29</v>
      </c>
      <c r="R119" s="179"/>
      <c r="S119" s="197" t="s">
        <v>270</v>
      </c>
      <c r="T119" s="179" t="s">
        <v>269</v>
      </c>
      <c r="U119" s="181">
        <v>5.0999999999999996</v>
      </c>
      <c r="V119" s="185">
        <v>9.8000000000000007</v>
      </c>
      <c r="W119" s="181">
        <v>0.99</v>
      </c>
      <c r="X119" s="181">
        <v>500</v>
      </c>
      <c r="Y119" s="181">
        <v>100</v>
      </c>
      <c r="Z119" s="185">
        <v>0.84</v>
      </c>
      <c r="AA119" s="185">
        <v>0.85</v>
      </c>
      <c r="AB119" s="185" t="s">
        <v>277</v>
      </c>
      <c r="AC119" s="185">
        <v>75</v>
      </c>
      <c r="AD119" s="185" t="s">
        <v>338</v>
      </c>
      <c r="AE119" s="185">
        <v>25</v>
      </c>
      <c r="AF119" s="226"/>
      <c r="AG119" s="179"/>
      <c r="AH119" s="179"/>
      <c r="AI119" s="179" t="s">
        <v>299</v>
      </c>
      <c r="AJ119" s="179" t="s">
        <v>299</v>
      </c>
      <c r="AK119" s="181">
        <v>1.9650000000000001</v>
      </c>
      <c r="AL119" s="230" t="s">
        <v>392</v>
      </c>
      <c r="AM119" s="194" t="s">
        <v>442</v>
      </c>
      <c r="AN119" s="197" t="s">
        <v>426</v>
      </c>
      <c r="AO119" s="194" t="s">
        <v>293</v>
      </c>
      <c r="AP119" s="194" t="s">
        <v>295</v>
      </c>
      <c r="AQ119" s="194" t="s">
        <v>26</v>
      </c>
      <c r="AR119" s="194" t="s">
        <v>296</v>
      </c>
      <c r="AS119" s="135">
        <v>3</v>
      </c>
      <c r="AT119" s="194">
        <v>4</v>
      </c>
      <c r="AU119" s="126">
        <v>3</v>
      </c>
      <c r="AV119" s="194">
        <v>3</v>
      </c>
      <c r="AW119" s="271" t="s">
        <v>549</v>
      </c>
      <c r="AX119" s="185">
        <v>8</v>
      </c>
      <c r="AY119" s="185">
        <v>4</v>
      </c>
      <c r="AZ119" s="181">
        <v>6</v>
      </c>
      <c r="BA119" s="181">
        <v>4</v>
      </c>
      <c r="BB119" s="181">
        <v>5</v>
      </c>
      <c r="BC119" s="185">
        <v>1</v>
      </c>
      <c r="BD119" s="170">
        <v>2</v>
      </c>
      <c r="BE119" s="170">
        <v>1</v>
      </c>
      <c r="BF119" s="232">
        <v>3</v>
      </c>
      <c r="BG119" s="135">
        <v>17.8</v>
      </c>
      <c r="BH119" s="88">
        <v>53</v>
      </c>
      <c r="BI119" s="88">
        <v>1300</v>
      </c>
      <c r="BJ119" s="90">
        <v>1</v>
      </c>
      <c r="BK119" s="111"/>
      <c r="BL119" s="111"/>
      <c r="BM119" s="114" t="s">
        <v>496</v>
      </c>
    </row>
    <row r="120" spans="1:65" ht="60" x14ac:dyDescent="0.25">
      <c r="A120" t="str">
        <f>CONCATENATE(B120,C120,D120,E120,F120)</f>
        <v>CX021519121901</v>
      </c>
      <c r="B120" s="171" t="s">
        <v>2</v>
      </c>
      <c r="C120" s="1" t="s">
        <v>20</v>
      </c>
      <c r="D120" s="1" t="s">
        <v>500</v>
      </c>
      <c r="E120" s="171">
        <v>191219</v>
      </c>
      <c r="F120" s="1" t="s">
        <v>3</v>
      </c>
      <c r="G120" s="22" t="s">
        <v>557</v>
      </c>
      <c r="I120" s="194" t="s">
        <v>422</v>
      </c>
      <c r="J120" s="194" t="s">
        <v>423</v>
      </c>
      <c r="K120" s="194" t="s">
        <v>387</v>
      </c>
      <c r="L120" s="194" t="s">
        <v>364</v>
      </c>
      <c r="M120" s="194"/>
      <c r="N120" s="194"/>
      <c r="O120" s="197" t="s">
        <v>364</v>
      </c>
      <c r="P120" s="194" t="s">
        <v>29</v>
      </c>
      <c r="Q120" s="194" t="s">
        <v>29</v>
      </c>
      <c r="R120" s="179"/>
      <c r="S120" s="197" t="s">
        <v>270</v>
      </c>
      <c r="T120" s="179" t="s">
        <v>269</v>
      </c>
      <c r="U120" s="181">
        <v>5.0999999999999996</v>
      </c>
      <c r="V120" s="185">
        <v>9.8000000000000007</v>
      </c>
      <c r="W120" s="181">
        <v>0.99</v>
      </c>
      <c r="X120" s="181">
        <v>500</v>
      </c>
      <c r="Y120" s="181">
        <v>100</v>
      </c>
      <c r="Z120" s="185">
        <v>0.84</v>
      </c>
      <c r="AA120" s="185">
        <v>0.85</v>
      </c>
      <c r="AB120" s="185" t="s">
        <v>277</v>
      </c>
      <c r="AC120" s="185">
        <v>75</v>
      </c>
      <c r="AD120" s="185" t="s">
        <v>338</v>
      </c>
      <c r="AE120" s="185">
        <v>25</v>
      </c>
      <c r="AF120" s="226"/>
      <c r="AG120" s="179"/>
      <c r="AH120" s="179"/>
      <c r="AI120" s="179" t="s">
        <v>299</v>
      </c>
      <c r="AJ120" s="179" t="s">
        <v>299</v>
      </c>
      <c r="AK120" s="181">
        <v>1.9650000000000001</v>
      </c>
      <c r="AL120" t="s">
        <v>392</v>
      </c>
      <c r="AM120" s="233" t="s">
        <v>501</v>
      </c>
      <c r="AN120" s="197" t="s">
        <v>426</v>
      </c>
      <c r="AO120" s="194" t="s">
        <v>293</v>
      </c>
      <c r="AP120" s="194" t="s">
        <v>295</v>
      </c>
      <c r="AQ120" s="194" t="s">
        <v>26</v>
      </c>
      <c r="AR120" s="194" t="s">
        <v>296</v>
      </c>
      <c r="AS120" s="135">
        <v>3</v>
      </c>
      <c r="AT120" s="194">
        <v>4</v>
      </c>
      <c r="AU120" s="126">
        <v>3</v>
      </c>
      <c r="AV120" s="194">
        <v>3</v>
      </c>
      <c r="AW120" s="271" t="s">
        <v>549</v>
      </c>
      <c r="AX120" s="185">
        <v>8</v>
      </c>
      <c r="AY120" s="185">
        <v>4</v>
      </c>
      <c r="AZ120" s="181">
        <v>6</v>
      </c>
      <c r="BA120" s="181">
        <v>4</v>
      </c>
      <c r="BB120" s="181">
        <v>5</v>
      </c>
      <c r="BC120" s="185">
        <v>1</v>
      </c>
      <c r="BD120" s="170">
        <v>2</v>
      </c>
      <c r="BE120" s="170">
        <v>2</v>
      </c>
      <c r="BF120" s="272">
        <v>3</v>
      </c>
      <c r="BG120" s="135">
        <v>17.8</v>
      </c>
      <c r="BH120" s="88">
        <v>53</v>
      </c>
      <c r="BI120" s="88">
        <v>1300</v>
      </c>
      <c r="BJ120" s="90">
        <v>3</v>
      </c>
      <c r="BK120" s="111"/>
      <c r="BL120" s="111"/>
      <c r="BM120" s="114" t="s">
        <v>506</v>
      </c>
    </row>
    <row r="121" spans="1:65" ht="30" x14ac:dyDescent="0.25">
      <c r="A121" t="str">
        <f t="shared" si="23"/>
        <v>CX021519122001</v>
      </c>
      <c r="B121" s="171" t="s">
        <v>2</v>
      </c>
      <c r="C121" s="1" t="s">
        <v>20</v>
      </c>
      <c r="D121" s="1" t="s">
        <v>500</v>
      </c>
      <c r="E121" s="171">
        <v>191220</v>
      </c>
      <c r="F121" s="1" t="s">
        <v>3</v>
      </c>
      <c r="G121" s="22" t="s">
        <v>556</v>
      </c>
      <c r="I121" s="194" t="s">
        <v>422</v>
      </c>
      <c r="J121" s="194" t="s">
        <v>423</v>
      </c>
      <c r="K121" s="194" t="s">
        <v>387</v>
      </c>
      <c r="L121" s="194" t="s">
        <v>364</v>
      </c>
      <c r="M121" s="194"/>
      <c r="N121" s="194"/>
      <c r="O121" s="197" t="s">
        <v>364</v>
      </c>
      <c r="P121" s="194" t="s">
        <v>29</v>
      </c>
      <c r="Q121" s="194" t="s">
        <v>29</v>
      </c>
      <c r="R121" s="179"/>
      <c r="S121" s="197" t="s">
        <v>270</v>
      </c>
      <c r="T121" s="179" t="s">
        <v>269</v>
      </c>
      <c r="U121" s="181">
        <v>5.0999999999999996</v>
      </c>
      <c r="V121" s="185">
        <v>9.8000000000000007</v>
      </c>
      <c r="W121" s="181">
        <v>0.99</v>
      </c>
      <c r="X121" s="181">
        <v>500</v>
      </c>
      <c r="Y121" s="181">
        <v>100</v>
      </c>
      <c r="Z121" s="185">
        <v>0.84</v>
      </c>
      <c r="AA121" s="185">
        <v>0.85</v>
      </c>
      <c r="AB121" s="185" t="s">
        <v>277</v>
      </c>
      <c r="AC121" s="185">
        <v>75</v>
      </c>
      <c r="AD121" s="185" t="s">
        <v>338</v>
      </c>
      <c r="AE121" s="185">
        <v>25</v>
      </c>
      <c r="AF121" s="226"/>
      <c r="AG121" s="179"/>
      <c r="AH121" s="179"/>
      <c r="AI121" s="179" t="s">
        <v>299</v>
      </c>
      <c r="AJ121" s="179" t="s">
        <v>299</v>
      </c>
      <c r="AK121" s="181">
        <v>1.9650000000000001</v>
      </c>
      <c r="AL121" t="s">
        <v>392</v>
      </c>
      <c r="AM121" s="233" t="s">
        <v>501</v>
      </c>
      <c r="AN121" s="197" t="s">
        <v>426</v>
      </c>
      <c r="AO121" s="194" t="s">
        <v>293</v>
      </c>
      <c r="AP121" s="194" t="s">
        <v>295</v>
      </c>
      <c r="AQ121" s="194" t="s">
        <v>26</v>
      </c>
      <c r="AR121" s="194" t="s">
        <v>296</v>
      </c>
      <c r="AS121" s="135">
        <v>3</v>
      </c>
      <c r="AT121" s="194">
        <v>4</v>
      </c>
      <c r="AU121" s="126">
        <v>3</v>
      </c>
      <c r="AV121" s="194">
        <v>3</v>
      </c>
      <c r="AW121" s="271" t="s">
        <v>548</v>
      </c>
      <c r="AX121" s="185">
        <v>8</v>
      </c>
      <c r="AY121" s="185">
        <v>4</v>
      </c>
      <c r="AZ121" s="181">
        <v>6</v>
      </c>
      <c r="BA121" s="181">
        <v>4</v>
      </c>
      <c r="BB121" s="181">
        <v>5</v>
      </c>
      <c r="BC121" s="185">
        <v>1</v>
      </c>
      <c r="BD121" s="170">
        <v>2</v>
      </c>
      <c r="BE121" s="170">
        <v>2</v>
      </c>
      <c r="BF121" s="232">
        <v>4</v>
      </c>
      <c r="BG121" s="135">
        <v>17.8</v>
      </c>
      <c r="BH121" s="88">
        <v>53</v>
      </c>
      <c r="BI121" s="88">
        <v>1300</v>
      </c>
      <c r="BJ121" s="90">
        <v>4</v>
      </c>
      <c r="BK121" s="111"/>
      <c r="BL121" s="111"/>
      <c r="BM121" s="114" t="s">
        <v>507</v>
      </c>
    </row>
    <row r="122" spans="1:65" x14ac:dyDescent="0.25">
      <c r="A122" t="s">
        <v>540</v>
      </c>
      <c r="B122" s="171" t="s">
        <v>2</v>
      </c>
      <c r="C122" s="1" t="s">
        <v>20</v>
      </c>
      <c r="D122" s="1" t="s">
        <v>500</v>
      </c>
      <c r="E122" s="171">
        <v>200116</v>
      </c>
      <c r="F122" s="1" t="s">
        <v>3</v>
      </c>
      <c r="G122" s="22" t="s">
        <v>554</v>
      </c>
      <c r="I122" s="87" t="s">
        <v>422</v>
      </c>
      <c r="J122" s="87" t="s">
        <v>423</v>
      </c>
      <c r="K122" s="87" t="s">
        <v>387</v>
      </c>
      <c r="L122" s="87" t="s">
        <v>364</v>
      </c>
      <c r="O122" s="89" t="s">
        <v>364</v>
      </c>
      <c r="P122" s="87" t="s">
        <v>29</v>
      </c>
      <c r="Q122" s="87" t="s">
        <v>29</v>
      </c>
      <c r="S122" s="89" t="s">
        <v>270</v>
      </c>
      <c r="T122" s="87" t="s">
        <v>541</v>
      </c>
      <c r="U122" s="88">
        <v>5.0999999999999996</v>
      </c>
      <c r="V122" s="88">
        <v>10</v>
      </c>
      <c r="W122" s="88">
        <v>1.02</v>
      </c>
      <c r="X122" s="88">
        <v>500</v>
      </c>
      <c r="Y122" s="88">
        <v>500</v>
      </c>
      <c r="Z122" s="88">
        <v>0.8</v>
      </c>
      <c r="AA122" s="88">
        <v>0.8</v>
      </c>
      <c r="AB122" s="185" t="s">
        <v>277</v>
      </c>
      <c r="AC122" s="185">
        <v>75</v>
      </c>
      <c r="AD122" s="185" t="s">
        <v>338</v>
      </c>
      <c r="AE122" s="185">
        <v>25</v>
      </c>
      <c r="AI122" s="87" t="s">
        <v>299</v>
      </c>
      <c r="AJ122" s="87" t="s">
        <v>299</v>
      </c>
      <c r="AK122" s="88">
        <v>1.9650000000000001</v>
      </c>
      <c r="AL122" s="87" t="s">
        <v>392</v>
      </c>
      <c r="AM122" s="87" t="s">
        <v>542</v>
      </c>
      <c r="AN122" s="197" t="s">
        <v>426</v>
      </c>
      <c r="AO122" s="194" t="s">
        <v>293</v>
      </c>
      <c r="AP122" s="194" t="s">
        <v>295</v>
      </c>
      <c r="AQ122" s="194" t="s">
        <v>26</v>
      </c>
      <c r="AR122" s="194" t="s">
        <v>296</v>
      </c>
      <c r="AS122" s="135">
        <v>3</v>
      </c>
      <c r="AT122" s="194">
        <v>4</v>
      </c>
      <c r="AU122" s="126">
        <v>3</v>
      </c>
      <c r="AV122" s="194">
        <v>3</v>
      </c>
      <c r="AW122" s="271" t="s">
        <v>548</v>
      </c>
      <c r="AX122" s="185">
        <v>8</v>
      </c>
      <c r="AY122" s="185">
        <v>4</v>
      </c>
      <c r="AZ122" s="181">
        <v>6</v>
      </c>
      <c r="BA122" s="181">
        <v>4</v>
      </c>
      <c r="BB122" s="181">
        <v>5</v>
      </c>
      <c r="BC122" s="185">
        <v>1</v>
      </c>
      <c r="BD122" s="170">
        <v>2</v>
      </c>
      <c r="BE122" s="170">
        <v>2</v>
      </c>
      <c r="BF122" s="232">
        <v>4</v>
      </c>
      <c r="BG122" s="135">
        <v>17.8</v>
      </c>
      <c r="BH122" s="88">
        <v>53</v>
      </c>
      <c r="BI122" s="88">
        <v>1400</v>
      </c>
      <c r="BJ122" s="90">
        <v>3</v>
      </c>
      <c r="BK122" s="111">
        <v>171</v>
      </c>
      <c r="BL122" s="111"/>
      <c r="BM122" s="114" t="s">
        <v>543</v>
      </c>
    </row>
    <row r="123" spans="1:65" x14ac:dyDescent="0.25">
      <c r="A123" t="s">
        <v>545</v>
      </c>
      <c r="B123" t="s">
        <v>2</v>
      </c>
      <c r="C123" s="1" t="s">
        <v>20</v>
      </c>
      <c r="D123" s="1" t="s">
        <v>279</v>
      </c>
      <c r="E123">
        <v>200120</v>
      </c>
      <c r="F123" s="1" t="s">
        <v>3</v>
      </c>
      <c r="G123" s="22" t="s">
        <v>555</v>
      </c>
      <c r="I123" s="87" t="s">
        <v>422</v>
      </c>
      <c r="J123" s="87" t="s">
        <v>423</v>
      </c>
      <c r="K123" s="87" t="s">
        <v>387</v>
      </c>
      <c r="L123" s="87" t="s">
        <v>364</v>
      </c>
      <c r="O123" s="89" t="s">
        <v>364</v>
      </c>
      <c r="P123" s="87" t="s">
        <v>29</v>
      </c>
      <c r="Q123" s="87" t="s">
        <v>29</v>
      </c>
      <c r="S123" s="89" t="s">
        <v>270</v>
      </c>
      <c r="T123" s="87" t="s">
        <v>541</v>
      </c>
      <c r="U123" s="88">
        <v>5.0999999999999996</v>
      </c>
      <c r="V123" s="88">
        <v>10</v>
      </c>
      <c r="W123" s="88">
        <v>1.02</v>
      </c>
      <c r="X123" s="88">
        <v>500</v>
      </c>
      <c r="Y123" s="88">
        <v>500</v>
      </c>
      <c r="Z123" s="88">
        <v>0.8</v>
      </c>
      <c r="AA123" s="88">
        <v>0.8</v>
      </c>
      <c r="AB123" s="123" t="s">
        <v>277</v>
      </c>
      <c r="AC123" s="87" t="s">
        <v>412</v>
      </c>
      <c r="AD123" s="87" t="s">
        <v>338</v>
      </c>
      <c r="AE123" s="87" t="s">
        <v>413</v>
      </c>
      <c r="AI123" s="87" t="s">
        <v>299</v>
      </c>
      <c r="AJ123" s="87" t="s">
        <v>299</v>
      </c>
      <c r="AK123" s="88">
        <v>1.9650000000000001</v>
      </c>
      <c r="AL123" s="87" t="s">
        <v>392</v>
      </c>
      <c r="AM123" s="87" t="s">
        <v>542</v>
      </c>
      <c r="AN123" s="89" t="s">
        <v>426</v>
      </c>
      <c r="AO123" s="87" t="s">
        <v>293</v>
      </c>
      <c r="AP123" s="87" t="s">
        <v>295</v>
      </c>
      <c r="AQ123" s="87" t="s">
        <v>26</v>
      </c>
      <c r="AR123" s="87" t="s">
        <v>296</v>
      </c>
      <c r="AS123" s="90">
        <v>3</v>
      </c>
      <c r="AT123" s="88">
        <v>4</v>
      </c>
      <c r="AU123" s="88">
        <v>3</v>
      </c>
      <c r="AV123" s="88">
        <v>3</v>
      </c>
      <c r="AW123" s="88">
        <v>144</v>
      </c>
      <c r="AX123" s="185">
        <v>8</v>
      </c>
      <c r="AY123" s="185">
        <v>4</v>
      </c>
      <c r="AZ123" s="181">
        <v>6</v>
      </c>
      <c r="BA123" s="181">
        <v>4</v>
      </c>
      <c r="BB123" s="181">
        <v>5</v>
      </c>
      <c r="BC123" s="185">
        <v>1</v>
      </c>
      <c r="BD123" s="170">
        <v>2</v>
      </c>
      <c r="BE123" s="170">
        <v>2</v>
      </c>
      <c r="BF123" s="232">
        <v>4</v>
      </c>
      <c r="BG123" s="90">
        <v>17</v>
      </c>
      <c r="BH123" s="88">
        <v>54</v>
      </c>
      <c r="BI123" s="112">
        <v>0.5</v>
      </c>
      <c r="BJ123" s="90">
        <v>1.6</v>
      </c>
      <c r="BK123" s="111">
        <v>106</v>
      </c>
      <c r="BL123" s="111"/>
      <c r="BM123" s="114" t="s">
        <v>543</v>
      </c>
    </row>
    <row r="124" spans="1:65" ht="30" x14ac:dyDescent="0.25">
      <c r="A124" t="s">
        <v>546</v>
      </c>
      <c r="B124" t="s">
        <v>2</v>
      </c>
      <c r="C124" s="1" t="s">
        <v>20</v>
      </c>
      <c r="D124" s="1" t="s">
        <v>279</v>
      </c>
      <c r="E124">
        <v>200120</v>
      </c>
      <c r="F124" s="1" t="s">
        <v>20</v>
      </c>
      <c r="G124" s="22" t="s">
        <v>555</v>
      </c>
      <c r="I124" s="87" t="s">
        <v>422</v>
      </c>
      <c r="J124" s="87" t="s">
        <v>423</v>
      </c>
      <c r="K124" s="87" t="s">
        <v>387</v>
      </c>
      <c r="L124" s="87" t="s">
        <v>364</v>
      </c>
      <c r="O124" s="89" t="s">
        <v>364</v>
      </c>
      <c r="P124" s="87" t="s">
        <v>29</v>
      </c>
      <c r="Q124" s="87" t="s">
        <v>29</v>
      </c>
      <c r="S124" s="89" t="s">
        <v>270</v>
      </c>
      <c r="T124" s="87" t="s">
        <v>541</v>
      </c>
      <c r="U124" s="88">
        <v>5.0999999999999996</v>
      </c>
      <c r="V124" s="88">
        <v>10</v>
      </c>
      <c r="W124" s="88">
        <v>1.02</v>
      </c>
      <c r="X124" s="88">
        <v>500</v>
      </c>
      <c r="Y124" s="88">
        <v>500</v>
      </c>
      <c r="Z124" s="88">
        <v>0.8</v>
      </c>
      <c r="AA124" s="88">
        <v>0.8</v>
      </c>
      <c r="AB124" s="123" t="s">
        <v>277</v>
      </c>
      <c r="AC124" s="87" t="s">
        <v>412</v>
      </c>
      <c r="AD124" s="87" t="s">
        <v>338</v>
      </c>
      <c r="AE124" s="87" t="s">
        <v>413</v>
      </c>
      <c r="AI124" s="87" t="s">
        <v>299</v>
      </c>
      <c r="AJ124" s="87" t="s">
        <v>299</v>
      </c>
      <c r="AK124" s="88">
        <v>1.9650000000000001</v>
      </c>
      <c r="AL124" s="87" t="s">
        <v>392</v>
      </c>
      <c r="AM124" s="87" t="s">
        <v>542</v>
      </c>
      <c r="AN124" s="89" t="s">
        <v>426</v>
      </c>
      <c r="AO124" s="87" t="s">
        <v>293</v>
      </c>
      <c r="AP124" s="87" t="s">
        <v>295</v>
      </c>
      <c r="AQ124" s="87" t="s">
        <v>26</v>
      </c>
      <c r="AR124" s="87" t="s">
        <v>296</v>
      </c>
      <c r="AS124" s="90">
        <v>3</v>
      </c>
      <c r="AT124" s="88">
        <v>4</v>
      </c>
      <c r="AU124" s="88">
        <v>3</v>
      </c>
      <c r="AV124" s="88">
        <v>3</v>
      </c>
      <c r="AW124" s="88">
        <v>144</v>
      </c>
      <c r="AX124" s="185">
        <v>8</v>
      </c>
      <c r="AY124" s="185">
        <v>4</v>
      </c>
      <c r="AZ124" s="181">
        <v>6</v>
      </c>
      <c r="BA124" s="181">
        <v>4</v>
      </c>
      <c r="BB124" s="181">
        <v>5</v>
      </c>
      <c r="BC124" s="185">
        <v>1</v>
      </c>
      <c r="BD124" s="170">
        <v>2</v>
      </c>
      <c r="BE124" s="170">
        <v>2</v>
      </c>
      <c r="BF124" s="232">
        <v>4</v>
      </c>
      <c r="BG124" s="90">
        <v>17.100000000000001</v>
      </c>
      <c r="BH124" s="88">
        <v>54</v>
      </c>
      <c r="BI124" s="112">
        <v>0.63194444444444442</v>
      </c>
      <c r="BJ124" s="90">
        <v>1.7</v>
      </c>
      <c r="BK124" s="111">
        <v>123</v>
      </c>
      <c r="BL124" s="111"/>
      <c r="BM124" s="114" t="s">
        <v>550</v>
      </c>
    </row>
    <row r="125" spans="1:65" x14ac:dyDescent="0.25">
      <c r="A125" t="s">
        <v>547</v>
      </c>
      <c r="B125" t="s">
        <v>2</v>
      </c>
      <c r="C125" s="1" t="s">
        <v>20</v>
      </c>
      <c r="D125" s="1" t="s">
        <v>279</v>
      </c>
      <c r="E125">
        <v>200122</v>
      </c>
      <c r="F125" s="1" t="s">
        <v>3</v>
      </c>
      <c r="G125" s="22" t="s">
        <v>555</v>
      </c>
      <c r="I125" s="87" t="s">
        <v>422</v>
      </c>
      <c r="J125" s="87" t="s">
        <v>423</v>
      </c>
      <c r="K125" s="87" t="s">
        <v>387</v>
      </c>
      <c r="L125" s="87" t="s">
        <v>364</v>
      </c>
      <c r="O125" s="89" t="s">
        <v>364</v>
      </c>
      <c r="P125" s="87" t="s">
        <v>29</v>
      </c>
      <c r="Q125" s="87" t="s">
        <v>29</v>
      </c>
      <c r="S125" s="89" t="s">
        <v>270</v>
      </c>
      <c r="T125" s="87" t="s">
        <v>269</v>
      </c>
      <c r="U125" s="88">
        <v>5.0999999999999996</v>
      </c>
      <c r="V125" s="88">
        <v>9.9</v>
      </c>
      <c r="W125" s="88">
        <v>1.02</v>
      </c>
      <c r="X125" s="88">
        <v>500</v>
      </c>
      <c r="Y125" s="88">
        <v>500</v>
      </c>
      <c r="Z125" s="88">
        <v>0.8</v>
      </c>
      <c r="AA125" s="88">
        <v>0.8</v>
      </c>
      <c r="AB125" s="123" t="s">
        <v>277</v>
      </c>
      <c r="AC125" s="87" t="s">
        <v>412</v>
      </c>
      <c r="AD125" s="87" t="s">
        <v>338</v>
      </c>
      <c r="AE125" s="87" t="s">
        <v>413</v>
      </c>
      <c r="AI125" s="87" t="s">
        <v>299</v>
      </c>
      <c r="AJ125" s="87" t="s">
        <v>299</v>
      </c>
      <c r="AK125" s="88">
        <v>1.9650000000000001</v>
      </c>
      <c r="AL125" s="87" t="s">
        <v>392</v>
      </c>
      <c r="AM125" s="87" t="s">
        <v>542</v>
      </c>
      <c r="AN125" s="89" t="s">
        <v>426</v>
      </c>
      <c r="AO125" s="87" t="s">
        <v>293</v>
      </c>
      <c r="AP125" s="87" t="s">
        <v>295</v>
      </c>
      <c r="AQ125" s="87" t="s">
        <v>26</v>
      </c>
      <c r="AR125" s="87" t="s">
        <v>296</v>
      </c>
      <c r="AS125" s="90">
        <v>3</v>
      </c>
      <c r="AT125" s="88">
        <v>4</v>
      </c>
      <c r="AU125" s="88">
        <v>3</v>
      </c>
      <c r="AV125" s="88">
        <v>3</v>
      </c>
      <c r="AW125" s="88">
        <v>140</v>
      </c>
      <c r="AX125" s="185">
        <v>8</v>
      </c>
      <c r="AY125" s="185">
        <v>4</v>
      </c>
      <c r="AZ125" s="181">
        <v>6</v>
      </c>
      <c r="BA125" s="181">
        <v>4</v>
      </c>
      <c r="BB125" s="181">
        <v>5</v>
      </c>
      <c r="BC125" s="185">
        <v>1</v>
      </c>
      <c r="BD125" s="170">
        <v>2</v>
      </c>
      <c r="BE125" s="170">
        <v>2</v>
      </c>
      <c r="BF125" s="232">
        <v>4</v>
      </c>
      <c r="BG125" s="90">
        <v>16.600000000000001</v>
      </c>
      <c r="BH125" s="88">
        <v>56</v>
      </c>
      <c r="BI125" s="112">
        <v>0.45833333333333331</v>
      </c>
      <c r="BJ125" s="90">
        <v>5</v>
      </c>
      <c r="BK125" s="111">
        <v>314</v>
      </c>
      <c r="BL125" s="111"/>
      <c r="BM125" s="114" t="s">
        <v>551</v>
      </c>
    </row>
    <row r="126" spans="1:65" ht="30" x14ac:dyDescent="0.25">
      <c r="A126" t="s">
        <v>552</v>
      </c>
      <c r="B126" t="s">
        <v>2</v>
      </c>
      <c r="C126" s="1" t="s">
        <v>20</v>
      </c>
      <c r="D126" s="1" t="s">
        <v>227</v>
      </c>
      <c r="E126">
        <v>200123</v>
      </c>
      <c r="F126" s="1" t="s">
        <v>3</v>
      </c>
      <c r="G126" s="22" t="s">
        <v>555</v>
      </c>
      <c r="I126" s="87" t="s">
        <v>422</v>
      </c>
      <c r="J126" s="87" t="s">
        <v>423</v>
      </c>
      <c r="K126" s="87" t="s">
        <v>387</v>
      </c>
      <c r="L126" s="87" t="s">
        <v>364</v>
      </c>
      <c r="O126" s="89" t="s">
        <v>364</v>
      </c>
      <c r="P126" s="87" t="s">
        <v>29</v>
      </c>
      <c r="Q126" s="87" t="s">
        <v>29</v>
      </c>
      <c r="S126" s="89" t="s">
        <v>270</v>
      </c>
      <c r="T126" s="87" t="s">
        <v>269</v>
      </c>
      <c r="U126" s="88">
        <v>5.0999999999999996</v>
      </c>
      <c r="V126" s="88">
        <v>9.9</v>
      </c>
      <c r="W126" s="88">
        <v>1.02</v>
      </c>
      <c r="X126" s="88">
        <v>500</v>
      </c>
      <c r="Y126" s="88">
        <v>500</v>
      </c>
      <c r="Z126" s="88">
        <v>0.8</v>
      </c>
      <c r="AA126" s="88">
        <v>0.8</v>
      </c>
      <c r="AB126" s="123" t="s">
        <v>277</v>
      </c>
      <c r="AC126" s="87" t="s">
        <v>412</v>
      </c>
      <c r="AD126" s="87" t="s">
        <v>338</v>
      </c>
      <c r="AE126" s="87" t="s">
        <v>413</v>
      </c>
      <c r="AI126" s="87" t="s">
        <v>299</v>
      </c>
      <c r="AJ126" s="87" t="s">
        <v>299</v>
      </c>
      <c r="AK126" s="88">
        <v>1.9650000000000001</v>
      </c>
      <c r="AL126" s="87" t="s">
        <v>392</v>
      </c>
      <c r="AM126" s="87" t="s">
        <v>542</v>
      </c>
      <c r="AN126" s="89" t="s">
        <v>426</v>
      </c>
      <c r="AO126" s="87" t="s">
        <v>293</v>
      </c>
      <c r="AP126" s="87" t="s">
        <v>295</v>
      </c>
      <c r="AQ126" s="87" t="s">
        <v>26</v>
      </c>
      <c r="AR126" s="87" t="s">
        <v>296</v>
      </c>
      <c r="AS126" s="90">
        <v>3</v>
      </c>
      <c r="AT126" s="88">
        <v>4</v>
      </c>
      <c r="AU126" s="88">
        <v>3</v>
      </c>
      <c r="AV126" s="88">
        <v>3</v>
      </c>
      <c r="AW126" s="88">
        <v>140</v>
      </c>
      <c r="AX126" s="185">
        <v>8</v>
      </c>
      <c r="AY126" s="185">
        <v>4</v>
      </c>
      <c r="AZ126" s="181">
        <v>6</v>
      </c>
      <c r="BA126" s="181">
        <v>4</v>
      </c>
      <c r="BB126" s="181">
        <v>5</v>
      </c>
      <c r="BC126" s="185">
        <v>1</v>
      </c>
      <c r="BD126" s="170">
        <v>2</v>
      </c>
      <c r="BE126" s="170">
        <v>2</v>
      </c>
      <c r="BF126" s="232">
        <v>4</v>
      </c>
      <c r="BG126" s="90">
        <v>13</v>
      </c>
      <c r="BH126" s="88">
        <v>62</v>
      </c>
      <c r="BI126" s="112">
        <v>0.44097222222222227</v>
      </c>
      <c r="BJ126" s="90">
        <v>3.38</v>
      </c>
      <c r="BK126" s="111">
        <v>298</v>
      </c>
      <c r="BL126" s="111"/>
      <c r="BM126" s="114" t="s">
        <v>553</v>
      </c>
    </row>
    <row r="127" spans="1:65" x14ac:dyDescent="0.25">
      <c r="A127" t="str">
        <f t="shared" si="11"/>
        <v/>
      </c>
      <c r="T127" s="87"/>
      <c r="AK127" s="88"/>
    </row>
    <row r="128" spans="1:65" x14ac:dyDescent="0.25">
      <c r="A128" t="str">
        <f t="shared" si="11"/>
        <v/>
      </c>
      <c r="T128" s="87"/>
      <c r="AK128" s="88"/>
    </row>
    <row r="129" spans="1:37" x14ac:dyDescent="0.25">
      <c r="A129" t="str">
        <f t="shared" si="11"/>
        <v/>
      </c>
      <c r="T129" s="87"/>
      <c r="AK129" s="88"/>
    </row>
    <row r="130" spans="1:37" x14ac:dyDescent="0.25">
      <c r="A130" t="str">
        <f t="shared" si="11"/>
        <v/>
      </c>
      <c r="T130" s="87"/>
      <c r="AK130" s="88"/>
    </row>
    <row r="131" spans="1:37" x14ac:dyDescent="0.25">
      <c r="A131" t="str">
        <f t="shared" si="11"/>
        <v/>
      </c>
      <c r="T131" s="87"/>
      <c r="AK131" s="88"/>
    </row>
    <row r="132" spans="1:37" x14ac:dyDescent="0.25">
      <c r="A132" t="str">
        <f t="shared" si="11"/>
        <v/>
      </c>
      <c r="T132" s="87"/>
      <c r="AK132" s="88"/>
    </row>
    <row r="133" spans="1:37" x14ac:dyDescent="0.25">
      <c r="A133" t="str">
        <f t="shared" si="11"/>
        <v/>
      </c>
      <c r="T133" s="87"/>
      <c r="AK133" s="88"/>
    </row>
    <row r="134" spans="1:37" x14ac:dyDescent="0.25">
      <c r="A134" t="str">
        <f t="shared" si="11"/>
        <v/>
      </c>
      <c r="T134" s="87"/>
      <c r="AK134" s="88"/>
    </row>
    <row r="135" spans="1:37" x14ac:dyDescent="0.25">
      <c r="A135" t="str">
        <f t="shared" ref="A135:A151" si="24">CONCATENATE(B135,C135,D135,E135,F135)</f>
        <v/>
      </c>
      <c r="T135" s="87"/>
      <c r="AK135" s="88"/>
    </row>
    <row r="136" spans="1:37" x14ac:dyDescent="0.25">
      <c r="A136" t="str">
        <f t="shared" si="24"/>
        <v/>
      </c>
      <c r="T136" s="87"/>
      <c r="AK136" s="88"/>
    </row>
    <row r="137" spans="1:37" x14ac:dyDescent="0.25">
      <c r="A137" t="str">
        <f t="shared" si="24"/>
        <v/>
      </c>
      <c r="T137" s="87"/>
      <c r="AK137" s="88"/>
    </row>
    <row r="138" spans="1:37" x14ac:dyDescent="0.25">
      <c r="A138" t="str">
        <f t="shared" si="24"/>
        <v/>
      </c>
      <c r="T138" s="87"/>
      <c r="AK138" s="88"/>
    </row>
    <row r="139" spans="1:37" x14ac:dyDescent="0.25">
      <c r="A139" t="str">
        <f t="shared" si="24"/>
        <v/>
      </c>
      <c r="T139" s="87"/>
      <c r="AK139" s="88"/>
    </row>
    <row r="140" spans="1:37" x14ac:dyDescent="0.25">
      <c r="A140" t="str">
        <f t="shared" si="24"/>
        <v/>
      </c>
      <c r="T140" s="87"/>
      <c r="AK140" s="88"/>
    </row>
    <row r="141" spans="1:37" x14ac:dyDescent="0.25">
      <c r="A141" t="str">
        <f t="shared" si="24"/>
        <v/>
      </c>
      <c r="T141" s="87"/>
      <c r="AK141" s="88"/>
    </row>
    <row r="142" spans="1:37" x14ac:dyDescent="0.25">
      <c r="A142" t="str">
        <f t="shared" si="24"/>
        <v/>
      </c>
      <c r="T142" s="87"/>
      <c r="AK142" s="88"/>
    </row>
    <row r="143" spans="1:37" x14ac:dyDescent="0.25">
      <c r="A143" t="str">
        <f t="shared" si="24"/>
        <v/>
      </c>
      <c r="T143" s="87"/>
      <c r="AK143" s="88"/>
    </row>
    <row r="144" spans="1:37" x14ac:dyDescent="0.25">
      <c r="A144" t="str">
        <f t="shared" si="24"/>
        <v/>
      </c>
      <c r="T144" s="87"/>
      <c r="AK144" s="88"/>
    </row>
    <row r="145" spans="1:64" x14ac:dyDescent="0.25">
      <c r="A145" t="str">
        <f t="shared" si="24"/>
        <v/>
      </c>
      <c r="T145" s="87"/>
      <c r="AK145" s="88"/>
    </row>
    <row r="146" spans="1:64" x14ac:dyDescent="0.25">
      <c r="A146" t="str">
        <f t="shared" si="24"/>
        <v/>
      </c>
      <c r="T146" s="87"/>
      <c r="AK146" s="88"/>
      <c r="BI146" s="112"/>
      <c r="BJ146" s="113"/>
      <c r="BK146" s="112"/>
      <c r="BL146" s="112"/>
    </row>
    <row r="147" spans="1:64" x14ac:dyDescent="0.25">
      <c r="A147" t="str">
        <f t="shared" si="24"/>
        <v/>
      </c>
      <c r="T147" s="87"/>
      <c r="AK147" s="88"/>
    </row>
    <row r="148" spans="1:64" x14ac:dyDescent="0.25">
      <c r="A148" t="str">
        <f t="shared" si="24"/>
        <v/>
      </c>
      <c r="T148" s="87"/>
      <c r="AK148" s="88"/>
    </row>
    <row r="149" spans="1:64" x14ac:dyDescent="0.25">
      <c r="A149" t="str">
        <f t="shared" si="24"/>
        <v/>
      </c>
      <c r="T149" s="87"/>
      <c r="AK149" s="88"/>
      <c r="BI149" s="112"/>
      <c r="BJ149" s="113"/>
      <c r="BK149" s="112"/>
      <c r="BL149" s="112"/>
    </row>
    <row r="150" spans="1:64" x14ac:dyDescent="0.25">
      <c r="A150" t="str">
        <f t="shared" si="24"/>
        <v/>
      </c>
      <c r="T150" s="87"/>
      <c r="AK150" s="88"/>
      <c r="BI150" s="112"/>
      <c r="BJ150" s="113"/>
      <c r="BK150" s="112"/>
      <c r="BL150" s="112"/>
    </row>
    <row r="151" spans="1:64" x14ac:dyDescent="0.25">
      <c r="A151" t="str">
        <f t="shared" si="24"/>
        <v/>
      </c>
      <c r="T151" s="87"/>
      <c r="AK151" s="88"/>
      <c r="BI151" s="112"/>
      <c r="BJ151" s="113"/>
      <c r="BK151" s="112"/>
      <c r="BL151" s="112"/>
    </row>
    <row r="152" spans="1:64" x14ac:dyDescent="0.25">
      <c r="A152" t="str">
        <f t="shared" ref="A152:A158" si="25">CONCATENATE(B152,C152,D152,E152,F152)</f>
        <v/>
      </c>
      <c r="T152" s="87"/>
      <c r="AK152" s="88"/>
      <c r="BI152" s="112"/>
      <c r="BJ152" s="113"/>
      <c r="BK152" s="112"/>
      <c r="BL152" s="112"/>
    </row>
    <row r="153" spans="1:64" x14ac:dyDescent="0.25">
      <c r="A153" t="str">
        <f t="shared" si="25"/>
        <v/>
      </c>
      <c r="T153" s="87"/>
      <c r="AK153" s="88"/>
      <c r="BI153" s="112"/>
      <c r="BJ153" s="113"/>
      <c r="BK153" s="112"/>
      <c r="BL153" s="112"/>
    </row>
    <row r="154" spans="1:64" x14ac:dyDescent="0.25">
      <c r="A154" t="str">
        <f t="shared" si="25"/>
        <v/>
      </c>
      <c r="T154" s="87"/>
      <c r="AK154" s="88"/>
      <c r="BI154" s="112"/>
      <c r="BJ154" s="113"/>
      <c r="BK154" s="112"/>
      <c r="BL154" s="112"/>
    </row>
    <row r="155" spans="1:64" x14ac:dyDescent="0.25">
      <c r="A155" t="str">
        <f t="shared" si="25"/>
        <v/>
      </c>
      <c r="T155" s="87"/>
      <c r="AK155" s="88"/>
      <c r="BI155" s="112"/>
      <c r="BJ155" s="113"/>
      <c r="BK155" s="112"/>
      <c r="BL155" s="112"/>
    </row>
    <row r="156" spans="1:64" x14ac:dyDescent="0.25">
      <c r="A156" t="str">
        <f t="shared" si="25"/>
        <v/>
      </c>
      <c r="T156" s="87"/>
      <c r="AK156" s="88"/>
    </row>
    <row r="157" spans="1:64" x14ac:dyDescent="0.25">
      <c r="A157" t="str">
        <f t="shared" si="25"/>
        <v/>
      </c>
      <c r="T157" s="87"/>
      <c r="AK157" s="88"/>
      <c r="BI157" s="112"/>
      <c r="BJ157" s="113"/>
      <c r="BK157" s="112"/>
      <c r="BL157" s="112"/>
    </row>
    <row r="158" spans="1:64" x14ac:dyDescent="0.25">
      <c r="A158" t="str">
        <f t="shared" si="25"/>
        <v/>
      </c>
      <c r="T158" s="87"/>
      <c r="AK158" s="88"/>
      <c r="BI158" s="112"/>
      <c r="BJ158" s="113"/>
      <c r="BK158" s="112"/>
      <c r="BL158" s="112"/>
    </row>
    <row r="159" spans="1:64" x14ac:dyDescent="0.25">
      <c r="A159" t="str">
        <f t="shared" ref="A159:A175" si="26">CONCATENATE(B159,C159,D159,E159,F159)</f>
        <v/>
      </c>
      <c r="T159" s="87"/>
      <c r="AK159" s="88"/>
      <c r="BI159" s="112"/>
      <c r="BJ159" s="113"/>
      <c r="BK159" s="112"/>
      <c r="BL159" s="112"/>
    </row>
    <row r="160" spans="1:64" x14ac:dyDescent="0.25">
      <c r="A160" t="str">
        <f t="shared" si="26"/>
        <v/>
      </c>
      <c r="T160" s="87"/>
      <c r="AK160" s="88"/>
      <c r="BI160" s="112"/>
      <c r="BJ160" s="113"/>
      <c r="BK160" s="112"/>
      <c r="BL160" s="112"/>
    </row>
    <row r="161" spans="1:64" x14ac:dyDescent="0.25">
      <c r="A161" t="str">
        <f t="shared" si="26"/>
        <v/>
      </c>
      <c r="T161" s="87"/>
      <c r="AK161" s="88"/>
      <c r="BI161" s="112"/>
      <c r="BJ161" s="113"/>
      <c r="BK161" s="112"/>
      <c r="BL161" s="112"/>
    </row>
    <row r="162" spans="1:64" x14ac:dyDescent="0.25">
      <c r="A162" t="str">
        <f t="shared" si="26"/>
        <v/>
      </c>
      <c r="T162" s="87"/>
      <c r="AK162" s="88"/>
      <c r="BI162" s="112"/>
      <c r="BJ162" s="113"/>
      <c r="BK162" s="112"/>
      <c r="BL162" s="112"/>
    </row>
    <row r="163" spans="1:64" x14ac:dyDescent="0.25">
      <c r="A163" t="str">
        <f t="shared" si="26"/>
        <v/>
      </c>
      <c r="T163" s="87"/>
      <c r="AK163" s="88"/>
      <c r="BI163" s="112"/>
      <c r="BJ163" s="113"/>
      <c r="BK163" s="112"/>
      <c r="BL163" s="112"/>
    </row>
    <row r="164" spans="1:64" x14ac:dyDescent="0.25">
      <c r="A164" t="str">
        <f t="shared" si="26"/>
        <v/>
      </c>
      <c r="T164" s="87"/>
      <c r="AK164" s="88"/>
      <c r="BI164" s="112"/>
      <c r="BJ164" s="113"/>
      <c r="BK164" s="112"/>
      <c r="BL164" s="112"/>
    </row>
    <row r="165" spans="1:64" x14ac:dyDescent="0.25">
      <c r="A165" t="str">
        <f t="shared" si="26"/>
        <v/>
      </c>
      <c r="T165" s="87"/>
      <c r="AK165" s="88"/>
    </row>
    <row r="166" spans="1:64" x14ac:dyDescent="0.25">
      <c r="A166" t="str">
        <f t="shared" si="26"/>
        <v/>
      </c>
      <c r="T166" s="87"/>
      <c r="AK166" s="88"/>
      <c r="BI166" s="112"/>
      <c r="BJ166" s="113"/>
      <c r="BK166" s="112"/>
      <c r="BL166" s="112"/>
    </row>
    <row r="167" spans="1:64" x14ac:dyDescent="0.25">
      <c r="A167" t="str">
        <f t="shared" si="26"/>
        <v/>
      </c>
      <c r="T167" s="87"/>
      <c r="AK167" s="88"/>
      <c r="BI167" s="112"/>
      <c r="BJ167" s="113"/>
      <c r="BK167" s="112"/>
      <c r="BL167" s="112"/>
    </row>
    <row r="168" spans="1:64" x14ac:dyDescent="0.25">
      <c r="A168" t="str">
        <f t="shared" si="26"/>
        <v/>
      </c>
      <c r="T168" s="87"/>
      <c r="AK168" s="88"/>
      <c r="BI168" s="112"/>
      <c r="BJ168" s="113"/>
      <c r="BK168" s="112"/>
      <c r="BL168" s="112"/>
    </row>
    <row r="169" spans="1:64" x14ac:dyDescent="0.25">
      <c r="A169" t="str">
        <f t="shared" si="26"/>
        <v/>
      </c>
      <c r="T169" s="87"/>
      <c r="AK169" s="88"/>
      <c r="BI169" s="112"/>
      <c r="BJ169" s="113"/>
      <c r="BK169" s="112"/>
      <c r="BL169" s="112"/>
    </row>
    <row r="170" spans="1:64" x14ac:dyDescent="0.25">
      <c r="A170" t="str">
        <f t="shared" si="26"/>
        <v/>
      </c>
      <c r="T170" s="87"/>
      <c r="AK170" s="88"/>
      <c r="BI170" s="112"/>
      <c r="BJ170" s="113"/>
      <c r="BK170" s="112"/>
      <c r="BL170" s="112"/>
    </row>
    <row r="171" spans="1:64" x14ac:dyDescent="0.25">
      <c r="A171" t="str">
        <f t="shared" si="26"/>
        <v/>
      </c>
      <c r="T171" s="87"/>
      <c r="AK171" s="88"/>
      <c r="BI171" s="112"/>
      <c r="BJ171" s="113"/>
      <c r="BK171" s="112"/>
      <c r="BL171" s="112"/>
    </row>
    <row r="172" spans="1:64" x14ac:dyDescent="0.25">
      <c r="A172" t="str">
        <f t="shared" si="26"/>
        <v/>
      </c>
      <c r="T172" s="87"/>
      <c r="AK172" s="88"/>
      <c r="BI172" s="112"/>
      <c r="BJ172" s="113"/>
      <c r="BK172" s="112"/>
      <c r="BL172" s="112"/>
    </row>
    <row r="173" spans="1:64" x14ac:dyDescent="0.25">
      <c r="A173" t="str">
        <f t="shared" si="26"/>
        <v/>
      </c>
      <c r="T173" s="87"/>
      <c r="AK173" s="88"/>
      <c r="BI173" s="112"/>
      <c r="BJ173" s="113"/>
      <c r="BK173" s="112"/>
      <c r="BL173" s="112"/>
    </row>
    <row r="174" spans="1:64" x14ac:dyDescent="0.25">
      <c r="A174" t="str">
        <f t="shared" si="26"/>
        <v/>
      </c>
      <c r="T174" s="87"/>
      <c r="AK174" s="88"/>
      <c r="BI174" s="112"/>
      <c r="BJ174" s="113"/>
      <c r="BK174" s="112"/>
      <c r="BL174" s="112"/>
    </row>
    <row r="175" spans="1:64" x14ac:dyDescent="0.25">
      <c r="A175" t="str">
        <f t="shared" si="26"/>
        <v/>
      </c>
      <c r="T175" s="87"/>
      <c r="AK175" s="88"/>
      <c r="BI175" s="112"/>
      <c r="BJ175" s="113"/>
      <c r="BK175" s="112"/>
      <c r="BL175" s="112"/>
    </row>
    <row r="176" spans="1:64" x14ac:dyDescent="0.25">
      <c r="A176" t="str">
        <f t="shared" ref="A176:A189" si="27">CONCATENATE(B176,C176,D176,E176,F176)</f>
        <v/>
      </c>
      <c r="T176" s="87"/>
      <c r="AK176" s="88"/>
    </row>
    <row r="177" spans="1:64" x14ac:dyDescent="0.25">
      <c r="A177" t="str">
        <f t="shared" si="27"/>
        <v/>
      </c>
      <c r="T177" s="87"/>
      <c r="AK177" s="88"/>
      <c r="BI177" s="112"/>
      <c r="BJ177" s="113"/>
      <c r="BK177" s="112"/>
      <c r="BL177" s="112"/>
    </row>
    <row r="178" spans="1:64" x14ac:dyDescent="0.25">
      <c r="A178" t="str">
        <f t="shared" si="27"/>
        <v/>
      </c>
      <c r="T178" s="87"/>
      <c r="AK178" s="88"/>
      <c r="BI178" s="112"/>
      <c r="BJ178" s="113"/>
      <c r="BK178" s="112"/>
      <c r="BL178" s="112"/>
    </row>
    <row r="179" spans="1:64" x14ac:dyDescent="0.25">
      <c r="A179" t="str">
        <f t="shared" si="27"/>
        <v/>
      </c>
      <c r="T179" s="87"/>
      <c r="AK179" s="88"/>
      <c r="BI179" s="112"/>
      <c r="BJ179" s="113"/>
      <c r="BK179" s="112"/>
      <c r="BL179" s="112"/>
    </row>
    <row r="180" spans="1:64" x14ac:dyDescent="0.25">
      <c r="A180" t="str">
        <f t="shared" si="27"/>
        <v/>
      </c>
      <c r="T180" s="87"/>
      <c r="AK180" s="88"/>
      <c r="BI180" s="112"/>
      <c r="BJ180" s="113"/>
      <c r="BK180" s="112"/>
      <c r="BL180" s="112"/>
    </row>
    <row r="181" spans="1:64" x14ac:dyDescent="0.25">
      <c r="A181" t="str">
        <f t="shared" si="27"/>
        <v/>
      </c>
      <c r="T181" s="87"/>
      <c r="AK181" s="88"/>
      <c r="BI181" s="112"/>
      <c r="BJ181" s="113"/>
      <c r="BK181" s="112"/>
      <c r="BL181" s="112"/>
    </row>
    <row r="182" spans="1:64" x14ac:dyDescent="0.25">
      <c r="A182" t="str">
        <f t="shared" si="27"/>
        <v/>
      </c>
      <c r="AK182" s="88"/>
    </row>
    <row r="183" spans="1:64" x14ac:dyDescent="0.25">
      <c r="A183" t="str">
        <f t="shared" si="27"/>
        <v/>
      </c>
      <c r="AK183" s="88"/>
    </row>
    <row r="184" spans="1:64" x14ac:dyDescent="0.25">
      <c r="A184" t="str">
        <f t="shared" si="27"/>
        <v/>
      </c>
      <c r="AK184" s="88"/>
    </row>
    <row r="185" spans="1:64" x14ac:dyDescent="0.25">
      <c r="A185" t="str">
        <f t="shared" si="27"/>
        <v/>
      </c>
      <c r="AK185" s="88"/>
    </row>
    <row r="186" spans="1:64" x14ac:dyDescent="0.25">
      <c r="A186" t="str">
        <f t="shared" si="27"/>
        <v/>
      </c>
      <c r="AK186" s="88"/>
    </row>
    <row r="187" spans="1:64" x14ac:dyDescent="0.25">
      <c r="A187" t="str">
        <f t="shared" si="27"/>
        <v/>
      </c>
      <c r="AK187" s="88"/>
    </row>
    <row r="188" spans="1:64" x14ac:dyDescent="0.25">
      <c r="A188" t="str">
        <f t="shared" si="27"/>
        <v/>
      </c>
      <c r="AK188" s="88"/>
    </row>
    <row r="189" spans="1:64" x14ac:dyDescent="0.25">
      <c r="A189" t="str">
        <f t="shared" si="27"/>
        <v/>
      </c>
      <c r="AK189" s="88"/>
    </row>
    <row r="190" spans="1:64" x14ac:dyDescent="0.25">
      <c r="A190" t="str">
        <f t="shared" ref="A190:A223" si="28">CONCATENATE(B190,C190,D190,E190,F190)</f>
        <v/>
      </c>
      <c r="AK190" s="88"/>
    </row>
    <row r="191" spans="1:64" x14ac:dyDescent="0.25">
      <c r="A191" t="str">
        <f t="shared" si="28"/>
        <v/>
      </c>
      <c r="AK191" s="88"/>
    </row>
    <row r="192" spans="1:64" x14ac:dyDescent="0.25">
      <c r="A192" t="str">
        <f t="shared" si="28"/>
        <v/>
      </c>
      <c r="AK192" s="88"/>
    </row>
    <row r="193" spans="1:37" x14ac:dyDescent="0.25">
      <c r="A193" t="str">
        <f t="shared" si="28"/>
        <v/>
      </c>
      <c r="AK193" s="88"/>
    </row>
    <row r="194" spans="1:37" x14ac:dyDescent="0.25">
      <c r="A194" t="str">
        <f t="shared" si="28"/>
        <v/>
      </c>
      <c r="AK194" s="88"/>
    </row>
    <row r="195" spans="1:37" x14ac:dyDescent="0.25">
      <c r="A195" t="str">
        <f t="shared" si="28"/>
        <v/>
      </c>
      <c r="AK195" s="88"/>
    </row>
    <row r="196" spans="1:37" x14ac:dyDescent="0.25">
      <c r="A196" t="str">
        <f t="shared" si="28"/>
        <v/>
      </c>
      <c r="AK196" s="88"/>
    </row>
    <row r="197" spans="1:37" x14ac:dyDescent="0.25">
      <c r="A197" t="str">
        <f t="shared" si="28"/>
        <v/>
      </c>
      <c r="AK197" s="88"/>
    </row>
    <row r="198" spans="1:37" x14ac:dyDescent="0.25">
      <c r="A198" t="str">
        <f t="shared" si="28"/>
        <v/>
      </c>
      <c r="AK198" s="88"/>
    </row>
    <row r="199" spans="1:37" x14ac:dyDescent="0.25">
      <c r="A199" t="str">
        <f t="shared" si="28"/>
        <v/>
      </c>
      <c r="AK199" s="88"/>
    </row>
    <row r="200" spans="1:37" x14ac:dyDescent="0.25">
      <c r="A200" t="str">
        <f t="shared" si="28"/>
        <v/>
      </c>
      <c r="AK200" s="88"/>
    </row>
    <row r="201" spans="1:37" x14ac:dyDescent="0.25">
      <c r="A201" t="str">
        <f t="shared" si="28"/>
        <v/>
      </c>
      <c r="AK201" s="88"/>
    </row>
    <row r="202" spans="1:37" x14ac:dyDescent="0.25">
      <c r="A202" t="str">
        <f t="shared" si="28"/>
        <v/>
      </c>
      <c r="AK202" s="88"/>
    </row>
    <row r="203" spans="1:37" x14ac:dyDescent="0.25">
      <c r="A203" t="str">
        <f t="shared" si="28"/>
        <v/>
      </c>
      <c r="AK203" s="88"/>
    </row>
    <row r="204" spans="1:37" x14ac:dyDescent="0.25">
      <c r="A204" t="str">
        <f t="shared" si="28"/>
        <v/>
      </c>
      <c r="AK204" s="88"/>
    </row>
    <row r="205" spans="1:37" x14ac:dyDescent="0.25">
      <c r="A205" t="str">
        <f t="shared" si="28"/>
        <v/>
      </c>
      <c r="AK205" s="88"/>
    </row>
    <row r="206" spans="1:37" x14ac:dyDescent="0.25">
      <c r="A206" t="str">
        <f t="shared" si="28"/>
        <v/>
      </c>
      <c r="AK206" s="88"/>
    </row>
    <row r="207" spans="1:37" x14ac:dyDescent="0.25">
      <c r="A207" t="str">
        <f t="shared" si="28"/>
        <v/>
      </c>
      <c r="AK207" s="88"/>
    </row>
    <row r="208" spans="1:37" x14ac:dyDescent="0.25">
      <c r="A208" t="str">
        <f t="shared" si="28"/>
        <v/>
      </c>
      <c r="AK208" s="88"/>
    </row>
    <row r="209" spans="1:37" x14ac:dyDescent="0.25">
      <c r="A209" t="str">
        <f t="shared" si="28"/>
        <v/>
      </c>
      <c r="AK209" s="88"/>
    </row>
    <row r="210" spans="1:37" x14ac:dyDescent="0.25">
      <c r="A210" t="str">
        <f t="shared" si="28"/>
        <v/>
      </c>
      <c r="AK210" s="88"/>
    </row>
    <row r="211" spans="1:37" x14ac:dyDescent="0.25">
      <c r="A211" t="str">
        <f t="shared" si="28"/>
        <v/>
      </c>
      <c r="AK211" s="88"/>
    </row>
    <row r="212" spans="1:37" x14ac:dyDescent="0.25">
      <c r="A212" t="str">
        <f t="shared" si="28"/>
        <v/>
      </c>
      <c r="AK212" s="88"/>
    </row>
    <row r="213" spans="1:37" x14ac:dyDescent="0.25">
      <c r="A213" t="str">
        <f t="shared" si="28"/>
        <v/>
      </c>
      <c r="AK213" s="88"/>
    </row>
    <row r="214" spans="1:37" x14ac:dyDescent="0.25">
      <c r="A214" t="str">
        <f t="shared" si="28"/>
        <v/>
      </c>
      <c r="AK214" s="88"/>
    </row>
    <row r="215" spans="1:37" x14ac:dyDescent="0.25">
      <c r="A215" t="str">
        <f t="shared" si="28"/>
        <v/>
      </c>
      <c r="AK215" s="88"/>
    </row>
    <row r="216" spans="1:37" x14ac:dyDescent="0.25">
      <c r="A216" t="str">
        <f t="shared" si="28"/>
        <v/>
      </c>
      <c r="AK216" s="88"/>
    </row>
    <row r="217" spans="1:37" x14ac:dyDescent="0.25">
      <c r="A217" t="str">
        <f t="shared" si="28"/>
        <v/>
      </c>
      <c r="AK217" s="88"/>
    </row>
    <row r="218" spans="1:37" x14ac:dyDescent="0.25">
      <c r="A218" t="str">
        <f t="shared" si="28"/>
        <v/>
      </c>
      <c r="AK218" s="88"/>
    </row>
    <row r="219" spans="1:37" x14ac:dyDescent="0.25">
      <c r="A219" t="str">
        <f t="shared" si="28"/>
        <v/>
      </c>
      <c r="AK219" s="88"/>
    </row>
    <row r="220" spans="1:37" x14ac:dyDescent="0.25">
      <c r="A220" t="str">
        <f t="shared" si="28"/>
        <v/>
      </c>
      <c r="AK220" s="88"/>
    </row>
    <row r="221" spans="1:37" x14ac:dyDescent="0.25">
      <c r="A221" t="str">
        <f t="shared" si="28"/>
        <v/>
      </c>
      <c r="AK221" s="88"/>
    </row>
    <row r="222" spans="1:37" x14ac:dyDescent="0.25">
      <c r="A222" t="str">
        <f t="shared" si="28"/>
        <v/>
      </c>
      <c r="AK222" s="88"/>
    </row>
    <row r="223" spans="1:37" x14ac:dyDescent="0.25">
      <c r="A223" t="str">
        <f t="shared" si="28"/>
        <v/>
      </c>
      <c r="AK223" s="88"/>
    </row>
    <row r="458" spans="8:8" x14ac:dyDescent="0.25">
      <c r="H458" s="13">
        <v>1</v>
      </c>
    </row>
    <row r="459" spans="8:8" x14ac:dyDescent="0.25">
      <c r="H459" s="13">
        <v>2</v>
      </c>
    </row>
    <row r="460" spans="8:8" x14ac:dyDescent="0.25">
      <c r="H460" s="13">
        <v>3</v>
      </c>
    </row>
    <row r="461" spans="8:8" x14ac:dyDescent="0.25">
      <c r="H461" s="13">
        <v>4</v>
      </c>
    </row>
    <row r="462" spans="8:8" x14ac:dyDescent="0.25">
      <c r="H462" s="13">
        <v>5</v>
      </c>
    </row>
    <row r="463" spans="8:8" x14ac:dyDescent="0.25">
      <c r="H463" s="13">
        <v>6</v>
      </c>
    </row>
  </sheetData>
  <mergeCells count="7">
    <mergeCell ref="I2:I3"/>
    <mergeCell ref="J2:J3"/>
    <mergeCell ref="B2:B3"/>
    <mergeCell ref="C2:C3"/>
    <mergeCell ref="D2:D3"/>
    <mergeCell ref="F2:F3"/>
    <mergeCell ref="G2:G3"/>
  </mergeCells>
  <phoneticPr fontId="25" type="noConversion"/>
  <conditionalFormatting sqref="H62:H64">
    <cfRule type="colorScale" priority="68">
      <colorScale>
        <cfvo type="min"/>
        <cfvo type="percentile" val="50"/>
        <cfvo type="max"/>
        <color rgb="FFF8696B"/>
        <color rgb="FFFFEB84"/>
        <color rgb="FF63BE7B"/>
      </colorScale>
    </cfRule>
  </conditionalFormatting>
  <conditionalFormatting sqref="H62:H64">
    <cfRule type="colorScale" priority="69">
      <colorScale>
        <cfvo type="min"/>
        <cfvo type="percentile" val="50"/>
        <cfvo type="max"/>
        <color rgb="FFF8696B"/>
        <color rgb="FFFFEB84"/>
        <color rgb="FF63BE7B"/>
      </colorScale>
    </cfRule>
  </conditionalFormatting>
  <conditionalFormatting sqref="H1:H15 H23:H34 H36:H61 H65:H104 H106:H108 H112:H1048576">
    <cfRule type="colorScale" priority="87">
      <colorScale>
        <cfvo type="min"/>
        <cfvo type="percentile" val="50"/>
        <cfvo type="max"/>
        <color rgb="FFF8696B"/>
        <color rgb="FFFFEB84"/>
        <color rgb="FF63BE7B"/>
      </colorScale>
    </cfRule>
  </conditionalFormatting>
  <conditionalFormatting sqref="H458:H463 H4:H15 H23:H34 H36:H61 H65:H104 H106:H108 H112:H223">
    <cfRule type="colorScale" priority="92">
      <colorScale>
        <cfvo type="min"/>
        <cfvo type="percentile" val="50"/>
        <cfvo type="max"/>
        <color rgb="FFF8696B"/>
        <color rgb="FFFFEB84"/>
        <color rgb="FF63BE7B"/>
      </colorScale>
    </cfRule>
  </conditionalFormatting>
  <conditionalFormatting sqref="H1:H15 H23:H34 H36:H104 H106:H108 H112:H1048576">
    <cfRule type="colorScale" priority="97">
      <colorScale>
        <cfvo type="min"/>
        <cfvo type="percentile" val="50"/>
        <cfvo type="max"/>
        <color rgb="FFF8696B"/>
        <color rgb="FFFFEB84"/>
        <color rgb="FF63BE7B"/>
      </colorScale>
    </cfRule>
  </conditionalFormatting>
  <conditionalFormatting sqref="H16">
    <cfRule type="colorScale" priority="58">
      <colorScale>
        <cfvo type="min"/>
        <cfvo type="percentile" val="50"/>
        <cfvo type="max"/>
        <color rgb="FFF8696B"/>
        <color rgb="FFFFEB84"/>
        <color rgb="FF63BE7B"/>
      </colorScale>
    </cfRule>
  </conditionalFormatting>
  <conditionalFormatting sqref="H16">
    <cfRule type="colorScale" priority="59">
      <colorScale>
        <cfvo type="min"/>
        <cfvo type="percentile" val="50"/>
        <cfvo type="max"/>
        <color rgb="FFF8696B"/>
        <color rgb="FFFFEB84"/>
        <color rgb="FF63BE7B"/>
      </colorScale>
    </cfRule>
  </conditionalFormatting>
  <conditionalFormatting sqref="H16">
    <cfRule type="colorScale" priority="60">
      <colorScale>
        <cfvo type="min"/>
        <cfvo type="percentile" val="50"/>
        <cfvo type="max"/>
        <color rgb="FFF8696B"/>
        <color rgb="FFFFEB84"/>
        <color rgb="FF63BE7B"/>
      </colorScale>
    </cfRule>
  </conditionalFormatting>
  <conditionalFormatting sqref="H17">
    <cfRule type="colorScale" priority="55">
      <colorScale>
        <cfvo type="min"/>
        <cfvo type="percentile" val="50"/>
        <cfvo type="max"/>
        <color rgb="FFF8696B"/>
        <color rgb="FFFFEB84"/>
        <color rgb="FF63BE7B"/>
      </colorScale>
    </cfRule>
  </conditionalFormatting>
  <conditionalFormatting sqref="H17">
    <cfRule type="colorScale" priority="56">
      <colorScale>
        <cfvo type="min"/>
        <cfvo type="percentile" val="50"/>
        <cfvo type="max"/>
        <color rgb="FFF8696B"/>
        <color rgb="FFFFEB84"/>
        <color rgb="FF63BE7B"/>
      </colorScale>
    </cfRule>
  </conditionalFormatting>
  <conditionalFormatting sqref="H17">
    <cfRule type="colorScale" priority="57">
      <colorScale>
        <cfvo type="min"/>
        <cfvo type="percentile" val="50"/>
        <cfvo type="max"/>
        <color rgb="FFF8696B"/>
        <color rgb="FFFFEB84"/>
        <color rgb="FF63BE7B"/>
      </colorScale>
    </cfRule>
  </conditionalFormatting>
  <conditionalFormatting sqref="H18">
    <cfRule type="colorScale" priority="52">
      <colorScale>
        <cfvo type="min"/>
        <cfvo type="percentile" val="50"/>
        <cfvo type="max"/>
        <color rgb="FFF8696B"/>
        <color rgb="FFFFEB84"/>
        <color rgb="FF63BE7B"/>
      </colorScale>
    </cfRule>
  </conditionalFormatting>
  <conditionalFormatting sqref="H18">
    <cfRule type="colorScale" priority="53">
      <colorScale>
        <cfvo type="min"/>
        <cfvo type="percentile" val="50"/>
        <cfvo type="max"/>
        <color rgb="FFF8696B"/>
        <color rgb="FFFFEB84"/>
        <color rgb="FF63BE7B"/>
      </colorScale>
    </cfRule>
  </conditionalFormatting>
  <conditionalFormatting sqref="H18">
    <cfRule type="colorScale" priority="54">
      <colorScale>
        <cfvo type="min"/>
        <cfvo type="percentile" val="50"/>
        <cfvo type="max"/>
        <color rgb="FFF8696B"/>
        <color rgb="FFFFEB84"/>
        <color rgb="FF63BE7B"/>
      </colorScale>
    </cfRule>
  </conditionalFormatting>
  <conditionalFormatting sqref="H19">
    <cfRule type="colorScale" priority="49">
      <colorScale>
        <cfvo type="min"/>
        <cfvo type="percentile" val="50"/>
        <cfvo type="max"/>
        <color rgb="FFF8696B"/>
        <color rgb="FFFFEB84"/>
        <color rgb="FF63BE7B"/>
      </colorScale>
    </cfRule>
  </conditionalFormatting>
  <conditionalFormatting sqref="H19">
    <cfRule type="colorScale" priority="50">
      <colorScale>
        <cfvo type="min"/>
        <cfvo type="percentile" val="50"/>
        <cfvo type="max"/>
        <color rgb="FFF8696B"/>
        <color rgb="FFFFEB84"/>
        <color rgb="FF63BE7B"/>
      </colorScale>
    </cfRule>
  </conditionalFormatting>
  <conditionalFormatting sqref="H19">
    <cfRule type="colorScale" priority="51">
      <colorScale>
        <cfvo type="min"/>
        <cfvo type="percentile" val="50"/>
        <cfvo type="max"/>
        <color rgb="FFF8696B"/>
        <color rgb="FFFFEB84"/>
        <color rgb="FF63BE7B"/>
      </colorScale>
    </cfRule>
  </conditionalFormatting>
  <conditionalFormatting sqref="H20">
    <cfRule type="colorScale" priority="46">
      <colorScale>
        <cfvo type="min"/>
        <cfvo type="percentile" val="50"/>
        <cfvo type="max"/>
        <color rgb="FFF8696B"/>
        <color rgb="FFFFEB84"/>
        <color rgb="FF63BE7B"/>
      </colorScale>
    </cfRule>
  </conditionalFormatting>
  <conditionalFormatting sqref="H20">
    <cfRule type="colorScale" priority="47">
      <colorScale>
        <cfvo type="min"/>
        <cfvo type="percentile" val="50"/>
        <cfvo type="max"/>
        <color rgb="FFF8696B"/>
        <color rgb="FFFFEB84"/>
        <color rgb="FF63BE7B"/>
      </colorScale>
    </cfRule>
  </conditionalFormatting>
  <conditionalFormatting sqref="H20">
    <cfRule type="colorScale" priority="48">
      <colorScale>
        <cfvo type="min"/>
        <cfvo type="percentile" val="50"/>
        <cfvo type="max"/>
        <color rgb="FFF8696B"/>
        <color rgb="FFFFEB84"/>
        <color rgb="FF63BE7B"/>
      </colorScale>
    </cfRule>
  </conditionalFormatting>
  <conditionalFormatting sqref="H21">
    <cfRule type="colorScale" priority="43">
      <colorScale>
        <cfvo type="min"/>
        <cfvo type="percentile" val="50"/>
        <cfvo type="max"/>
        <color rgb="FFF8696B"/>
        <color rgb="FFFFEB84"/>
        <color rgb="FF63BE7B"/>
      </colorScale>
    </cfRule>
  </conditionalFormatting>
  <conditionalFormatting sqref="H21">
    <cfRule type="colorScale" priority="44">
      <colorScale>
        <cfvo type="min"/>
        <cfvo type="percentile" val="50"/>
        <cfvo type="max"/>
        <color rgb="FFF8696B"/>
        <color rgb="FFFFEB84"/>
        <color rgb="FF63BE7B"/>
      </colorScale>
    </cfRule>
  </conditionalFormatting>
  <conditionalFormatting sqref="H21">
    <cfRule type="colorScale" priority="45">
      <colorScale>
        <cfvo type="min"/>
        <cfvo type="percentile" val="50"/>
        <cfvo type="max"/>
        <color rgb="FFF8696B"/>
        <color rgb="FFFFEB84"/>
        <color rgb="FF63BE7B"/>
      </colorScale>
    </cfRule>
  </conditionalFormatting>
  <conditionalFormatting sqref="H22">
    <cfRule type="colorScale" priority="40">
      <colorScale>
        <cfvo type="min"/>
        <cfvo type="percentile" val="50"/>
        <cfvo type="max"/>
        <color rgb="FFF8696B"/>
        <color rgb="FFFFEB84"/>
        <color rgb="FF63BE7B"/>
      </colorScale>
    </cfRule>
  </conditionalFormatting>
  <conditionalFormatting sqref="H22">
    <cfRule type="colorScale" priority="41">
      <colorScale>
        <cfvo type="min"/>
        <cfvo type="percentile" val="50"/>
        <cfvo type="max"/>
        <color rgb="FFF8696B"/>
        <color rgb="FFFFEB84"/>
        <color rgb="FF63BE7B"/>
      </colorScale>
    </cfRule>
  </conditionalFormatting>
  <conditionalFormatting sqref="H22">
    <cfRule type="colorScale" priority="42">
      <colorScale>
        <cfvo type="min"/>
        <cfvo type="percentile" val="50"/>
        <cfvo type="max"/>
        <color rgb="FFF8696B"/>
        <color rgb="FFFFEB84"/>
        <color rgb="FF63BE7B"/>
      </colorScale>
    </cfRule>
  </conditionalFormatting>
  <conditionalFormatting sqref="H35">
    <cfRule type="colorScale" priority="37">
      <colorScale>
        <cfvo type="min"/>
        <cfvo type="percentile" val="50"/>
        <cfvo type="max"/>
        <color rgb="FFF8696B"/>
        <color rgb="FFFFEB84"/>
        <color rgb="FF63BE7B"/>
      </colorScale>
    </cfRule>
  </conditionalFormatting>
  <conditionalFormatting sqref="H35">
    <cfRule type="colorScale" priority="38">
      <colorScale>
        <cfvo type="min"/>
        <cfvo type="percentile" val="50"/>
        <cfvo type="max"/>
        <color rgb="FFF8696B"/>
        <color rgb="FFFFEB84"/>
        <color rgb="FF63BE7B"/>
      </colorScale>
    </cfRule>
  </conditionalFormatting>
  <conditionalFormatting sqref="H35">
    <cfRule type="colorScale" priority="39">
      <colorScale>
        <cfvo type="min"/>
        <cfvo type="percentile" val="50"/>
        <cfvo type="max"/>
        <color rgb="FFF8696B"/>
        <color rgb="FFFFEB84"/>
        <color rgb="FF63BE7B"/>
      </colorScale>
    </cfRule>
  </conditionalFormatting>
  <conditionalFormatting sqref="H105">
    <cfRule type="colorScale" priority="13">
      <colorScale>
        <cfvo type="min"/>
        <cfvo type="percentile" val="50"/>
        <cfvo type="max"/>
        <color rgb="FFF8696B"/>
        <color rgb="FFFFEB84"/>
        <color rgb="FF63BE7B"/>
      </colorScale>
    </cfRule>
  </conditionalFormatting>
  <conditionalFormatting sqref="H105">
    <cfRule type="colorScale" priority="14">
      <colorScale>
        <cfvo type="min"/>
        <cfvo type="percentile" val="50"/>
        <cfvo type="max"/>
        <color rgb="FFF8696B"/>
        <color rgb="FFFFEB84"/>
        <color rgb="FF63BE7B"/>
      </colorScale>
    </cfRule>
  </conditionalFormatting>
  <conditionalFormatting sqref="H105">
    <cfRule type="colorScale" priority="15">
      <colorScale>
        <cfvo type="min"/>
        <cfvo type="percentile" val="50"/>
        <cfvo type="max"/>
        <color rgb="FFF8696B"/>
        <color rgb="FFFFEB84"/>
        <color rgb="FF63BE7B"/>
      </colorScale>
    </cfRule>
  </conditionalFormatting>
  <conditionalFormatting sqref="H109">
    <cfRule type="colorScale" priority="7">
      <colorScale>
        <cfvo type="min"/>
        <cfvo type="percentile" val="50"/>
        <cfvo type="max"/>
        <color rgb="FFF8696B"/>
        <color rgb="FFFFEB84"/>
        <color rgb="FF63BE7B"/>
      </colorScale>
    </cfRule>
  </conditionalFormatting>
  <conditionalFormatting sqref="H109">
    <cfRule type="colorScale" priority="8">
      <colorScale>
        <cfvo type="min"/>
        <cfvo type="percentile" val="50"/>
        <cfvo type="max"/>
        <color rgb="FFF8696B"/>
        <color rgb="FFFFEB84"/>
        <color rgb="FF63BE7B"/>
      </colorScale>
    </cfRule>
  </conditionalFormatting>
  <conditionalFormatting sqref="H109">
    <cfRule type="colorScale" priority="9">
      <colorScale>
        <cfvo type="min"/>
        <cfvo type="percentile" val="50"/>
        <cfvo type="max"/>
        <color rgb="FFF8696B"/>
        <color rgb="FFFFEB84"/>
        <color rgb="FF63BE7B"/>
      </colorScale>
    </cfRule>
  </conditionalFormatting>
  <conditionalFormatting sqref="H110">
    <cfRule type="colorScale" priority="4">
      <colorScale>
        <cfvo type="min"/>
        <cfvo type="percentile" val="50"/>
        <cfvo type="max"/>
        <color rgb="FFF8696B"/>
        <color rgb="FFFFEB84"/>
        <color rgb="FF63BE7B"/>
      </colorScale>
    </cfRule>
  </conditionalFormatting>
  <conditionalFormatting sqref="H110">
    <cfRule type="colorScale" priority="5">
      <colorScale>
        <cfvo type="min"/>
        <cfvo type="percentile" val="50"/>
        <cfvo type="max"/>
        <color rgb="FFF8696B"/>
        <color rgb="FFFFEB84"/>
        <color rgb="FF63BE7B"/>
      </colorScale>
    </cfRule>
  </conditionalFormatting>
  <conditionalFormatting sqref="H110">
    <cfRule type="colorScale" priority="6">
      <colorScale>
        <cfvo type="min"/>
        <cfvo type="percentile" val="50"/>
        <cfvo type="max"/>
        <color rgb="FFF8696B"/>
        <color rgb="FFFFEB84"/>
        <color rgb="FF63BE7B"/>
      </colorScale>
    </cfRule>
  </conditionalFormatting>
  <conditionalFormatting sqref="H111">
    <cfRule type="colorScale" priority="1">
      <colorScale>
        <cfvo type="min"/>
        <cfvo type="percentile" val="50"/>
        <cfvo type="max"/>
        <color rgb="FFF8696B"/>
        <color rgb="FFFFEB84"/>
        <color rgb="FF63BE7B"/>
      </colorScale>
    </cfRule>
  </conditionalFormatting>
  <conditionalFormatting sqref="H111">
    <cfRule type="colorScale" priority="2">
      <colorScale>
        <cfvo type="min"/>
        <cfvo type="percentile" val="50"/>
        <cfvo type="max"/>
        <color rgb="FFF8696B"/>
        <color rgb="FFFFEB84"/>
        <color rgb="FF63BE7B"/>
      </colorScale>
    </cfRule>
  </conditionalFormatting>
  <conditionalFormatting sqref="H111">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3542-A7F0-4DB0-8D81-B47C67B23341}">
  <dimension ref="A2:V254"/>
  <sheetViews>
    <sheetView zoomScale="90" zoomScaleNormal="90" workbookViewId="0">
      <pane xSplit="2" ySplit="3" topLeftCell="C4" activePane="bottomRight" state="frozen"/>
      <selection pane="topRight" activeCell="C1" sqref="C1"/>
      <selection pane="bottomLeft" activeCell="A4" sqref="A4"/>
      <selection pane="bottomRight" activeCell="K43" sqref="K43"/>
    </sheetView>
  </sheetViews>
  <sheetFormatPr defaultColWidth="8.85546875" defaultRowHeight="15" x14ac:dyDescent="0.25"/>
  <cols>
    <col min="1" max="1" width="20.42578125" customWidth="1"/>
    <col min="3" max="21" width="4.42578125" customWidth="1"/>
    <col min="22" max="22" width="56.42578125" customWidth="1"/>
  </cols>
  <sheetData>
    <row r="2" spans="1:22" x14ac:dyDescent="0.25">
      <c r="C2" t="s">
        <v>110</v>
      </c>
      <c r="U2" s="48" t="s">
        <v>111</v>
      </c>
    </row>
    <row r="3" spans="1:22" x14ac:dyDescent="0.25">
      <c r="A3" s="21" t="s">
        <v>108</v>
      </c>
      <c r="B3" s="21" t="s">
        <v>109</v>
      </c>
      <c r="C3" s="106">
        <v>1</v>
      </c>
      <c r="D3" s="106">
        <v>2</v>
      </c>
      <c r="E3" s="106">
        <v>3</v>
      </c>
      <c r="F3" s="106">
        <v>4</v>
      </c>
      <c r="G3" s="106">
        <v>5</v>
      </c>
      <c r="H3" s="106">
        <v>6</v>
      </c>
      <c r="I3" s="106">
        <v>7</v>
      </c>
      <c r="J3" s="106">
        <v>8</v>
      </c>
      <c r="K3" s="106">
        <v>9</v>
      </c>
      <c r="L3" s="106">
        <v>10</v>
      </c>
      <c r="M3" s="106">
        <v>11</v>
      </c>
      <c r="N3" s="106">
        <v>12</v>
      </c>
      <c r="O3" s="106">
        <v>13</v>
      </c>
      <c r="P3" s="106">
        <v>14</v>
      </c>
      <c r="Q3" s="106">
        <v>15</v>
      </c>
      <c r="R3" s="106">
        <v>16</v>
      </c>
      <c r="S3" s="106">
        <v>17</v>
      </c>
      <c r="T3" s="106">
        <v>18</v>
      </c>
      <c r="U3" s="106">
        <v>19</v>
      </c>
      <c r="V3" s="21" t="s">
        <v>21</v>
      </c>
    </row>
    <row r="4" spans="1:22" x14ac:dyDescent="0.25">
      <c r="A4" s="59" t="s">
        <v>237</v>
      </c>
      <c r="B4" s="86">
        <v>0</v>
      </c>
      <c r="C4" s="21"/>
      <c r="D4" s="21"/>
      <c r="E4" s="21"/>
      <c r="F4" s="21"/>
      <c r="G4" s="21"/>
      <c r="H4" s="21"/>
      <c r="I4" s="21"/>
      <c r="J4" s="21">
        <v>1</v>
      </c>
      <c r="K4" s="21">
        <v>1</v>
      </c>
      <c r="L4" s="21">
        <v>1</v>
      </c>
      <c r="M4" s="21">
        <v>1</v>
      </c>
      <c r="N4" s="21">
        <v>1</v>
      </c>
      <c r="O4" s="21"/>
      <c r="P4" s="21"/>
      <c r="Q4" s="21"/>
      <c r="R4" s="21"/>
      <c r="S4" s="21"/>
      <c r="T4" s="21"/>
      <c r="U4" s="21"/>
      <c r="V4" s="21"/>
    </row>
    <row r="5" spans="1:22" x14ac:dyDescent="0.25">
      <c r="A5" s="59"/>
      <c r="B5" s="86">
        <v>3.125E-2</v>
      </c>
      <c r="C5" s="21"/>
      <c r="D5" s="21"/>
      <c r="E5" s="21"/>
      <c r="F5" s="21"/>
      <c r="G5" s="21"/>
      <c r="H5" s="21"/>
      <c r="I5" s="21"/>
      <c r="J5" s="21">
        <v>1</v>
      </c>
      <c r="K5" s="21">
        <v>1</v>
      </c>
      <c r="L5" s="21">
        <v>1</v>
      </c>
      <c r="M5" s="21">
        <v>1</v>
      </c>
      <c r="N5" s="21">
        <v>1</v>
      </c>
      <c r="O5" s="21"/>
      <c r="P5" s="21"/>
      <c r="Q5" s="21"/>
      <c r="R5" s="21"/>
      <c r="S5" s="21"/>
      <c r="T5" s="21"/>
      <c r="U5" s="21"/>
      <c r="V5" s="21"/>
    </row>
    <row r="6" spans="1:22" x14ac:dyDescent="0.25">
      <c r="A6" s="59"/>
      <c r="B6" s="86">
        <v>5.2083333333333336E-2</v>
      </c>
      <c r="C6" s="21"/>
      <c r="D6" s="21"/>
      <c r="E6" s="21"/>
      <c r="F6" s="21"/>
      <c r="G6" s="21"/>
      <c r="H6" s="21"/>
      <c r="I6" s="21"/>
      <c r="J6" s="21">
        <v>1</v>
      </c>
      <c r="K6" s="21">
        <v>1</v>
      </c>
      <c r="L6" s="21">
        <v>1</v>
      </c>
      <c r="M6" s="21">
        <v>1</v>
      </c>
      <c r="N6" s="21">
        <v>1</v>
      </c>
      <c r="O6" s="21"/>
      <c r="P6" s="21"/>
      <c r="Q6" s="21"/>
      <c r="R6" s="21"/>
      <c r="S6" s="21"/>
      <c r="T6" s="21"/>
      <c r="U6" s="21"/>
      <c r="V6" s="21"/>
    </row>
    <row r="7" spans="1:22" x14ac:dyDescent="0.25">
      <c r="A7" s="59"/>
      <c r="B7" s="86">
        <v>0</v>
      </c>
      <c r="C7" s="21"/>
      <c r="D7" s="21"/>
      <c r="E7" s="21"/>
      <c r="F7" s="21"/>
      <c r="G7" s="21"/>
      <c r="H7" s="21"/>
      <c r="I7" s="21"/>
      <c r="J7" s="21">
        <v>1</v>
      </c>
      <c r="K7" s="21">
        <v>1</v>
      </c>
      <c r="L7" s="21">
        <v>1</v>
      </c>
      <c r="M7" s="21">
        <v>1</v>
      </c>
      <c r="N7" s="21">
        <v>1</v>
      </c>
      <c r="O7" s="21"/>
      <c r="P7" s="21"/>
      <c r="Q7" s="21"/>
      <c r="R7" s="21"/>
      <c r="S7" s="21"/>
      <c r="T7" s="21"/>
      <c r="U7" s="21"/>
      <c r="V7" s="21"/>
    </row>
    <row r="8" spans="1:22" x14ac:dyDescent="0.25">
      <c r="A8" s="59"/>
      <c r="B8" s="86">
        <v>3.4722222222222224E-2</v>
      </c>
      <c r="C8" s="21"/>
      <c r="D8" s="21"/>
      <c r="E8" s="21"/>
      <c r="F8" s="21"/>
      <c r="G8" s="21"/>
      <c r="H8" s="21"/>
      <c r="I8" s="21"/>
      <c r="J8" s="21">
        <v>1</v>
      </c>
      <c r="K8" s="21">
        <v>1</v>
      </c>
      <c r="L8" s="21">
        <v>1</v>
      </c>
      <c r="M8" s="21">
        <v>1</v>
      </c>
      <c r="N8" s="21">
        <v>1</v>
      </c>
      <c r="O8" s="21"/>
      <c r="P8" s="21"/>
      <c r="Q8" s="21"/>
      <c r="R8" s="21"/>
      <c r="S8" s="21"/>
      <c r="T8" s="21"/>
      <c r="U8" s="21"/>
      <c r="V8" s="21"/>
    </row>
    <row r="9" spans="1:22" x14ac:dyDescent="0.25">
      <c r="A9" s="59"/>
      <c r="B9" s="86">
        <v>5.5555555555555552E-2</v>
      </c>
      <c r="C9" s="21"/>
      <c r="D9" s="21"/>
      <c r="E9" s="21"/>
      <c r="F9" s="21"/>
      <c r="G9" s="21"/>
      <c r="H9" s="21"/>
      <c r="I9" s="21"/>
      <c r="J9" s="21">
        <v>1</v>
      </c>
      <c r="K9" s="21">
        <v>1</v>
      </c>
      <c r="L9" s="21">
        <v>1</v>
      </c>
      <c r="M9" s="21">
        <v>1</v>
      </c>
      <c r="N9" s="21">
        <v>1</v>
      </c>
      <c r="O9" s="21"/>
      <c r="P9" s="21"/>
      <c r="Q9" s="21"/>
      <c r="R9" s="21"/>
      <c r="S9" s="21"/>
      <c r="T9" s="21"/>
      <c r="U9" s="21"/>
      <c r="V9" s="21"/>
    </row>
    <row r="10" spans="1:22" x14ac:dyDescent="0.25">
      <c r="A10" s="59"/>
      <c r="B10" s="86"/>
      <c r="C10" s="21"/>
      <c r="D10" s="21"/>
      <c r="E10" s="21"/>
      <c r="F10" s="21"/>
      <c r="G10" s="21"/>
      <c r="H10" s="21"/>
      <c r="I10" s="21"/>
      <c r="J10" s="21"/>
      <c r="K10" s="21"/>
      <c r="L10" s="21"/>
      <c r="M10" s="21"/>
      <c r="N10" s="21"/>
      <c r="O10" s="21"/>
      <c r="P10" s="21"/>
      <c r="Q10" s="21"/>
      <c r="R10" s="21"/>
      <c r="S10" s="21"/>
      <c r="T10" s="21"/>
      <c r="U10" s="21"/>
      <c r="V10" s="21"/>
    </row>
    <row r="11" spans="1:22" x14ac:dyDescent="0.25">
      <c r="A11" s="59" t="s">
        <v>236</v>
      </c>
      <c r="B11" s="86">
        <v>0</v>
      </c>
      <c r="C11" s="21"/>
      <c r="D11" s="21"/>
      <c r="E11" s="21"/>
      <c r="F11" s="21"/>
      <c r="G11" s="21"/>
      <c r="H11" s="21"/>
      <c r="I11" s="21"/>
      <c r="J11" s="21">
        <v>1</v>
      </c>
      <c r="K11" s="21">
        <v>1</v>
      </c>
      <c r="L11" s="21">
        <v>1</v>
      </c>
      <c r="M11" s="21">
        <v>1</v>
      </c>
      <c r="N11" s="21">
        <v>1</v>
      </c>
      <c r="O11" s="21"/>
      <c r="P11" s="21"/>
      <c r="Q11" s="21"/>
      <c r="R11" s="21"/>
      <c r="S11" s="21"/>
      <c r="T11" s="21"/>
      <c r="U11" s="21"/>
      <c r="V11" s="21"/>
    </row>
    <row r="12" spans="1:22" x14ac:dyDescent="0.25">
      <c r="A12" s="59"/>
      <c r="B12" s="86">
        <v>4.1666666666666664E-2</v>
      </c>
      <c r="C12" s="21"/>
      <c r="D12" s="21"/>
      <c r="E12" s="21"/>
      <c r="F12" s="21"/>
      <c r="G12" s="21"/>
      <c r="H12" s="21"/>
      <c r="I12" s="21"/>
      <c r="J12" s="21">
        <v>1</v>
      </c>
      <c r="K12" s="21">
        <v>1</v>
      </c>
      <c r="L12" s="21">
        <v>1</v>
      </c>
      <c r="M12" s="21">
        <v>0</v>
      </c>
      <c r="N12" s="21">
        <v>1</v>
      </c>
      <c r="O12" s="21"/>
      <c r="P12" s="21"/>
      <c r="Q12" s="21"/>
      <c r="R12" s="21"/>
      <c r="S12" s="21"/>
      <c r="T12" s="21"/>
      <c r="U12" s="21"/>
      <c r="V12" s="21"/>
    </row>
    <row r="13" spans="1:22" x14ac:dyDescent="0.25">
      <c r="A13" s="59"/>
      <c r="B13" s="86">
        <v>6.25E-2</v>
      </c>
      <c r="C13" s="21"/>
      <c r="D13" s="21"/>
      <c r="E13" s="21"/>
      <c r="F13" s="21"/>
      <c r="G13" s="21"/>
      <c r="H13" s="21"/>
      <c r="I13" s="21"/>
      <c r="J13" s="21">
        <v>1</v>
      </c>
      <c r="K13" s="21">
        <v>1</v>
      </c>
      <c r="L13" s="21">
        <v>1</v>
      </c>
      <c r="M13" s="21">
        <v>0</v>
      </c>
      <c r="N13" s="21">
        <v>1</v>
      </c>
      <c r="O13" s="21"/>
      <c r="P13" s="21"/>
      <c r="Q13" s="21"/>
      <c r="R13" s="21"/>
      <c r="S13" s="21"/>
      <c r="T13" s="21"/>
      <c r="U13" s="21"/>
      <c r="V13" s="21"/>
    </row>
    <row r="14" spans="1:22" x14ac:dyDescent="0.25">
      <c r="A14" s="59"/>
      <c r="B14" s="86"/>
      <c r="C14" s="21"/>
      <c r="D14" s="21"/>
      <c r="E14" s="21"/>
      <c r="F14" s="21"/>
      <c r="G14" s="21"/>
      <c r="H14" s="21"/>
      <c r="I14" s="21"/>
      <c r="J14" s="21"/>
      <c r="K14" s="21"/>
      <c r="L14" s="21"/>
      <c r="M14" s="21"/>
      <c r="N14" s="21"/>
      <c r="O14" s="21"/>
      <c r="P14" s="21"/>
      <c r="Q14" s="21"/>
      <c r="R14" s="21"/>
      <c r="S14" s="21"/>
      <c r="T14" s="21"/>
      <c r="U14" s="21"/>
      <c r="V14" s="21"/>
    </row>
    <row r="15" spans="1:22" x14ac:dyDescent="0.25">
      <c r="A15" s="21" t="s">
        <v>235</v>
      </c>
      <c r="B15" s="86">
        <v>0</v>
      </c>
      <c r="C15" s="21"/>
      <c r="D15" s="21"/>
      <c r="E15" s="21"/>
      <c r="F15" s="21"/>
      <c r="G15" s="21"/>
      <c r="H15" s="21"/>
      <c r="I15" s="21"/>
      <c r="J15" s="21">
        <v>1</v>
      </c>
      <c r="K15" s="21">
        <v>1</v>
      </c>
      <c r="L15" s="21">
        <v>1</v>
      </c>
      <c r="M15" s="21">
        <v>0.5</v>
      </c>
      <c r="N15" s="21">
        <v>1</v>
      </c>
      <c r="O15" s="21"/>
      <c r="P15" s="21"/>
      <c r="Q15" s="21"/>
      <c r="R15" s="21"/>
      <c r="S15" s="21"/>
      <c r="T15" s="21"/>
      <c r="U15" s="21"/>
      <c r="V15" s="21"/>
    </row>
    <row r="16" spans="1:22" x14ac:dyDescent="0.25">
      <c r="A16" s="21" t="s">
        <v>234</v>
      </c>
      <c r="B16" s="86">
        <v>0</v>
      </c>
      <c r="C16" s="21"/>
      <c r="D16" s="21"/>
      <c r="E16" s="21"/>
      <c r="F16" s="21"/>
      <c r="G16" s="21"/>
      <c r="H16" s="21"/>
      <c r="I16" s="21"/>
      <c r="J16" s="21">
        <v>1</v>
      </c>
      <c r="K16" s="21">
        <v>1</v>
      </c>
      <c r="L16" s="21">
        <v>1</v>
      </c>
      <c r="M16" s="21">
        <v>0.5</v>
      </c>
      <c r="N16" s="21">
        <v>1</v>
      </c>
      <c r="O16" s="21"/>
      <c r="P16" s="21"/>
      <c r="Q16" s="21"/>
      <c r="R16" s="21"/>
      <c r="S16" s="21"/>
      <c r="T16" s="21"/>
      <c r="U16" s="21"/>
      <c r="V16" s="21"/>
    </row>
    <row r="17" spans="1:22" x14ac:dyDescent="0.25">
      <c r="A17" s="21" t="s">
        <v>233</v>
      </c>
      <c r="B17" s="86">
        <v>0</v>
      </c>
      <c r="C17" s="21"/>
      <c r="D17" s="21"/>
      <c r="E17" s="21"/>
      <c r="F17" s="21"/>
      <c r="G17" s="21"/>
      <c r="H17" s="21"/>
      <c r="I17" s="21"/>
      <c r="J17" s="21">
        <v>1</v>
      </c>
      <c r="K17" s="21">
        <v>1</v>
      </c>
      <c r="L17" s="21">
        <v>1</v>
      </c>
      <c r="M17" s="21">
        <v>0.5</v>
      </c>
      <c r="N17" s="21">
        <v>1</v>
      </c>
      <c r="O17" s="21"/>
      <c r="P17" s="21"/>
      <c r="Q17" s="21"/>
      <c r="R17" s="21"/>
      <c r="S17" s="21"/>
      <c r="T17" s="21"/>
      <c r="U17" s="21"/>
      <c r="V17" s="21"/>
    </row>
    <row r="18" spans="1:22" x14ac:dyDescent="0.25">
      <c r="A18" s="21" t="s">
        <v>232</v>
      </c>
      <c r="B18" s="86">
        <v>0</v>
      </c>
      <c r="C18" s="21"/>
      <c r="D18" s="21"/>
      <c r="E18" s="21"/>
      <c r="F18" s="21"/>
      <c r="G18" s="21"/>
      <c r="H18" s="21"/>
      <c r="I18" s="21"/>
      <c r="J18" s="21">
        <v>1</v>
      </c>
      <c r="K18" s="21">
        <v>1</v>
      </c>
      <c r="L18" s="21">
        <v>1</v>
      </c>
      <c r="M18" s="21">
        <v>0.5</v>
      </c>
      <c r="N18" s="21">
        <v>1</v>
      </c>
      <c r="O18" s="21"/>
      <c r="P18" s="21"/>
      <c r="Q18" s="21"/>
      <c r="R18" s="21"/>
      <c r="S18" s="21"/>
      <c r="T18" s="21"/>
      <c r="U18" s="21"/>
      <c r="V18" s="21" t="s">
        <v>172</v>
      </c>
    </row>
    <row r="19" spans="1:22" x14ac:dyDescent="0.25">
      <c r="A19" s="21"/>
      <c r="B19" s="86"/>
      <c r="C19" s="21"/>
      <c r="D19" s="21"/>
      <c r="E19" s="21"/>
      <c r="F19" s="21"/>
      <c r="G19" s="21"/>
      <c r="H19" s="21"/>
      <c r="I19" s="21"/>
      <c r="J19" s="21"/>
      <c r="K19" s="21"/>
      <c r="L19" s="21"/>
      <c r="M19" s="21"/>
      <c r="N19" s="21"/>
      <c r="O19" s="21"/>
      <c r="P19" s="21"/>
      <c r="Q19" s="21"/>
      <c r="R19" s="21"/>
      <c r="S19" s="21"/>
      <c r="T19" s="21"/>
      <c r="U19" s="21"/>
      <c r="V19" s="21"/>
    </row>
    <row r="20" spans="1:22" x14ac:dyDescent="0.25">
      <c r="A20" s="21" t="s">
        <v>238</v>
      </c>
      <c r="B20" s="86">
        <v>0</v>
      </c>
      <c r="C20" s="21"/>
      <c r="D20" s="21"/>
      <c r="E20" s="21"/>
      <c r="F20" s="21"/>
      <c r="G20" s="21"/>
      <c r="H20" s="21"/>
      <c r="I20" s="21"/>
      <c r="J20" s="21"/>
      <c r="K20" s="21">
        <v>1</v>
      </c>
      <c r="L20" s="21">
        <v>1</v>
      </c>
      <c r="M20" s="21">
        <v>1</v>
      </c>
      <c r="N20" s="21"/>
      <c r="O20" s="21"/>
      <c r="P20" s="21"/>
      <c r="Q20" s="21"/>
      <c r="R20" s="21"/>
      <c r="S20" s="21"/>
      <c r="T20" s="21"/>
      <c r="U20" s="21"/>
      <c r="V20" s="21"/>
    </row>
    <row r="21" spans="1:22" x14ac:dyDescent="0.25">
      <c r="A21" s="21"/>
      <c r="B21" s="86"/>
      <c r="C21" s="21"/>
      <c r="D21" s="21"/>
      <c r="E21" s="21"/>
      <c r="F21" s="21"/>
      <c r="G21" s="21"/>
      <c r="H21" s="21"/>
      <c r="I21" s="21"/>
      <c r="J21" s="21"/>
      <c r="K21" s="21"/>
      <c r="L21" s="21"/>
      <c r="M21" s="21"/>
      <c r="N21" s="21"/>
      <c r="O21" s="21"/>
      <c r="P21" s="21"/>
      <c r="Q21" s="21"/>
      <c r="R21" s="21"/>
      <c r="S21" s="21"/>
      <c r="T21" s="21"/>
      <c r="U21" s="21"/>
      <c r="V21" s="21"/>
    </row>
    <row r="22" spans="1:22" x14ac:dyDescent="0.25">
      <c r="A22" s="21" t="s">
        <v>239</v>
      </c>
      <c r="B22" s="86">
        <v>0</v>
      </c>
      <c r="C22" s="21"/>
      <c r="D22" s="21"/>
      <c r="E22" s="21"/>
      <c r="F22" s="21"/>
      <c r="G22" s="21"/>
      <c r="H22" s="21"/>
      <c r="I22" s="21"/>
      <c r="J22" s="21"/>
      <c r="K22" s="21">
        <v>1</v>
      </c>
      <c r="L22" s="21">
        <v>1</v>
      </c>
      <c r="M22" s="21">
        <v>1</v>
      </c>
      <c r="N22" s="21"/>
      <c r="O22" s="21"/>
      <c r="P22" s="21"/>
      <c r="Q22" s="21"/>
      <c r="R22" s="21"/>
      <c r="S22" s="21"/>
      <c r="T22" s="21"/>
      <c r="U22" s="21"/>
      <c r="V22" s="21"/>
    </row>
    <row r="23" spans="1:22" x14ac:dyDescent="0.25">
      <c r="A23" s="21"/>
      <c r="B23" s="86"/>
      <c r="C23" s="21"/>
      <c r="D23" s="21"/>
      <c r="E23" s="21"/>
      <c r="F23" s="21"/>
      <c r="G23" s="21"/>
      <c r="H23" s="21"/>
      <c r="I23" s="21"/>
      <c r="J23" s="21"/>
      <c r="K23" s="21"/>
      <c r="L23" s="21"/>
      <c r="M23" s="21"/>
      <c r="N23" s="21"/>
      <c r="O23" s="21"/>
      <c r="P23" s="21"/>
      <c r="Q23" s="21"/>
      <c r="R23" s="21"/>
      <c r="S23" s="21"/>
      <c r="T23" s="21"/>
      <c r="U23" s="21"/>
      <c r="V23" s="21"/>
    </row>
    <row r="24" spans="1:22" x14ac:dyDescent="0.25">
      <c r="A24" s="21" t="s">
        <v>240</v>
      </c>
      <c r="B24" s="86">
        <v>0</v>
      </c>
      <c r="C24" s="21"/>
      <c r="D24" s="21"/>
      <c r="E24" s="21"/>
      <c r="F24" s="21"/>
      <c r="G24" s="21"/>
      <c r="H24" s="21"/>
      <c r="I24" s="21"/>
      <c r="J24" s="21"/>
      <c r="K24" s="21">
        <v>1</v>
      </c>
      <c r="L24" s="21">
        <v>1</v>
      </c>
      <c r="M24" s="21">
        <v>1</v>
      </c>
      <c r="N24" s="21"/>
      <c r="O24" s="21"/>
      <c r="P24" s="21"/>
      <c r="Q24" s="21"/>
      <c r="R24" s="21"/>
      <c r="S24" s="21"/>
      <c r="T24" s="21"/>
      <c r="U24" s="21"/>
      <c r="V24" s="21"/>
    </row>
    <row r="25" spans="1:22" x14ac:dyDescent="0.25">
      <c r="A25" s="21"/>
      <c r="B25" s="86"/>
      <c r="C25" s="21"/>
      <c r="D25" s="21"/>
      <c r="E25" s="21"/>
      <c r="F25" s="21"/>
      <c r="G25" s="21"/>
      <c r="H25" s="21"/>
      <c r="I25" s="21"/>
      <c r="J25" s="21"/>
      <c r="K25" s="21"/>
      <c r="L25" s="21"/>
      <c r="M25" s="21"/>
      <c r="N25" s="21"/>
      <c r="O25" s="21"/>
      <c r="P25" s="21"/>
      <c r="Q25" s="21"/>
      <c r="R25" s="21"/>
      <c r="S25" s="21"/>
      <c r="T25" s="21"/>
      <c r="U25" s="21"/>
      <c r="V25" s="21"/>
    </row>
    <row r="26" spans="1:22" x14ac:dyDescent="0.25">
      <c r="A26" s="21" t="s">
        <v>241</v>
      </c>
      <c r="B26" s="86">
        <v>0</v>
      </c>
      <c r="C26" s="21"/>
      <c r="D26" s="21"/>
      <c r="E26" s="21"/>
      <c r="F26" s="21"/>
      <c r="G26" s="21"/>
      <c r="H26" s="21"/>
      <c r="I26" s="21"/>
      <c r="J26" s="21"/>
      <c r="K26" s="21">
        <v>1</v>
      </c>
      <c r="L26" s="21">
        <v>1</v>
      </c>
      <c r="M26" s="21">
        <v>1</v>
      </c>
      <c r="N26" s="21"/>
      <c r="O26" s="21"/>
      <c r="P26" s="21"/>
      <c r="Q26" s="21"/>
      <c r="R26" s="21"/>
      <c r="S26" s="21"/>
      <c r="T26" s="21"/>
      <c r="U26" s="21"/>
      <c r="V26" s="21"/>
    </row>
    <row r="27" spans="1:22" x14ac:dyDescent="0.25">
      <c r="A27" s="21"/>
      <c r="B27" s="86"/>
      <c r="C27" s="21"/>
      <c r="D27" s="21"/>
      <c r="E27" s="21"/>
      <c r="F27" s="21"/>
      <c r="G27" s="21"/>
      <c r="H27" s="21"/>
      <c r="I27" s="21"/>
      <c r="J27" s="21"/>
      <c r="K27" s="21"/>
      <c r="L27" s="21"/>
      <c r="M27" s="21"/>
      <c r="N27" s="21"/>
      <c r="O27" s="21"/>
      <c r="P27" s="21"/>
      <c r="Q27" s="21"/>
      <c r="R27" s="21"/>
      <c r="S27" s="21"/>
      <c r="T27" s="21"/>
      <c r="U27" s="21"/>
      <c r="V27" s="21"/>
    </row>
    <row r="28" spans="1:22" x14ac:dyDescent="0.25">
      <c r="A28" s="21" t="s">
        <v>242</v>
      </c>
      <c r="B28" s="86">
        <v>0</v>
      </c>
      <c r="C28" s="21"/>
      <c r="D28" s="21"/>
      <c r="E28" s="21"/>
      <c r="F28" s="21"/>
      <c r="G28" s="21"/>
      <c r="H28" s="21"/>
      <c r="I28" s="21"/>
      <c r="J28" s="21"/>
      <c r="K28" s="21">
        <v>1</v>
      </c>
      <c r="L28" s="21">
        <v>1</v>
      </c>
      <c r="M28" s="21">
        <v>1</v>
      </c>
      <c r="N28" s="21"/>
      <c r="O28" s="21"/>
      <c r="P28" s="21"/>
      <c r="Q28" s="21"/>
      <c r="R28" s="21"/>
      <c r="S28" s="21"/>
      <c r="T28" s="21"/>
      <c r="U28" s="21"/>
      <c r="V28" s="21"/>
    </row>
    <row r="29" spans="1:22" x14ac:dyDescent="0.25">
      <c r="A29" s="21"/>
      <c r="B29" s="86"/>
      <c r="C29" s="21"/>
      <c r="D29" s="21"/>
      <c r="E29" s="21"/>
      <c r="F29" s="21"/>
      <c r="G29" s="21"/>
      <c r="H29" s="21"/>
      <c r="I29" s="21"/>
      <c r="J29" s="21"/>
      <c r="K29" s="21"/>
      <c r="L29" s="21"/>
      <c r="M29" s="21"/>
      <c r="N29" s="21"/>
      <c r="O29" s="21"/>
      <c r="P29" s="21"/>
      <c r="Q29" s="21"/>
      <c r="R29" s="21"/>
      <c r="S29" s="21"/>
      <c r="T29" s="21"/>
      <c r="U29" s="21"/>
      <c r="V29" s="21"/>
    </row>
    <row r="30" spans="1:22" x14ac:dyDescent="0.25">
      <c r="A30" s="21" t="s">
        <v>243</v>
      </c>
      <c r="B30" s="86">
        <v>0</v>
      </c>
      <c r="C30" s="21"/>
      <c r="D30" s="21"/>
      <c r="E30" s="21"/>
      <c r="F30" s="21"/>
      <c r="G30" s="21"/>
      <c r="H30" s="21"/>
      <c r="I30" s="21"/>
      <c r="J30" s="21"/>
      <c r="K30" s="21">
        <v>1</v>
      </c>
      <c r="L30" s="21">
        <v>1</v>
      </c>
      <c r="M30" s="21">
        <v>1</v>
      </c>
      <c r="N30" s="21"/>
      <c r="O30" s="21"/>
      <c r="P30" s="21"/>
      <c r="Q30" s="21"/>
      <c r="R30" s="21"/>
      <c r="S30" s="21"/>
      <c r="T30" s="21"/>
      <c r="U30" s="21"/>
      <c r="V30" s="21"/>
    </row>
    <row r="31" spans="1:22" x14ac:dyDescent="0.25">
      <c r="A31" s="21"/>
      <c r="B31" s="86"/>
      <c r="C31" s="21"/>
      <c r="D31" s="21"/>
      <c r="E31" s="21"/>
      <c r="F31" s="21"/>
      <c r="G31" s="21"/>
      <c r="H31" s="21"/>
      <c r="I31" s="21"/>
      <c r="J31" s="21"/>
      <c r="K31" s="21"/>
      <c r="L31" s="21"/>
      <c r="M31" s="21"/>
      <c r="N31" s="21"/>
      <c r="O31" s="21"/>
      <c r="P31" s="21"/>
      <c r="Q31" s="21"/>
      <c r="R31" s="21"/>
      <c r="S31" s="21"/>
      <c r="T31" s="21"/>
      <c r="U31" s="21"/>
      <c r="V31" s="21"/>
    </row>
    <row r="32" spans="1:22" x14ac:dyDescent="0.25">
      <c r="A32" s="21" t="s">
        <v>244</v>
      </c>
      <c r="B32" s="86">
        <v>0</v>
      </c>
      <c r="C32" s="21"/>
      <c r="D32" s="21"/>
      <c r="E32" s="21"/>
      <c r="F32" s="21"/>
      <c r="G32" s="21"/>
      <c r="H32" s="21"/>
      <c r="I32" s="21"/>
      <c r="J32" s="21"/>
      <c r="K32" s="21">
        <v>1</v>
      </c>
      <c r="L32" s="21">
        <v>1</v>
      </c>
      <c r="M32" s="21">
        <v>1</v>
      </c>
      <c r="N32" s="21"/>
      <c r="O32" s="21"/>
      <c r="P32" s="21"/>
      <c r="Q32" s="21"/>
      <c r="R32" s="21"/>
      <c r="S32" s="21"/>
      <c r="T32" s="21"/>
      <c r="U32" s="21"/>
      <c r="V32" s="21"/>
    </row>
    <row r="33" spans="1:22" x14ac:dyDescent="0.25">
      <c r="A33" s="21"/>
      <c r="B33" s="86"/>
      <c r="C33" s="21"/>
      <c r="D33" s="21"/>
      <c r="E33" s="21"/>
      <c r="F33" s="21"/>
      <c r="G33" s="21"/>
      <c r="H33" s="21"/>
      <c r="I33" s="21"/>
      <c r="J33" s="21"/>
      <c r="K33" s="21"/>
      <c r="L33" s="21"/>
      <c r="M33" s="21"/>
      <c r="N33" s="21"/>
      <c r="O33" s="21"/>
      <c r="P33" s="21"/>
      <c r="Q33" s="21"/>
      <c r="R33" s="21"/>
      <c r="S33" s="21"/>
      <c r="T33" s="21"/>
      <c r="U33" s="21"/>
      <c r="V33" s="21"/>
    </row>
    <row r="34" spans="1:22" x14ac:dyDescent="0.25">
      <c r="A34" s="21" t="s">
        <v>245</v>
      </c>
      <c r="B34" s="86">
        <v>0</v>
      </c>
      <c r="C34" s="21"/>
      <c r="D34" s="21"/>
      <c r="E34" s="21"/>
      <c r="F34" s="21"/>
      <c r="G34" s="21"/>
      <c r="H34" s="21"/>
      <c r="I34" s="21"/>
      <c r="J34" s="21"/>
      <c r="K34" s="21">
        <v>1</v>
      </c>
      <c r="L34" s="21">
        <v>1</v>
      </c>
      <c r="M34" s="21">
        <v>1</v>
      </c>
      <c r="N34" s="21"/>
      <c r="O34" s="21"/>
      <c r="P34" s="21"/>
      <c r="Q34" s="21"/>
      <c r="R34" s="21"/>
      <c r="S34" s="21"/>
      <c r="T34" s="21"/>
      <c r="U34" s="21"/>
      <c r="V34" s="21"/>
    </row>
    <row r="35" spans="1:22" x14ac:dyDescent="0.25">
      <c r="A35" s="21"/>
      <c r="B35" s="86"/>
      <c r="C35" s="21"/>
      <c r="D35" s="21"/>
      <c r="E35" s="21"/>
      <c r="F35" s="21"/>
      <c r="G35" s="21"/>
      <c r="H35" s="21"/>
      <c r="I35" s="21"/>
      <c r="J35" s="21"/>
      <c r="K35" s="21"/>
      <c r="L35" s="21"/>
      <c r="M35" s="21"/>
      <c r="N35" s="21"/>
      <c r="O35" s="21"/>
      <c r="P35" s="21"/>
      <c r="Q35" s="21"/>
      <c r="R35" s="21"/>
      <c r="S35" s="21"/>
      <c r="T35" s="21"/>
      <c r="U35" s="21"/>
      <c r="V35" s="21"/>
    </row>
    <row r="36" spans="1:22" x14ac:dyDescent="0.25">
      <c r="A36" s="21" t="s">
        <v>252</v>
      </c>
      <c r="B36" s="86"/>
      <c r="C36" s="21"/>
      <c r="D36" s="21"/>
      <c r="E36" s="21"/>
      <c r="F36" s="21"/>
      <c r="G36" s="21"/>
      <c r="H36" s="21"/>
      <c r="I36" s="21"/>
      <c r="J36" s="21"/>
      <c r="K36" s="21">
        <v>1</v>
      </c>
      <c r="L36" s="21">
        <v>1</v>
      </c>
      <c r="M36" s="21">
        <v>1</v>
      </c>
      <c r="N36" s="21"/>
      <c r="O36" s="21"/>
      <c r="P36" s="21"/>
      <c r="Q36" s="21"/>
      <c r="R36" s="21"/>
      <c r="S36" s="21"/>
      <c r="T36" s="21"/>
      <c r="U36" s="21"/>
      <c r="V36" s="21"/>
    </row>
    <row r="37" spans="1:22" x14ac:dyDescent="0.25">
      <c r="A37" s="21"/>
      <c r="B37" s="86"/>
      <c r="C37" s="21"/>
      <c r="D37" s="21"/>
      <c r="E37" s="21"/>
      <c r="F37" s="21"/>
      <c r="G37" s="21"/>
      <c r="H37" s="21"/>
      <c r="I37" s="21"/>
      <c r="J37" s="21"/>
      <c r="K37" s="21"/>
      <c r="L37" s="21"/>
      <c r="M37" s="21"/>
      <c r="N37" s="21"/>
      <c r="O37" s="21"/>
      <c r="P37" s="21"/>
      <c r="Q37" s="21"/>
      <c r="R37" s="21"/>
      <c r="S37" s="21"/>
      <c r="T37" s="21"/>
      <c r="U37" s="21"/>
      <c r="V37" s="21"/>
    </row>
    <row r="38" spans="1:22" x14ac:dyDescent="0.25">
      <c r="A38" s="21" t="s">
        <v>252</v>
      </c>
      <c r="B38" s="86"/>
      <c r="C38" s="21"/>
      <c r="D38" s="21"/>
      <c r="E38" s="21"/>
      <c r="F38" s="21"/>
      <c r="G38" s="21"/>
      <c r="H38" s="21"/>
      <c r="I38" s="21"/>
      <c r="J38" s="21"/>
      <c r="K38" s="21">
        <v>1</v>
      </c>
      <c r="L38" s="21">
        <v>1</v>
      </c>
      <c r="M38" s="21">
        <v>1</v>
      </c>
      <c r="N38" s="21"/>
      <c r="O38" s="21"/>
      <c r="P38" s="21"/>
      <c r="Q38" s="21"/>
      <c r="R38" s="21"/>
      <c r="S38" s="21"/>
      <c r="T38" s="21"/>
      <c r="U38" s="21"/>
      <c r="V38" s="21"/>
    </row>
    <row r="39" spans="1:22" x14ac:dyDescent="0.25">
      <c r="A39" s="59"/>
      <c r="B39" s="86"/>
      <c r="C39" s="21"/>
      <c r="D39" s="21"/>
      <c r="E39" s="21"/>
      <c r="F39" s="21"/>
      <c r="G39" s="21"/>
      <c r="H39" s="21"/>
      <c r="I39" s="21"/>
      <c r="J39" s="21"/>
      <c r="K39" s="21"/>
      <c r="L39" s="21"/>
      <c r="M39" s="21"/>
      <c r="N39" s="21"/>
      <c r="O39" s="21"/>
      <c r="P39" s="21"/>
      <c r="Q39" s="21"/>
      <c r="R39" s="21"/>
      <c r="S39" s="21"/>
      <c r="T39" s="21"/>
      <c r="U39" s="21"/>
      <c r="V39" s="21"/>
    </row>
    <row r="40" spans="1:22" x14ac:dyDescent="0.25">
      <c r="A40" s="21" t="s">
        <v>252</v>
      </c>
      <c r="B40" s="86"/>
      <c r="C40" s="21"/>
      <c r="D40" s="21"/>
      <c r="E40" s="21"/>
      <c r="F40" s="21"/>
      <c r="G40" s="21"/>
      <c r="H40" s="21"/>
      <c r="I40" s="21"/>
      <c r="J40" s="21"/>
      <c r="K40" s="21">
        <v>1</v>
      </c>
      <c r="L40" s="21">
        <v>1</v>
      </c>
      <c r="M40" s="21">
        <v>1</v>
      </c>
      <c r="N40" s="21"/>
      <c r="O40" s="21"/>
      <c r="P40" s="21"/>
      <c r="Q40" s="21"/>
      <c r="R40" s="21"/>
      <c r="S40" s="21"/>
      <c r="T40" s="21"/>
      <c r="U40" s="21"/>
      <c r="V40" s="21"/>
    </row>
    <row r="41" spans="1:22" x14ac:dyDescent="0.25">
      <c r="A41" s="59"/>
      <c r="B41" s="86"/>
      <c r="C41" s="21"/>
      <c r="D41" s="21"/>
      <c r="E41" s="21"/>
      <c r="F41" s="21"/>
      <c r="G41" s="21"/>
      <c r="H41" s="21"/>
      <c r="I41" s="21"/>
      <c r="J41" s="21"/>
      <c r="K41" s="21"/>
      <c r="L41" s="21"/>
      <c r="M41" s="21"/>
      <c r="N41" s="21"/>
      <c r="O41" s="21"/>
      <c r="P41" s="21"/>
      <c r="Q41" s="21"/>
      <c r="R41" s="21"/>
      <c r="S41" s="21"/>
      <c r="T41" s="21"/>
      <c r="U41" s="21"/>
      <c r="V41" s="21"/>
    </row>
    <row r="42" spans="1:22" x14ac:dyDescent="0.25">
      <c r="A42" s="59"/>
      <c r="B42" s="86"/>
      <c r="C42" s="21"/>
      <c r="D42" s="21"/>
      <c r="E42" s="21"/>
      <c r="F42" s="21"/>
      <c r="G42" s="21"/>
      <c r="H42" s="21"/>
      <c r="I42" s="21"/>
      <c r="J42" s="21"/>
      <c r="K42" s="21"/>
      <c r="L42" s="21"/>
      <c r="M42" s="21"/>
      <c r="N42" s="21"/>
      <c r="O42" s="21"/>
      <c r="P42" s="21"/>
      <c r="Q42" s="21"/>
      <c r="R42" s="21"/>
      <c r="S42" s="21"/>
      <c r="T42" s="21"/>
      <c r="U42" s="21"/>
      <c r="V42" s="21"/>
    </row>
    <row r="43" spans="1:22" x14ac:dyDescent="0.25">
      <c r="A43" s="59"/>
      <c r="B43" s="86"/>
      <c r="C43" s="21"/>
      <c r="D43" s="21"/>
      <c r="E43" s="21"/>
      <c r="F43" s="21"/>
      <c r="G43" s="21"/>
      <c r="H43" s="21"/>
      <c r="I43" s="21"/>
      <c r="J43" s="21"/>
      <c r="K43" s="21"/>
      <c r="L43" s="21"/>
      <c r="M43" s="21"/>
      <c r="N43" s="21"/>
      <c r="O43" s="21"/>
      <c r="P43" s="21"/>
      <c r="Q43" s="21"/>
      <c r="R43" s="21"/>
      <c r="S43" s="21"/>
      <c r="T43" s="21"/>
      <c r="U43" s="21"/>
      <c r="V43" s="21"/>
    </row>
    <row r="44" spans="1:22" x14ac:dyDescent="0.25">
      <c r="A44" s="59"/>
      <c r="B44" s="86"/>
      <c r="C44" s="21"/>
      <c r="D44" s="21"/>
      <c r="E44" s="21"/>
      <c r="F44" s="21"/>
      <c r="G44" s="21"/>
      <c r="H44" s="21"/>
      <c r="I44" s="21"/>
      <c r="J44" s="21"/>
      <c r="K44" s="21"/>
      <c r="L44" s="21"/>
      <c r="M44" s="21"/>
      <c r="N44" s="21"/>
      <c r="O44" s="21"/>
      <c r="P44" s="21"/>
      <c r="Q44" s="21"/>
      <c r="R44" s="21"/>
      <c r="S44" s="21"/>
      <c r="T44" s="21"/>
      <c r="U44" s="21"/>
      <c r="V44" s="21"/>
    </row>
    <row r="45" spans="1:22" x14ac:dyDescent="0.25">
      <c r="A45" s="59"/>
      <c r="B45" s="86"/>
      <c r="C45" s="21"/>
      <c r="D45" s="21"/>
      <c r="E45" s="21"/>
      <c r="F45" s="21"/>
      <c r="G45" s="21"/>
      <c r="H45" s="21"/>
      <c r="I45" s="21"/>
      <c r="J45" s="21"/>
      <c r="K45" s="21"/>
      <c r="L45" s="21"/>
      <c r="M45" s="21"/>
      <c r="N45" s="21"/>
      <c r="O45" s="21"/>
      <c r="P45" s="21"/>
      <c r="Q45" s="21"/>
      <c r="R45" s="21"/>
      <c r="S45" s="21"/>
      <c r="T45" s="21"/>
      <c r="U45" s="21"/>
      <c r="V45" s="21"/>
    </row>
    <row r="46" spans="1:22" x14ac:dyDescent="0.25">
      <c r="A46" s="59"/>
      <c r="B46" s="86"/>
      <c r="C46" s="21"/>
      <c r="D46" s="21"/>
      <c r="E46" s="21"/>
      <c r="F46" s="21"/>
      <c r="G46" s="21"/>
      <c r="H46" s="21"/>
      <c r="I46" s="21"/>
      <c r="J46" s="21"/>
      <c r="K46" s="21"/>
      <c r="L46" s="21"/>
      <c r="M46" s="21"/>
      <c r="N46" s="21"/>
      <c r="O46" s="21"/>
      <c r="P46" s="21"/>
      <c r="Q46" s="21"/>
      <c r="R46" s="21"/>
      <c r="S46" s="21"/>
      <c r="T46" s="21"/>
      <c r="U46" s="21"/>
      <c r="V46" s="21"/>
    </row>
    <row r="47" spans="1:22" x14ac:dyDescent="0.25">
      <c r="A47" s="59"/>
      <c r="B47" s="86"/>
      <c r="C47" s="21"/>
      <c r="D47" s="21"/>
      <c r="E47" s="21"/>
      <c r="F47" s="21"/>
      <c r="G47" s="21"/>
      <c r="H47" s="21"/>
      <c r="I47" s="21"/>
      <c r="J47" s="21"/>
      <c r="K47" s="21"/>
      <c r="L47" s="21"/>
      <c r="M47" s="21"/>
      <c r="N47" s="21"/>
      <c r="O47" s="21"/>
      <c r="P47" s="21"/>
      <c r="Q47" s="21"/>
      <c r="R47" s="21"/>
      <c r="S47" s="21"/>
      <c r="T47" s="21"/>
      <c r="U47" s="21"/>
      <c r="V47" s="21"/>
    </row>
    <row r="48" spans="1:22" x14ac:dyDescent="0.25">
      <c r="A48" s="59"/>
      <c r="B48" s="86"/>
      <c r="C48" s="21"/>
      <c r="D48" s="21"/>
      <c r="E48" s="21"/>
      <c r="F48" s="21"/>
      <c r="G48" s="21"/>
      <c r="H48" s="21"/>
      <c r="I48" s="21"/>
      <c r="J48" s="21"/>
      <c r="K48" s="21"/>
      <c r="L48" s="21"/>
      <c r="M48" s="21"/>
      <c r="N48" s="21"/>
      <c r="O48" s="21"/>
      <c r="P48" s="21"/>
      <c r="Q48" s="21"/>
      <c r="R48" s="21"/>
      <c r="S48" s="21"/>
      <c r="T48" s="21"/>
      <c r="U48" s="21"/>
      <c r="V48" s="21"/>
    </row>
    <row r="49" spans="1:22" x14ac:dyDescent="0.25">
      <c r="A49" s="59"/>
      <c r="B49" s="86"/>
      <c r="C49" s="21"/>
      <c r="D49" s="21"/>
      <c r="E49" s="21"/>
      <c r="F49" s="21"/>
      <c r="G49" s="21"/>
      <c r="H49" s="21"/>
      <c r="I49" s="21"/>
      <c r="J49" s="21"/>
      <c r="K49" s="21"/>
      <c r="L49" s="21"/>
      <c r="M49" s="21"/>
      <c r="N49" s="21"/>
      <c r="O49" s="21"/>
      <c r="P49" s="21"/>
      <c r="Q49" s="21"/>
      <c r="R49" s="21"/>
      <c r="S49" s="21"/>
      <c r="T49" s="21"/>
      <c r="U49" s="21"/>
      <c r="V49" s="21"/>
    </row>
    <row r="50" spans="1:22" x14ac:dyDescent="0.25">
      <c r="A50" s="59"/>
      <c r="B50" s="86"/>
      <c r="C50" s="21"/>
      <c r="D50" s="21"/>
      <c r="E50" s="21"/>
      <c r="F50" s="21"/>
      <c r="G50" s="21"/>
      <c r="H50" s="21"/>
      <c r="I50" s="21"/>
      <c r="J50" s="21"/>
      <c r="K50" s="21"/>
      <c r="L50" s="21"/>
      <c r="M50" s="21"/>
      <c r="N50" s="21"/>
      <c r="O50" s="21"/>
      <c r="P50" s="21"/>
      <c r="Q50" s="21"/>
      <c r="R50" s="21"/>
      <c r="S50" s="21"/>
      <c r="T50" s="21"/>
      <c r="U50" s="21"/>
      <c r="V50" s="21"/>
    </row>
    <row r="51" spans="1:22" x14ac:dyDescent="0.25">
      <c r="A51" s="59"/>
      <c r="B51" s="86"/>
      <c r="C51" s="21"/>
      <c r="D51" s="21"/>
      <c r="E51" s="21"/>
      <c r="F51" s="21"/>
      <c r="G51" s="21"/>
      <c r="H51" s="21"/>
      <c r="I51" s="21"/>
      <c r="J51" s="21"/>
      <c r="K51" s="21"/>
      <c r="L51" s="21"/>
      <c r="M51" s="21"/>
      <c r="N51" s="21"/>
      <c r="O51" s="21"/>
      <c r="P51" s="21"/>
      <c r="Q51" s="21"/>
      <c r="R51" s="21"/>
      <c r="S51" s="21"/>
      <c r="T51" s="21"/>
      <c r="U51" s="21"/>
      <c r="V51" s="21"/>
    </row>
    <row r="52" spans="1:22" x14ac:dyDescent="0.25">
      <c r="A52" s="59"/>
      <c r="B52" s="86"/>
      <c r="C52" s="21"/>
      <c r="D52" s="21"/>
      <c r="E52" s="21"/>
      <c r="F52" s="21"/>
      <c r="G52" s="21"/>
      <c r="H52" s="21"/>
      <c r="I52" s="21"/>
      <c r="J52" s="21"/>
      <c r="K52" s="21"/>
      <c r="L52" s="21"/>
      <c r="M52" s="21"/>
      <c r="N52" s="21"/>
      <c r="O52" s="21"/>
      <c r="P52" s="21"/>
      <c r="Q52" s="21"/>
      <c r="R52" s="21"/>
      <c r="S52" s="21"/>
      <c r="T52" s="21"/>
      <c r="U52" s="21"/>
      <c r="V52" s="21"/>
    </row>
    <row r="53" spans="1:22" x14ac:dyDescent="0.25">
      <c r="A53" s="59"/>
      <c r="B53" s="86"/>
      <c r="C53" s="21"/>
      <c r="D53" s="21"/>
      <c r="E53" s="21"/>
      <c r="F53" s="21"/>
      <c r="G53" s="21"/>
      <c r="H53" s="21"/>
      <c r="I53" s="21"/>
      <c r="J53" s="21"/>
      <c r="K53" s="21"/>
      <c r="L53" s="21"/>
      <c r="M53" s="21"/>
      <c r="N53" s="21"/>
      <c r="O53" s="21"/>
      <c r="P53" s="21"/>
      <c r="Q53" s="21"/>
      <c r="R53" s="21"/>
      <c r="S53" s="21"/>
      <c r="T53" s="21"/>
      <c r="U53" s="21"/>
      <c r="V53" s="21"/>
    </row>
    <row r="54" spans="1:22" x14ac:dyDescent="0.25">
      <c r="A54" s="59"/>
      <c r="B54" s="86"/>
      <c r="C54" s="21"/>
      <c r="D54" s="21"/>
      <c r="E54" s="21"/>
      <c r="F54" s="21"/>
      <c r="G54" s="21"/>
      <c r="H54" s="21"/>
      <c r="I54" s="21"/>
      <c r="J54" s="21"/>
      <c r="K54" s="21"/>
      <c r="L54" s="21"/>
      <c r="M54" s="21"/>
      <c r="N54" s="21"/>
      <c r="O54" s="21"/>
      <c r="P54" s="21"/>
      <c r="Q54" s="21"/>
      <c r="R54" s="21"/>
      <c r="S54" s="21"/>
      <c r="T54" s="21"/>
      <c r="U54" s="21"/>
      <c r="V54" s="21"/>
    </row>
    <row r="55" spans="1:22" x14ac:dyDescent="0.25">
      <c r="A55" s="59"/>
      <c r="B55" s="86"/>
      <c r="C55" s="21"/>
      <c r="D55" s="21"/>
      <c r="E55" s="21"/>
      <c r="F55" s="21"/>
      <c r="G55" s="21"/>
      <c r="H55" s="21"/>
      <c r="I55" s="21"/>
      <c r="J55" s="21"/>
      <c r="K55" s="21"/>
      <c r="L55" s="21"/>
      <c r="M55" s="21"/>
      <c r="N55" s="21"/>
      <c r="O55" s="21"/>
      <c r="P55" s="21"/>
      <c r="Q55" s="21"/>
      <c r="R55" s="21"/>
      <c r="S55" s="21"/>
      <c r="T55" s="21"/>
      <c r="U55" s="21"/>
      <c r="V55" s="21"/>
    </row>
    <row r="56" spans="1:22" x14ac:dyDescent="0.25">
      <c r="A56" s="59"/>
      <c r="B56" s="86"/>
      <c r="C56" s="21"/>
      <c r="D56" s="21"/>
      <c r="E56" s="21"/>
      <c r="F56" s="21"/>
      <c r="G56" s="21"/>
      <c r="H56" s="21"/>
      <c r="I56" s="21"/>
      <c r="J56" s="21"/>
      <c r="K56" s="21"/>
      <c r="L56" s="21"/>
      <c r="M56" s="21"/>
      <c r="N56" s="21"/>
      <c r="O56" s="21"/>
      <c r="P56" s="21"/>
      <c r="Q56" s="21"/>
      <c r="R56" s="21"/>
      <c r="S56" s="21"/>
      <c r="T56" s="21"/>
      <c r="U56" s="21"/>
      <c r="V56" s="21"/>
    </row>
    <row r="57" spans="1:22" x14ac:dyDescent="0.25">
      <c r="A57" s="59"/>
      <c r="B57" s="86"/>
      <c r="C57" s="21"/>
      <c r="D57" s="21"/>
      <c r="E57" s="21"/>
      <c r="F57" s="21"/>
      <c r="G57" s="21"/>
      <c r="H57" s="21"/>
      <c r="I57" s="21"/>
      <c r="J57" s="21"/>
      <c r="K57" s="21"/>
      <c r="L57" s="21"/>
      <c r="M57" s="21"/>
      <c r="N57" s="21"/>
      <c r="O57" s="21"/>
      <c r="P57" s="21"/>
      <c r="Q57" s="21"/>
      <c r="R57" s="21"/>
      <c r="S57" s="21"/>
      <c r="T57" s="21"/>
      <c r="U57" s="21"/>
      <c r="V57" s="21"/>
    </row>
    <row r="58" spans="1:22" x14ac:dyDescent="0.25">
      <c r="A58" s="59"/>
      <c r="B58" s="86"/>
      <c r="C58" s="21"/>
      <c r="D58" s="21"/>
      <c r="E58" s="21"/>
      <c r="F58" s="21"/>
      <c r="G58" s="21"/>
      <c r="H58" s="21"/>
      <c r="I58" s="21"/>
      <c r="J58" s="21"/>
      <c r="K58" s="21"/>
      <c r="L58" s="21"/>
      <c r="M58" s="21"/>
      <c r="N58" s="21"/>
      <c r="O58" s="21"/>
      <c r="P58" s="21"/>
      <c r="Q58" s="21"/>
      <c r="R58" s="21"/>
      <c r="S58" s="21"/>
      <c r="T58" s="21"/>
      <c r="U58" s="21"/>
      <c r="V58" s="21"/>
    </row>
    <row r="59" spans="1:22" x14ac:dyDescent="0.25">
      <c r="A59" s="59"/>
      <c r="B59" s="86"/>
      <c r="C59" s="21"/>
      <c r="D59" s="21"/>
      <c r="E59" s="21"/>
      <c r="F59" s="21"/>
      <c r="G59" s="21"/>
      <c r="H59" s="21"/>
      <c r="I59" s="21"/>
      <c r="J59" s="21"/>
      <c r="K59" s="21"/>
      <c r="L59" s="21"/>
      <c r="M59" s="21"/>
      <c r="N59" s="21"/>
      <c r="O59" s="21"/>
      <c r="P59" s="21"/>
      <c r="Q59" s="21"/>
      <c r="R59" s="21"/>
      <c r="S59" s="21"/>
      <c r="T59" s="21"/>
      <c r="U59" s="21"/>
      <c r="V59" s="21"/>
    </row>
    <row r="60" spans="1:22" x14ac:dyDescent="0.25">
      <c r="A60" s="59"/>
      <c r="B60" s="86"/>
      <c r="C60" s="21"/>
      <c r="D60" s="21"/>
      <c r="E60" s="21"/>
      <c r="F60" s="21"/>
      <c r="G60" s="21"/>
      <c r="H60" s="21"/>
      <c r="I60" s="21"/>
      <c r="J60" s="21"/>
      <c r="K60" s="21"/>
      <c r="L60" s="21"/>
      <c r="M60" s="21"/>
      <c r="N60" s="21"/>
      <c r="O60" s="21"/>
      <c r="P60" s="21"/>
      <c r="Q60" s="21"/>
      <c r="R60" s="21"/>
      <c r="S60" s="21"/>
      <c r="T60" s="21"/>
      <c r="U60" s="21"/>
      <c r="V60" s="21"/>
    </row>
    <row r="61" spans="1:22" x14ac:dyDescent="0.25">
      <c r="A61" s="59"/>
      <c r="B61" s="86"/>
      <c r="C61" s="21"/>
      <c r="D61" s="21"/>
      <c r="E61" s="21"/>
      <c r="F61" s="21"/>
      <c r="G61" s="21"/>
      <c r="H61" s="21"/>
      <c r="I61" s="21"/>
      <c r="J61" s="21"/>
      <c r="K61" s="21"/>
      <c r="L61" s="21"/>
      <c r="M61" s="21"/>
      <c r="N61" s="21"/>
      <c r="O61" s="21"/>
      <c r="P61" s="21"/>
      <c r="Q61" s="21"/>
      <c r="R61" s="21"/>
      <c r="S61" s="21"/>
      <c r="T61" s="21"/>
      <c r="U61" s="21"/>
      <c r="V61" s="21"/>
    </row>
    <row r="62" spans="1:22" x14ac:dyDescent="0.25">
      <c r="A62" s="59"/>
      <c r="B62" s="86"/>
      <c r="C62" s="21"/>
      <c r="D62" s="21"/>
      <c r="E62" s="21"/>
      <c r="F62" s="21"/>
      <c r="G62" s="21"/>
      <c r="H62" s="21"/>
      <c r="I62" s="21"/>
      <c r="J62" s="21"/>
      <c r="K62" s="21"/>
      <c r="L62" s="21"/>
      <c r="M62" s="21"/>
      <c r="N62" s="21"/>
      <c r="O62" s="21"/>
      <c r="P62" s="21"/>
      <c r="Q62" s="21"/>
      <c r="R62" s="21"/>
      <c r="S62" s="21"/>
      <c r="T62" s="21"/>
      <c r="U62" s="21"/>
      <c r="V62" s="21"/>
    </row>
    <row r="63" spans="1:22" x14ac:dyDescent="0.25">
      <c r="A63" s="59"/>
      <c r="B63" s="86"/>
      <c r="C63" s="21"/>
      <c r="D63" s="21"/>
      <c r="E63" s="21"/>
      <c r="F63" s="21"/>
      <c r="G63" s="21"/>
      <c r="H63" s="21"/>
      <c r="I63" s="21"/>
      <c r="J63" s="21"/>
      <c r="K63" s="21"/>
      <c r="L63" s="21"/>
      <c r="M63" s="21"/>
      <c r="N63" s="21"/>
      <c r="O63" s="21"/>
      <c r="P63" s="21"/>
      <c r="Q63" s="21"/>
      <c r="R63" s="21"/>
      <c r="S63" s="21"/>
      <c r="T63" s="21"/>
      <c r="U63" s="21"/>
      <c r="V63" s="21"/>
    </row>
    <row r="64" spans="1:22" x14ac:dyDescent="0.25">
      <c r="A64" s="59"/>
      <c r="B64" s="86"/>
      <c r="C64" s="21"/>
      <c r="D64" s="21"/>
      <c r="E64" s="21"/>
      <c r="F64" s="21"/>
      <c r="G64" s="21"/>
      <c r="H64" s="21"/>
      <c r="I64" s="21"/>
      <c r="J64" s="21"/>
      <c r="K64" s="21"/>
      <c r="L64" s="21"/>
      <c r="M64" s="21"/>
      <c r="N64" s="21"/>
      <c r="O64" s="21"/>
      <c r="P64" s="21"/>
      <c r="Q64" s="21"/>
      <c r="R64" s="21"/>
      <c r="S64" s="21"/>
      <c r="T64" s="21"/>
      <c r="U64" s="21"/>
      <c r="V64" s="21"/>
    </row>
    <row r="65" spans="1:22" x14ac:dyDescent="0.25">
      <c r="A65" s="59"/>
      <c r="B65" s="86"/>
      <c r="C65" s="21"/>
      <c r="D65" s="21"/>
      <c r="E65" s="21"/>
      <c r="F65" s="21"/>
      <c r="G65" s="21"/>
      <c r="H65" s="21"/>
      <c r="I65" s="21"/>
      <c r="J65" s="21"/>
      <c r="K65" s="21"/>
      <c r="L65" s="21"/>
      <c r="M65" s="21"/>
      <c r="N65" s="21"/>
      <c r="O65" s="21"/>
      <c r="P65" s="21"/>
      <c r="Q65" s="21"/>
      <c r="R65" s="21"/>
      <c r="S65" s="21"/>
      <c r="T65" s="21"/>
      <c r="U65" s="21"/>
      <c r="V65" s="21"/>
    </row>
    <row r="66" spans="1:22" x14ac:dyDescent="0.25">
      <c r="A66" s="59"/>
      <c r="B66" s="86"/>
      <c r="C66" s="21"/>
      <c r="D66" s="21"/>
      <c r="E66" s="21"/>
      <c r="F66" s="21"/>
      <c r="G66" s="21"/>
      <c r="H66" s="21"/>
      <c r="I66" s="21"/>
      <c r="J66" s="21"/>
      <c r="K66" s="21"/>
      <c r="L66" s="21"/>
      <c r="M66" s="21"/>
      <c r="N66" s="21"/>
      <c r="O66" s="21"/>
      <c r="P66" s="21"/>
      <c r="Q66" s="21"/>
      <c r="R66" s="21"/>
      <c r="S66" s="21"/>
      <c r="T66" s="21"/>
      <c r="U66" s="21"/>
      <c r="V66" s="21"/>
    </row>
    <row r="67" spans="1:22" x14ac:dyDescent="0.25">
      <c r="A67" s="59"/>
      <c r="B67" s="86"/>
      <c r="C67" s="21"/>
      <c r="D67" s="21"/>
      <c r="E67" s="21"/>
      <c r="F67" s="21"/>
      <c r="G67" s="21"/>
      <c r="H67" s="21"/>
      <c r="I67" s="21"/>
      <c r="J67" s="21"/>
      <c r="K67" s="21"/>
      <c r="L67" s="21"/>
      <c r="M67" s="21"/>
      <c r="N67" s="21"/>
      <c r="O67" s="21"/>
      <c r="P67" s="21"/>
      <c r="Q67" s="21"/>
      <c r="R67" s="21"/>
      <c r="S67" s="21"/>
      <c r="T67" s="21"/>
      <c r="U67" s="21"/>
      <c r="V67" s="21"/>
    </row>
    <row r="68" spans="1:22" x14ac:dyDescent="0.25">
      <c r="A68" s="59"/>
      <c r="B68" s="86"/>
      <c r="C68" s="21"/>
      <c r="D68" s="21"/>
      <c r="E68" s="21"/>
      <c r="F68" s="21"/>
      <c r="G68" s="21"/>
      <c r="H68" s="21"/>
      <c r="I68" s="21"/>
      <c r="J68" s="21"/>
      <c r="K68" s="21"/>
      <c r="L68" s="21"/>
      <c r="M68" s="21"/>
      <c r="N68" s="21"/>
      <c r="O68" s="21"/>
      <c r="P68" s="21"/>
      <c r="Q68" s="21"/>
      <c r="R68" s="21"/>
      <c r="S68" s="21"/>
      <c r="T68" s="21"/>
      <c r="U68" s="21"/>
      <c r="V68" s="21"/>
    </row>
    <row r="69" spans="1:22" x14ac:dyDescent="0.25">
      <c r="A69" s="59"/>
      <c r="B69" s="86"/>
      <c r="C69" s="21"/>
      <c r="D69" s="21"/>
      <c r="E69" s="21"/>
      <c r="F69" s="21"/>
      <c r="G69" s="21"/>
      <c r="H69" s="21"/>
      <c r="I69" s="21"/>
      <c r="J69" s="21"/>
      <c r="K69" s="21"/>
      <c r="L69" s="21"/>
      <c r="M69" s="21"/>
      <c r="N69" s="21"/>
      <c r="O69" s="21"/>
      <c r="P69" s="21"/>
      <c r="Q69" s="21"/>
      <c r="R69" s="21"/>
      <c r="S69" s="21"/>
      <c r="T69" s="21"/>
      <c r="U69" s="21"/>
      <c r="V69" s="21"/>
    </row>
    <row r="70" spans="1:22" x14ac:dyDescent="0.25">
      <c r="A70" s="59"/>
      <c r="B70" s="86"/>
      <c r="C70" s="21"/>
      <c r="D70" s="21"/>
      <c r="E70" s="21"/>
      <c r="F70" s="21"/>
      <c r="G70" s="21"/>
      <c r="H70" s="21"/>
      <c r="I70" s="21"/>
      <c r="J70" s="21"/>
      <c r="K70" s="21"/>
      <c r="L70" s="21"/>
      <c r="M70" s="21"/>
      <c r="N70" s="21"/>
      <c r="O70" s="21"/>
      <c r="P70" s="21"/>
      <c r="Q70" s="21"/>
      <c r="R70" s="21"/>
      <c r="S70" s="21"/>
      <c r="T70" s="21"/>
      <c r="U70" s="21"/>
      <c r="V70" s="21"/>
    </row>
    <row r="71" spans="1:22" x14ac:dyDescent="0.25">
      <c r="A71" s="59"/>
      <c r="B71" s="86"/>
      <c r="C71" s="21"/>
      <c r="D71" s="21"/>
      <c r="E71" s="21"/>
      <c r="F71" s="21"/>
      <c r="G71" s="21"/>
      <c r="H71" s="21"/>
      <c r="I71" s="21"/>
      <c r="J71" s="21"/>
      <c r="K71" s="21"/>
      <c r="L71" s="21"/>
      <c r="M71" s="21"/>
      <c r="N71" s="21"/>
      <c r="O71" s="21"/>
      <c r="P71" s="21"/>
      <c r="Q71" s="21"/>
      <c r="R71" s="21"/>
      <c r="S71" s="21"/>
      <c r="T71" s="21"/>
      <c r="U71" s="21"/>
      <c r="V71" s="21"/>
    </row>
    <row r="72" spans="1:22" x14ac:dyDescent="0.25">
      <c r="A72" s="59"/>
      <c r="B72" s="86"/>
      <c r="C72" s="21"/>
      <c r="D72" s="21"/>
      <c r="E72" s="21"/>
      <c r="F72" s="21"/>
      <c r="G72" s="21"/>
      <c r="H72" s="21"/>
      <c r="I72" s="21"/>
      <c r="J72" s="21"/>
      <c r="K72" s="21"/>
      <c r="L72" s="21"/>
      <c r="M72" s="21"/>
      <c r="N72" s="21"/>
      <c r="O72" s="21"/>
      <c r="P72" s="21"/>
      <c r="Q72" s="21"/>
      <c r="R72" s="21"/>
      <c r="S72" s="21"/>
      <c r="T72" s="21"/>
      <c r="U72" s="21"/>
      <c r="V72" s="21"/>
    </row>
    <row r="73" spans="1:22" x14ac:dyDescent="0.25">
      <c r="A73" s="59"/>
      <c r="B73" s="86"/>
      <c r="C73" s="21"/>
      <c r="D73" s="21"/>
      <c r="E73" s="21"/>
      <c r="F73" s="21"/>
      <c r="G73" s="21"/>
      <c r="H73" s="21"/>
      <c r="I73" s="21"/>
      <c r="J73" s="21"/>
      <c r="K73" s="21"/>
      <c r="L73" s="21"/>
      <c r="M73" s="21"/>
      <c r="N73" s="21"/>
      <c r="O73" s="21"/>
      <c r="P73" s="21"/>
      <c r="Q73" s="21"/>
      <c r="R73" s="21"/>
      <c r="S73" s="21"/>
      <c r="T73" s="21"/>
      <c r="U73" s="21"/>
      <c r="V73" s="21"/>
    </row>
    <row r="74" spans="1:22" x14ac:dyDescent="0.25">
      <c r="A74" s="59"/>
      <c r="B74" s="86"/>
      <c r="C74" s="21"/>
      <c r="D74" s="21"/>
      <c r="E74" s="21"/>
      <c r="F74" s="21"/>
      <c r="G74" s="21"/>
      <c r="H74" s="21"/>
      <c r="I74" s="21"/>
      <c r="J74" s="21"/>
      <c r="K74" s="21"/>
      <c r="L74" s="21"/>
      <c r="M74" s="21"/>
      <c r="N74" s="21"/>
      <c r="O74" s="21"/>
      <c r="P74" s="21"/>
      <c r="Q74" s="21"/>
      <c r="R74" s="21"/>
      <c r="S74" s="21"/>
      <c r="T74" s="21"/>
      <c r="U74" s="21"/>
      <c r="V74" s="21"/>
    </row>
    <row r="75" spans="1:22" x14ac:dyDescent="0.25">
      <c r="A75" s="59"/>
      <c r="B75" s="86"/>
      <c r="C75" s="21"/>
      <c r="D75" s="21"/>
      <c r="E75" s="21"/>
      <c r="F75" s="21"/>
      <c r="G75" s="21"/>
      <c r="H75" s="21"/>
      <c r="I75" s="21"/>
      <c r="J75" s="21"/>
      <c r="K75" s="21"/>
      <c r="L75" s="21"/>
      <c r="M75" s="21"/>
      <c r="N75" s="21"/>
      <c r="O75" s="21"/>
      <c r="P75" s="21"/>
      <c r="Q75" s="21"/>
      <c r="R75" s="21"/>
      <c r="S75" s="21"/>
      <c r="T75" s="21"/>
      <c r="U75" s="21"/>
      <c r="V75" s="21"/>
    </row>
    <row r="76" spans="1:22" x14ac:dyDescent="0.25">
      <c r="A76" s="59"/>
      <c r="B76" s="86"/>
      <c r="C76" s="21"/>
      <c r="D76" s="21"/>
      <c r="E76" s="21"/>
      <c r="F76" s="21"/>
      <c r="G76" s="21"/>
      <c r="H76" s="21"/>
      <c r="I76" s="21"/>
      <c r="J76" s="21"/>
      <c r="K76" s="21"/>
      <c r="L76" s="21"/>
      <c r="M76" s="21"/>
      <c r="N76" s="21"/>
      <c r="O76" s="21"/>
      <c r="P76" s="21"/>
      <c r="Q76" s="21"/>
      <c r="R76" s="21"/>
      <c r="S76" s="21"/>
      <c r="T76" s="21"/>
      <c r="U76" s="21"/>
      <c r="V76" s="21"/>
    </row>
    <row r="77" spans="1:22" x14ac:dyDescent="0.25">
      <c r="A77" s="59"/>
      <c r="B77" s="86"/>
      <c r="C77" s="21"/>
      <c r="D77" s="21"/>
      <c r="E77" s="21"/>
      <c r="F77" s="21"/>
      <c r="G77" s="21"/>
      <c r="H77" s="21"/>
      <c r="I77" s="21"/>
      <c r="J77" s="21"/>
      <c r="K77" s="21"/>
      <c r="L77" s="21"/>
      <c r="M77" s="21"/>
      <c r="N77" s="21"/>
      <c r="O77" s="21"/>
      <c r="P77" s="21"/>
      <c r="Q77" s="21"/>
      <c r="R77" s="21"/>
      <c r="S77" s="21"/>
      <c r="T77" s="21"/>
      <c r="U77" s="21"/>
      <c r="V77" s="21"/>
    </row>
    <row r="78" spans="1:22" x14ac:dyDescent="0.25">
      <c r="A78" s="59"/>
      <c r="B78" s="86"/>
      <c r="C78" s="21"/>
      <c r="D78" s="21"/>
      <c r="E78" s="21"/>
      <c r="F78" s="21"/>
      <c r="G78" s="21"/>
      <c r="H78" s="21"/>
      <c r="I78" s="21"/>
      <c r="J78" s="21"/>
      <c r="K78" s="21"/>
      <c r="L78" s="21"/>
      <c r="M78" s="21"/>
      <c r="N78" s="21"/>
      <c r="O78" s="21"/>
      <c r="P78" s="21"/>
      <c r="Q78" s="21"/>
      <c r="R78" s="21"/>
      <c r="S78" s="21"/>
      <c r="T78" s="21"/>
      <c r="U78" s="21"/>
      <c r="V78" s="21"/>
    </row>
    <row r="79" spans="1:22" x14ac:dyDescent="0.25">
      <c r="A79" s="59"/>
      <c r="B79" s="86"/>
      <c r="C79" s="21"/>
      <c r="D79" s="21"/>
      <c r="E79" s="21"/>
      <c r="F79" s="21"/>
      <c r="G79" s="21"/>
      <c r="H79" s="21"/>
      <c r="I79" s="21"/>
      <c r="J79" s="21"/>
      <c r="K79" s="21"/>
      <c r="L79" s="21"/>
      <c r="M79" s="21"/>
      <c r="N79" s="21"/>
      <c r="O79" s="21"/>
      <c r="P79" s="21"/>
      <c r="Q79" s="21"/>
      <c r="R79" s="21"/>
      <c r="S79" s="21"/>
      <c r="T79" s="21"/>
      <c r="U79" s="21"/>
      <c r="V79" s="21"/>
    </row>
    <row r="80" spans="1:22" x14ac:dyDescent="0.25">
      <c r="A80" s="59"/>
      <c r="B80" s="86"/>
      <c r="C80" s="21"/>
      <c r="D80" s="21"/>
      <c r="E80" s="21"/>
      <c r="F80" s="21"/>
      <c r="G80" s="21"/>
      <c r="H80" s="21"/>
      <c r="I80" s="21"/>
      <c r="J80" s="21"/>
      <c r="K80" s="21"/>
      <c r="L80" s="21"/>
      <c r="M80" s="21"/>
      <c r="N80" s="21"/>
      <c r="O80" s="21"/>
      <c r="P80" s="21"/>
      <c r="Q80" s="21"/>
      <c r="R80" s="21"/>
      <c r="S80" s="21"/>
      <c r="T80" s="21"/>
      <c r="U80" s="21"/>
      <c r="V80" s="21"/>
    </row>
    <row r="81" spans="1:22" x14ac:dyDescent="0.25">
      <c r="A81" s="59"/>
      <c r="B81" s="86"/>
      <c r="C81" s="21"/>
      <c r="D81" s="21"/>
      <c r="E81" s="21"/>
      <c r="F81" s="21"/>
      <c r="G81" s="21"/>
      <c r="H81" s="21"/>
      <c r="I81" s="21"/>
      <c r="J81" s="21"/>
      <c r="K81" s="21"/>
      <c r="L81" s="21"/>
      <c r="M81" s="21"/>
      <c r="N81" s="21"/>
      <c r="O81" s="21"/>
      <c r="P81" s="21"/>
      <c r="Q81" s="21"/>
      <c r="R81" s="21"/>
      <c r="S81" s="21"/>
      <c r="T81" s="21"/>
      <c r="U81" s="21"/>
      <c r="V81" s="21"/>
    </row>
    <row r="82" spans="1:22" x14ac:dyDescent="0.25">
      <c r="A82" s="59"/>
      <c r="B82" s="86"/>
      <c r="C82" s="21"/>
      <c r="D82" s="21"/>
      <c r="E82" s="21"/>
      <c r="F82" s="21"/>
      <c r="G82" s="21"/>
      <c r="H82" s="21"/>
      <c r="I82" s="21"/>
      <c r="J82" s="21"/>
      <c r="K82" s="21"/>
      <c r="L82" s="21"/>
      <c r="M82" s="21"/>
      <c r="N82" s="21"/>
      <c r="O82" s="21"/>
      <c r="P82" s="21"/>
      <c r="Q82" s="21"/>
      <c r="R82" s="21"/>
      <c r="S82" s="21"/>
      <c r="T82" s="21"/>
      <c r="U82" s="21"/>
      <c r="V82" s="21"/>
    </row>
    <row r="83" spans="1:22" x14ac:dyDescent="0.25">
      <c r="A83" s="59"/>
      <c r="B83" s="86"/>
      <c r="C83" s="21"/>
      <c r="D83" s="21"/>
      <c r="E83" s="21"/>
      <c r="F83" s="21"/>
      <c r="G83" s="21"/>
      <c r="H83" s="21"/>
      <c r="I83" s="21"/>
      <c r="J83" s="21"/>
      <c r="K83" s="21"/>
      <c r="L83" s="21"/>
      <c r="M83" s="21"/>
      <c r="N83" s="21"/>
      <c r="O83" s="21"/>
      <c r="P83" s="21"/>
      <c r="Q83" s="21"/>
      <c r="R83" s="21"/>
      <c r="S83" s="21"/>
      <c r="T83" s="21"/>
      <c r="U83" s="21"/>
      <c r="V83" s="21"/>
    </row>
    <row r="84" spans="1:22" x14ac:dyDescent="0.25">
      <c r="A84" s="59"/>
      <c r="B84" s="86"/>
      <c r="C84" s="21"/>
      <c r="D84" s="21"/>
      <c r="E84" s="21"/>
      <c r="F84" s="21"/>
      <c r="G84" s="21"/>
      <c r="H84" s="21"/>
      <c r="I84" s="21"/>
      <c r="J84" s="21"/>
      <c r="K84" s="21"/>
      <c r="L84" s="21"/>
      <c r="M84" s="21"/>
      <c r="N84" s="21"/>
      <c r="O84" s="21"/>
      <c r="P84" s="21"/>
      <c r="Q84" s="21"/>
      <c r="R84" s="21"/>
      <c r="S84" s="21"/>
      <c r="T84" s="21"/>
      <c r="U84" s="21"/>
      <c r="V84" s="21"/>
    </row>
    <row r="85" spans="1:22" x14ac:dyDescent="0.25">
      <c r="A85" s="59"/>
      <c r="B85" s="86"/>
      <c r="C85" s="21"/>
      <c r="D85" s="21"/>
      <c r="E85" s="21"/>
      <c r="F85" s="21"/>
      <c r="G85" s="21"/>
      <c r="H85" s="21"/>
      <c r="I85" s="21"/>
      <c r="J85" s="21"/>
      <c r="K85" s="21"/>
      <c r="L85" s="21"/>
      <c r="M85" s="21"/>
      <c r="N85" s="21"/>
      <c r="O85" s="21"/>
      <c r="P85" s="21"/>
      <c r="Q85" s="21"/>
      <c r="R85" s="21"/>
      <c r="S85" s="21"/>
      <c r="T85" s="21"/>
      <c r="U85" s="21"/>
      <c r="V85" s="21"/>
    </row>
    <row r="86" spans="1:22" x14ac:dyDescent="0.25">
      <c r="A86" s="59"/>
      <c r="B86" s="86"/>
      <c r="C86" s="21"/>
      <c r="D86" s="21"/>
      <c r="E86" s="21"/>
      <c r="F86" s="21"/>
      <c r="G86" s="21"/>
      <c r="H86" s="21"/>
      <c r="I86" s="21"/>
      <c r="J86" s="21"/>
      <c r="K86" s="21"/>
      <c r="L86" s="21"/>
      <c r="M86" s="21"/>
      <c r="N86" s="21"/>
      <c r="O86" s="21"/>
      <c r="P86" s="21"/>
      <c r="Q86" s="21"/>
      <c r="R86" s="21"/>
      <c r="S86" s="21"/>
      <c r="T86" s="21"/>
      <c r="U86" s="21"/>
      <c r="V86" s="21"/>
    </row>
    <row r="87" spans="1:22" x14ac:dyDescent="0.25">
      <c r="A87" s="59"/>
      <c r="B87" s="86"/>
      <c r="C87" s="21"/>
      <c r="D87" s="21"/>
      <c r="E87" s="21"/>
      <c r="F87" s="21"/>
      <c r="G87" s="21"/>
      <c r="H87" s="21"/>
      <c r="I87" s="21"/>
      <c r="J87" s="21"/>
      <c r="K87" s="21"/>
      <c r="L87" s="21"/>
      <c r="M87" s="21"/>
      <c r="N87" s="21"/>
      <c r="O87" s="21"/>
      <c r="P87" s="21"/>
      <c r="Q87" s="21"/>
      <c r="R87" s="21"/>
      <c r="S87" s="21"/>
      <c r="T87" s="21"/>
      <c r="U87" s="21"/>
      <c r="V87" s="21"/>
    </row>
    <row r="88" spans="1:22" x14ac:dyDescent="0.25">
      <c r="A88" s="59"/>
      <c r="B88" s="86"/>
      <c r="C88" s="21"/>
      <c r="D88" s="21"/>
      <c r="E88" s="21"/>
      <c r="F88" s="21"/>
      <c r="G88" s="21"/>
      <c r="H88" s="21"/>
      <c r="I88" s="21"/>
      <c r="J88" s="21"/>
      <c r="K88" s="21"/>
      <c r="L88" s="21"/>
      <c r="M88" s="21"/>
      <c r="N88" s="21"/>
      <c r="O88" s="21"/>
      <c r="P88" s="21"/>
      <c r="Q88" s="21"/>
      <c r="R88" s="21"/>
      <c r="S88" s="21"/>
      <c r="T88" s="21"/>
      <c r="U88" s="21"/>
      <c r="V88" s="21"/>
    </row>
    <row r="89" spans="1:22" x14ac:dyDescent="0.25">
      <c r="A89" s="59"/>
      <c r="B89" s="86"/>
      <c r="C89" s="21"/>
      <c r="D89" s="21"/>
      <c r="E89" s="21"/>
      <c r="F89" s="21"/>
      <c r="G89" s="21"/>
      <c r="H89" s="21"/>
      <c r="I89" s="21"/>
      <c r="J89" s="21"/>
      <c r="K89" s="21"/>
      <c r="L89" s="21"/>
      <c r="M89" s="21"/>
      <c r="N89" s="21"/>
      <c r="O89" s="21"/>
      <c r="P89" s="21"/>
      <c r="Q89" s="21"/>
      <c r="R89" s="21"/>
      <c r="S89" s="21"/>
      <c r="T89" s="21"/>
      <c r="U89" s="21"/>
      <c r="V89" s="21"/>
    </row>
    <row r="90" spans="1:22" x14ac:dyDescent="0.25">
      <c r="A90" s="59"/>
      <c r="B90" s="86"/>
      <c r="C90" s="21"/>
      <c r="D90" s="21"/>
      <c r="E90" s="21"/>
      <c r="F90" s="21"/>
      <c r="G90" s="21"/>
      <c r="H90" s="21"/>
      <c r="I90" s="21"/>
      <c r="J90" s="21"/>
      <c r="K90" s="21"/>
      <c r="L90" s="21"/>
      <c r="M90" s="21"/>
      <c r="N90" s="21"/>
      <c r="O90" s="21"/>
      <c r="P90" s="21"/>
      <c r="Q90" s="21"/>
      <c r="R90" s="21"/>
      <c r="S90" s="21"/>
      <c r="T90" s="21"/>
      <c r="U90" s="21"/>
      <c r="V90" s="21"/>
    </row>
    <row r="91" spans="1:22" x14ac:dyDescent="0.25">
      <c r="A91" s="59"/>
      <c r="B91" s="86"/>
      <c r="C91" s="21"/>
      <c r="D91" s="21"/>
      <c r="E91" s="21"/>
      <c r="F91" s="21"/>
      <c r="G91" s="21"/>
      <c r="H91" s="21"/>
      <c r="I91" s="21"/>
      <c r="J91" s="21"/>
      <c r="K91" s="21"/>
      <c r="L91" s="21"/>
      <c r="M91" s="21"/>
      <c r="N91" s="21"/>
      <c r="O91" s="21"/>
      <c r="P91" s="21"/>
      <c r="Q91" s="21"/>
      <c r="R91" s="21"/>
      <c r="S91" s="21"/>
      <c r="T91" s="21"/>
      <c r="U91" s="21"/>
      <c r="V91" s="21"/>
    </row>
    <row r="92" spans="1:22" x14ac:dyDescent="0.25">
      <c r="A92" s="59"/>
      <c r="B92" s="86"/>
      <c r="C92" s="21"/>
      <c r="D92" s="21"/>
      <c r="E92" s="21"/>
      <c r="F92" s="21"/>
      <c r="G92" s="21"/>
      <c r="H92" s="21"/>
      <c r="I92" s="21"/>
      <c r="J92" s="21"/>
      <c r="K92" s="21"/>
      <c r="L92" s="21"/>
      <c r="M92" s="21"/>
      <c r="N92" s="21"/>
      <c r="O92" s="21"/>
      <c r="P92" s="21"/>
      <c r="Q92" s="21"/>
      <c r="R92" s="21"/>
      <c r="S92" s="21"/>
      <c r="T92" s="21"/>
      <c r="U92" s="21"/>
      <c r="V92" s="21"/>
    </row>
    <row r="93" spans="1:22" x14ac:dyDescent="0.25">
      <c r="A93" s="59"/>
      <c r="B93" s="86"/>
      <c r="C93" s="21"/>
      <c r="D93" s="21"/>
      <c r="E93" s="21"/>
      <c r="F93" s="21"/>
      <c r="G93" s="21"/>
      <c r="H93" s="21"/>
      <c r="I93" s="21"/>
      <c r="J93" s="21"/>
      <c r="K93" s="21"/>
      <c r="L93" s="21"/>
      <c r="M93" s="21"/>
      <c r="N93" s="21"/>
      <c r="O93" s="21"/>
      <c r="P93" s="21"/>
      <c r="Q93" s="21"/>
      <c r="R93" s="21"/>
      <c r="S93" s="21"/>
      <c r="T93" s="21"/>
      <c r="U93" s="21"/>
      <c r="V93" s="21"/>
    </row>
    <row r="94" spans="1:22" x14ac:dyDescent="0.25">
      <c r="A94" s="59"/>
      <c r="B94" s="86"/>
      <c r="C94" s="21"/>
      <c r="D94" s="21"/>
      <c r="E94" s="21"/>
      <c r="F94" s="21"/>
      <c r="G94" s="21"/>
      <c r="H94" s="21"/>
      <c r="I94" s="21"/>
      <c r="J94" s="21"/>
      <c r="K94" s="21"/>
      <c r="L94" s="21"/>
      <c r="M94" s="21"/>
      <c r="N94" s="21"/>
      <c r="O94" s="21"/>
      <c r="P94" s="21"/>
      <c r="Q94" s="21"/>
      <c r="R94" s="21"/>
      <c r="S94" s="21"/>
      <c r="T94" s="21"/>
      <c r="U94" s="21"/>
      <c r="V94" s="21"/>
    </row>
    <row r="95" spans="1:22" x14ac:dyDescent="0.25">
      <c r="A95" s="59"/>
      <c r="B95" s="86"/>
      <c r="C95" s="21"/>
      <c r="D95" s="21"/>
      <c r="E95" s="21"/>
      <c r="F95" s="21"/>
      <c r="G95" s="21"/>
      <c r="H95" s="21"/>
      <c r="I95" s="21"/>
      <c r="J95" s="21"/>
      <c r="K95" s="21"/>
      <c r="L95" s="21"/>
      <c r="M95" s="21"/>
      <c r="N95" s="21"/>
      <c r="O95" s="21"/>
      <c r="P95" s="21"/>
      <c r="Q95" s="21"/>
      <c r="R95" s="21"/>
      <c r="S95" s="21"/>
      <c r="T95" s="21"/>
      <c r="U95" s="21"/>
      <c r="V95" s="21"/>
    </row>
    <row r="96" spans="1:22" x14ac:dyDescent="0.25">
      <c r="A96" s="59"/>
      <c r="B96" s="86"/>
      <c r="C96" s="21"/>
      <c r="D96" s="21"/>
      <c r="E96" s="21"/>
      <c r="F96" s="21"/>
      <c r="G96" s="21"/>
      <c r="H96" s="21"/>
      <c r="I96" s="21"/>
      <c r="J96" s="21"/>
      <c r="K96" s="21"/>
      <c r="L96" s="21"/>
      <c r="M96" s="21"/>
      <c r="N96" s="21"/>
      <c r="O96" s="21"/>
      <c r="P96" s="21"/>
      <c r="Q96" s="21"/>
      <c r="R96" s="21"/>
      <c r="S96" s="21"/>
      <c r="T96" s="21"/>
      <c r="U96" s="21"/>
      <c r="V96" s="21"/>
    </row>
    <row r="97" spans="1:22" x14ac:dyDescent="0.25">
      <c r="A97" s="59"/>
      <c r="B97" s="86"/>
      <c r="C97" s="21"/>
      <c r="D97" s="21"/>
      <c r="E97" s="21"/>
      <c r="F97" s="21"/>
      <c r="G97" s="21"/>
      <c r="H97" s="21"/>
      <c r="I97" s="21"/>
      <c r="J97" s="21"/>
      <c r="K97" s="21"/>
      <c r="L97" s="21"/>
      <c r="M97" s="21"/>
      <c r="N97" s="21"/>
      <c r="O97" s="21"/>
      <c r="P97" s="21"/>
      <c r="Q97" s="21"/>
      <c r="R97" s="21"/>
      <c r="S97" s="21"/>
      <c r="T97" s="21"/>
      <c r="U97" s="21"/>
      <c r="V97" s="21"/>
    </row>
    <row r="98" spans="1:22" x14ac:dyDescent="0.25">
      <c r="A98" s="59"/>
      <c r="B98" s="86"/>
      <c r="C98" s="21"/>
      <c r="D98" s="21"/>
      <c r="E98" s="21"/>
      <c r="F98" s="21"/>
      <c r="G98" s="21"/>
      <c r="H98" s="21"/>
      <c r="I98" s="21"/>
      <c r="J98" s="21"/>
      <c r="K98" s="21"/>
      <c r="L98" s="21"/>
      <c r="M98" s="21"/>
      <c r="N98" s="21"/>
      <c r="O98" s="21"/>
      <c r="P98" s="21"/>
      <c r="Q98" s="21"/>
      <c r="R98" s="21"/>
      <c r="S98" s="21"/>
      <c r="T98" s="21"/>
      <c r="U98" s="21"/>
      <c r="V98" s="21"/>
    </row>
    <row r="99" spans="1:22" x14ac:dyDescent="0.25">
      <c r="A99" s="59"/>
      <c r="B99" s="86"/>
      <c r="C99" s="21"/>
      <c r="D99" s="21"/>
      <c r="E99" s="21"/>
      <c r="F99" s="21"/>
      <c r="G99" s="21"/>
      <c r="H99" s="21"/>
      <c r="I99" s="21"/>
      <c r="J99" s="21"/>
      <c r="K99" s="21"/>
      <c r="L99" s="21"/>
      <c r="M99" s="21"/>
      <c r="N99" s="21"/>
      <c r="O99" s="21"/>
      <c r="P99" s="21"/>
      <c r="Q99" s="21"/>
      <c r="R99" s="21"/>
      <c r="S99" s="21"/>
      <c r="T99" s="21"/>
      <c r="U99" s="21"/>
      <c r="V99" s="21"/>
    </row>
    <row r="100" spans="1:22" x14ac:dyDescent="0.25">
      <c r="A100" s="59"/>
      <c r="B100" s="86"/>
      <c r="C100" s="21"/>
      <c r="D100" s="21"/>
      <c r="E100" s="21"/>
      <c r="F100" s="21"/>
      <c r="G100" s="21"/>
      <c r="H100" s="21"/>
      <c r="I100" s="21"/>
      <c r="J100" s="21"/>
      <c r="K100" s="21"/>
      <c r="L100" s="21"/>
      <c r="M100" s="21"/>
      <c r="N100" s="21"/>
      <c r="O100" s="21"/>
      <c r="P100" s="21"/>
      <c r="Q100" s="21"/>
      <c r="R100" s="21"/>
      <c r="S100" s="21"/>
      <c r="T100" s="21"/>
      <c r="U100" s="21"/>
      <c r="V100" s="21"/>
    </row>
    <row r="101" spans="1:22" x14ac:dyDescent="0.25">
      <c r="A101" s="59"/>
      <c r="B101" s="86"/>
      <c r="C101" s="21"/>
      <c r="D101" s="21"/>
      <c r="E101" s="21"/>
      <c r="F101" s="21"/>
      <c r="G101" s="21"/>
      <c r="H101" s="21"/>
      <c r="I101" s="21"/>
      <c r="J101" s="21"/>
      <c r="K101" s="21"/>
      <c r="L101" s="21"/>
      <c r="M101" s="21"/>
      <c r="N101" s="21"/>
      <c r="O101" s="21"/>
      <c r="P101" s="21"/>
      <c r="Q101" s="21"/>
      <c r="R101" s="21"/>
      <c r="S101" s="21"/>
      <c r="T101" s="21"/>
      <c r="U101" s="21"/>
      <c r="V101" s="21"/>
    </row>
    <row r="102" spans="1:22" x14ac:dyDescent="0.25">
      <c r="A102" s="59"/>
      <c r="B102" s="86"/>
      <c r="C102" s="21"/>
      <c r="D102" s="21"/>
      <c r="E102" s="21"/>
      <c r="F102" s="21"/>
      <c r="G102" s="21"/>
      <c r="H102" s="21"/>
      <c r="I102" s="21"/>
      <c r="J102" s="21"/>
      <c r="K102" s="21"/>
      <c r="L102" s="21"/>
      <c r="M102" s="21"/>
      <c r="N102" s="21"/>
      <c r="O102" s="21"/>
      <c r="P102" s="21"/>
      <c r="Q102" s="21"/>
      <c r="R102" s="21"/>
      <c r="S102" s="21"/>
      <c r="T102" s="21"/>
      <c r="U102" s="21"/>
      <c r="V102" s="21"/>
    </row>
    <row r="103" spans="1:22" x14ac:dyDescent="0.25">
      <c r="A103" s="59"/>
      <c r="B103" s="86"/>
      <c r="C103" s="21"/>
      <c r="D103" s="21"/>
      <c r="E103" s="21"/>
      <c r="F103" s="21"/>
      <c r="G103" s="21"/>
      <c r="H103" s="21"/>
      <c r="I103" s="21"/>
      <c r="J103" s="21"/>
      <c r="K103" s="21"/>
      <c r="L103" s="21"/>
      <c r="M103" s="21"/>
      <c r="N103" s="21"/>
      <c r="O103" s="21"/>
      <c r="P103" s="21"/>
      <c r="Q103" s="21"/>
      <c r="R103" s="21"/>
      <c r="S103" s="21"/>
      <c r="T103" s="21"/>
      <c r="U103" s="21"/>
      <c r="V103" s="21"/>
    </row>
    <row r="104" spans="1:22" x14ac:dyDescent="0.25">
      <c r="A104" s="59"/>
      <c r="B104" s="86"/>
      <c r="C104" s="21"/>
      <c r="D104" s="21"/>
      <c r="E104" s="21"/>
      <c r="F104" s="21"/>
      <c r="G104" s="21"/>
      <c r="H104" s="21"/>
      <c r="I104" s="21"/>
      <c r="J104" s="21"/>
      <c r="K104" s="21"/>
      <c r="L104" s="21"/>
      <c r="M104" s="21"/>
      <c r="N104" s="21"/>
      <c r="O104" s="21"/>
      <c r="P104" s="21"/>
      <c r="Q104" s="21"/>
      <c r="R104" s="21"/>
      <c r="S104" s="21"/>
      <c r="T104" s="21"/>
      <c r="U104" s="21"/>
      <c r="V104" s="21"/>
    </row>
    <row r="105" spans="1:22" x14ac:dyDescent="0.25">
      <c r="A105" s="59"/>
      <c r="B105" s="86"/>
      <c r="C105" s="21"/>
      <c r="D105" s="21"/>
      <c r="E105" s="21"/>
      <c r="F105" s="21"/>
      <c r="G105" s="21"/>
      <c r="H105" s="21"/>
      <c r="I105" s="21"/>
      <c r="J105" s="21"/>
      <c r="K105" s="21"/>
      <c r="L105" s="21"/>
      <c r="M105" s="21"/>
      <c r="N105" s="21"/>
      <c r="O105" s="21"/>
      <c r="P105" s="21"/>
      <c r="Q105" s="21"/>
      <c r="R105" s="21"/>
      <c r="S105" s="21"/>
      <c r="T105" s="21"/>
      <c r="U105" s="21"/>
      <c r="V105" s="21"/>
    </row>
    <row r="106" spans="1:22" x14ac:dyDescent="0.25">
      <c r="A106" s="59"/>
      <c r="B106" s="86"/>
      <c r="C106" s="21"/>
      <c r="D106" s="21"/>
      <c r="E106" s="21"/>
      <c r="F106" s="21"/>
      <c r="G106" s="21"/>
      <c r="H106" s="21"/>
      <c r="I106" s="21"/>
      <c r="J106" s="21"/>
      <c r="K106" s="21"/>
      <c r="L106" s="21"/>
      <c r="M106" s="21"/>
      <c r="N106" s="21"/>
      <c r="O106" s="21"/>
      <c r="P106" s="21"/>
      <c r="Q106" s="21"/>
      <c r="R106" s="21"/>
      <c r="S106" s="21"/>
      <c r="T106" s="21"/>
      <c r="U106" s="21"/>
      <c r="V106" s="21"/>
    </row>
    <row r="107" spans="1:22" x14ac:dyDescent="0.25">
      <c r="A107" s="59"/>
      <c r="B107" s="86"/>
      <c r="C107" s="21"/>
      <c r="D107" s="21"/>
      <c r="E107" s="21"/>
      <c r="F107" s="21"/>
      <c r="G107" s="21"/>
      <c r="H107" s="21"/>
      <c r="I107" s="21"/>
      <c r="J107" s="21"/>
      <c r="K107" s="21"/>
      <c r="L107" s="21"/>
      <c r="M107" s="21"/>
      <c r="N107" s="21"/>
      <c r="O107" s="21"/>
      <c r="P107" s="21"/>
      <c r="Q107" s="21"/>
      <c r="R107" s="21"/>
      <c r="S107" s="21"/>
      <c r="T107" s="21"/>
      <c r="U107" s="21"/>
      <c r="V107" s="21"/>
    </row>
    <row r="108" spans="1:22" x14ac:dyDescent="0.25">
      <c r="A108" s="59"/>
      <c r="B108" s="86"/>
      <c r="C108" s="21"/>
      <c r="D108" s="21"/>
      <c r="E108" s="21"/>
      <c r="F108" s="21"/>
      <c r="G108" s="21"/>
      <c r="H108" s="21"/>
      <c r="I108" s="21"/>
      <c r="J108" s="21"/>
      <c r="K108" s="21"/>
      <c r="L108" s="21"/>
      <c r="M108" s="21"/>
      <c r="N108" s="21"/>
      <c r="O108" s="21"/>
      <c r="P108" s="21"/>
      <c r="Q108" s="21"/>
      <c r="R108" s="21"/>
      <c r="S108" s="21"/>
      <c r="T108" s="21"/>
      <c r="U108" s="21"/>
      <c r="V108" s="21"/>
    </row>
    <row r="109" spans="1:22" x14ac:dyDescent="0.25">
      <c r="A109" s="59"/>
      <c r="B109" s="86"/>
      <c r="C109" s="21"/>
      <c r="D109" s="21"/>
      <c r="E109" s="21"/>
      <c r="F109" s="21"/>
      <c r="G109" s="21"/>
      <c r="H109" s="21"/>
      <c r="I109" s="21"/>
      <c r="J109" s="21"/>
      <c r="K109" s="21"/>
      <c r="L109" s="21"/>
      <c r="M109" s="21"/>
      <c r="N109" s="21"/>
      <c r="O109" s="21"/>
      <c r="P109" s="21"/>
      <c r="Q109" s="21"/>
      <c r="R109" s="21"/>
      <c r="S109" s="21"/>
      <c r="T109" s="21"/>
      <c r="U109" s="21"/>
      <c r="V109" s="21"/>
    </row>
    <row r="110" spans="1:22" x14ac:dyDescent="0.25">
      <c r="A110" s="59"/>
      <c r="B110" s="86"/>
      <c r="C110" s="21"/>
      <c r="D110" s="21"/>
      <c r="E110" s="21"/>
      <c r="F110" s="21"/>
      <c r="G110" s="21"/>
      <c r="H110" s="21"/>
      <c r="I110" s="21"/>
      <c r="J110" s="21"/>
      <c r="K110" s="21"/>
      <c r="L110" s="21"/>
      <c r="M110" s="21"/>
      <c r="N110" s="21"/>
      <c r="O110" s="21"/>
      <c r="P110" s="21"/>
      <c r="Q110" s="21"/>
      <c r="R110" s="21"/>
      <c r="S110" s="21"/>
      <c r="T110" s="21"/>
      <c r="U110" s="21"/>
      <c r="V110" s="21"/>
    </row>
    <row r="111" spans="1:22" x14ac:dyDescent="0.25">
      <c r="A111" s="59"/>
      <c r="B111" s="86"/>
      <c r="C111" s="21"/>
      <c r="D111" s="21"/>
      <c r="E111" s="21"/>
      <c r="F111" s="21"/>
      <c r="G111" s="21"/>
      <c r="H111" s="21"/>
      <c r="I111" s="21"/>
      <c r="J111" s="21"/>
      <c r="K111" s="21"/>
      <c r="L111" s="21"/>
      <c r="M111" s="21"/>
      <c r="N111" s="21"/>
      <c r="O111" s="21"/>
      <c r="P111" s="21"/>
      <c r="Q111" s="21"/>
      <c r="R111" s="21"/>
      <c r="S111" s="21"/>
      <c r="T111" s="21"/>
      <c r="U111" s="21"/>
      <c r="V111" s="21"/>
    </row>
    <row r="112" spans="1:22" x14ac:dyDescent="0.25">
      <c r="A112" s="59"/>
      <c r="B112" s="86"/>
      <c r="C112" s="21"/>
      <c r="D112" s="21"/>
      <c r="E112" s="21"/>
      <c r="F112" s="21"/>
      <c r="G112" s="21"/>
      <c r="H112" s="21"/>
      <c r="I112" s="21"/>
      <c r="J112" s="21"/>
      <c r="K112" s="21"/>
      <c r="L112" s="21"/>
      <c r="M112" s="21"/>
      <c r="N112" s="21"/>
      <c r="O112" s="21"/>
      <c r="P112" s="21"/>
      <c r="Q112" s="21"/>
      <c r="R112" s="21"/>
      <c r="S112" s="21"/>
      <c r="T112" s="21"/>
      <c r="U112" s="21"/>
      <c r="V112" s="21"/>
    </row>
    <row r="113" spans="1:22" x14ac:dyDescent="0.25">
      <c r="A113" s="59"/>
      <c r="B113" s="86"/>
      <c r="C113" s="21"/>
      <c r="D113" s="21"/>
      <c r="E113" s="21"/>
      <c r="F113" s="21"/>
      <c r="G113" s="21"/>
      <c r="H113" s="21"/>
      <c r="I113" s="21"/>
      <c r="J113" s="21"/>
      <c r="K113" s="21"/>
      <c r="L113" s="21"/>
      <c r="M113" s="21"/>
      <c r="N113" s="21"/>
      <c r="O113" s="21"/>
      <c r="P113" s="21"/>
      <c r="Q113" s="21"/>
      <c r="R113" s="21"/>
      <c r="S113" s="21"/>
      <c r="T113" s="21"/>
      <c r="U113" s="21"/>
      <c r="V113" s="21"/>
    </row>
    <row r="114" spans="1:22" x14ac:dyDescent="0.25">
      <c r="A114" s="59"/>
      <c r="B114" s="86"/>
      <c r="C114" s="21"/>
      <c r="D114" s="21"/>
      <c r="E114" s="21"/>
      <c r="F114" s="21"/>
      <c r="G114" s="21"/>
      <c r="H114" s="21"/>
      <c r="I114" s="21"/>
      <c r="J114" s="21"/>
      <c r="K114" s="21"/>
      <c r="L114" s="21"/>
      <c r="M114" s="21"/>
      <c r="N114" s="21"/>
      <c r="O114" s="21"/>
      <c r="P114" s="21"/>
      <c r="Q114" s="21"/>
      <c r="R114" s="21"/>
      <c r="S114" s="21"/>
      <c r="T114" s="21"/>
      <c r="U114" s="21"/>
      <c r="V114" s="21"/>
    </row>
    <row r="115" spans="1:22" x14ac:dyDescent="0.25">
      <c r="A115" s="59"/>
      <c r="B115" s="86"/>
      <c r="C115" s="21"/>
      <c r="D115" s="21"/>
      <c r="E115" s="21"/>
      <c r="F115" s="21"/>
      <c r="G115" s="21"/>
      <c r="H115" s="21"/>
      <c r="I115" s="21"/>
      <c r="J115" s="21"/>
      <c r="K115" s="21"/>
      <c r="L115" s="21"/>
      <c r="M115" s="21"/>
      <c r="N115" s="21"/>
      <c r="O115" s="21"/>
      <c r="P115" s="21"/>
      <c r="Q115" s="21"/>
      <c r="R115" s="21"/>
      <c r="S115" s="21"/>
      <c r="T115" s="21"/>
      <c r="U115" s="21"/>
      <c r="V115" s="21"/>
    </row>
    <row r="116" spans="1:22" x14ac:dyDescent="0.25">
      <c r="A116" s="59"/>
      <c r="B116" s="86"/>
      <c r="C116" s="21"/>
      <c r="D116" s="21"/>
      <c r="E116" s="21"/>
      <c r="F116" s="21"/>
      <c r="G116" s="21"/>
      <c r="H116" s="21"/>
      <c r="I116" s="21"/>
      <c r="J116" s="21"/>
      <c r="K116" s="21"/>
      <c r="L116" s="21"/>
      <c r="M116" s="21"/>
      <c r="N116" s="21"/>
      <c r="O116" s="21"/>
      <c r="P116" s="21"/>
      <c r="Q116" s="21"/>
      <c r="R116" s="21"/>
      <c r="S116" s="21"/>
      <c r="T116" s="21"/>
      <c r="U116" s="21"/>
      <c r="V116" s="21"/>
    </row>
    <row r="117" spans="1:22" x14ac:dyDescent="0.25">
      <c r="A117" s="59"/>
      <c r="B117" s="86"/>
      <c r="C117" s="21"/>
      <c r="D117" s="21"/>
      <c r="E117" s="21"/>
      <c r="F117" s="21"/>
      <c r="G117" s="21"/>
      <c r="H117" s="21"/>
      <c r="I117" s="21"/>
      <c r="J117" s="21"/>
      <c r="K117" s="21"/>
      <c r="L117" s="21"/>
      <c r="M117" s="21"/>
      <c r="N117" s="21"/>
      <c r="O117" s="21"/>
      <c r="P117" s="21"/>
      <c r="Q117" s="21"/>
      <c r="R117" s="21"/>
      <c r="S117" s="21"/>
      <c r="T117" s="21"/>
      <c r="U117" s="21"/>
      <c r="V117" s="21"/>
    </row>
    <row r="118" spans="1:22" x14ac:dyDescent="0.25">
      <c r="A118" s="59"/>
      <c r="B118" s="86"/>
      <c r="C118" s="21"/>
      <c r="D118" s="21"/>
      <c r="E118" s="21"/>
      <c r="F118" s="21"/>
      <c r="G118" s="21"/>
      <c r="H118" s="21"/>
      <c r="I118" s="21"/>
      <c r="J118" s="21"/>
      <c r="K118" s="21"/>
      <c r="L118" s="21"/>
      <c r="M118" s="21"/>
      <c r="N118" s="21"/>
      <c r="O118" s="21"/>
      <c r="P118" s="21"/>
      <c r="Q118" s="21"/>
      <c r="R118" s="21"/>
      <c r="S118" s="21"/>
      <c r="T118" s="21"/>
      <c r="U118" s="21"/>
      <c r="V118" s="21"/>
    </row>
    <row r="119" spans="1:22" x14ac:dyDescent="0.25">
      <c r="A119" s="59"/>
      <c r="B119" s="86"/>
      <c r="C119" s="21"/>
      <c r="D119" s="21"/>
      <c r="E119" s="21"/>
      <c r="F119" s="21"/>
      <c r="G119" s="21"/>
      <c r="H119" s="21"/>
      <c r="I119" s="21"/>
      <c r="J119" s="21"/>
      <c r="K119" s="21"/>
      <c r="L119" s="21"/>
      <c r="M119" s="21"/>
      <c r="N119" s="21"/>
      <c r="O119" s="21"/>
      <c r="P119" s="21"/>
      <c r="Q119" s="21"/>
      <c r="R119" s="21"/>
      <c r="S119" s="21"/>
      <c r="T119" s="21"/>
      <c r="U119" s="21"/>
      <c r="V119" s="21"/>
    </row>
    <row r="120" spans="1:22" x14ac:dyDescent="0.25">
      <c r="A120" s="59"/>
      <c r="B120" s="86"/>
      <c r="C120" s="21"/>
      <c r="D120" s="21"/>
      <c r="E120" s="21"/>
      <c r="F120" s="21"/>
      <c r="G120" s="21"/>
      <c r="H120" s="21"/>
      <c r="I120" s="21"/>
      <c r="J120" s="21"/>
      <c r="K120" s="21"/>
      <c r="L120" s="21"/>
      <c r="M120" s="21"/>
      <c r="N120" s="21"/>
      <c r="O120" s="21"/>
      <c r="P120" s="21"/>
      <c r="Q120" s="21"/>
      <c r="R120" s="21"/>
      <c r="S120" s="21"/>
      <c r="T120" s="21"/>
      <c r="U120" s="21"/>
      <c r="V120" s="21"/>
    </row>
    <row r="121" spans="1:22" x14ac:dyDescent="0.25">
      <c r="A121" s="59"/>
      <c r="B121" s="86"/>
      <c r="C121" s="21"/>
      <c r="D121" s="21"/>
      <c r="E121" s="21"/>
      <c r="F121" s="21"/>
      <c r="G121" s="21"/>
      <c r="H121" s="21"/>
      <c r="I121" s="21"/>
      <c r="J121" s="21"/>
      <c r="K121" s="21"/>
      <c r="L121" s="21"/>
      <c r="M121" s="21"/>
      <c r="N121" s="21"/>
      <c r="O121" s="21"/>
      <c r="P121" s="21"/>
      <c r="Q121" s="21"/>
      <c r="R121" s="21"/>
      <c r="S121" s="21"/>
      <c r="T121" s="21"/>
      <c r="U121" s="21"/>
      <c r="V121" s="21"/>
    </row>
    <row r="122" spans="1:22" x14ac:dyDescent="0.25">
      <c r="A122" s="59"/>
      <c r="B122" s="86"/>
      <c r="C122" s="21"/>
      <c r="D122" s="21"/>
      <c r="E122" s="21"/>
      <c r="F122" s="21"/>
      <c r="G122" s="21"/>
      <c r="H122" s="21"/>
      <c r="I122" s="21"/>
      <c r="J122" s="21"/>
      <c r="K122" s="21"/>
      <c r="L122" s="21"/>
      <c r="M122" s="21"/>
      <c r="N122" s="21"/>
      <c r="O122" s="21"/>
      <c r="P122" s="21"/>
      <c r="Q122" s="21"/>
      <c r="R122" s="21"/>
      <c r="S122" s="21"/>
      <c r="T122" s="21"/>
      <c r="U122" s="21"/>
      <c r="V122" s="21"/>
    </row>
    <row r="123" spans="1:22" x14ac:dyDescent="0.25">
      <c r="A123" s="59"/>
      <c r="B123" s="86"/>
      <c r="C123" s="21"/>
      <c r="D123" s="21"/>
      <c r="E123" s="21"/>
      <c r="F123" s="21"/>
      <c r="G123" s="21"/>
      <c r="H123" s="21"/>
      <c r="I123" s="21"/>
      <c r="J123" s="21"/>
      <c r="K123" s="21"/>
      <c r="L123" s="21"/>
      <c r="M123" s="21"/>
      <c r="N123" s="21"/>
      <c r="O123" s="21"/>
      <c r="P123" s="21"/>
      <c r="Q123" s="21"/>
      <c r="R123" s="21"/>
      <c r="S123" s="21"/>
      <c r="T123" s="21"/>
      <c r="U123" s="21"/>
      <c r="V123" s="21"/>
    </row>
    <row r="124" spans="1:22" x14ac:dyDescent="0.25">
      <c r="A124" s="59"/>
      <c r="B124" s="86"/>
      <c r="C124" s="21"/>
      <c r="D124" s="21"/>
      <c r="E124" s="21"/>
      <c r="F124" s="21"/>
      <c r="G124" s="21"/>
      <c r="H124" s="21"/>
      <c r="I124" s="21"/>
      <c r="J124" s="21"/>
      <c r="K124" s="21"/>
      <c r="L124" s="21"/>
      <c r="M124" s="21"/>
      <c r="N124" s="21"/>
      <c r="O124" s="21"/>
      <c r="P124" s="21"/>
      <c r="Q124" s="21"/>
      <c r="R124" s="21"/>
      <c r="S124" s="21"/>
      <c r="T124" s="21"/>
      <c r="U124" s="21"/>
      <c r="V124" s="21"/>
    </row>
    <row r="125" spans="1:22" x14ac:dyDescent="0.25">
      <c r="A125" s="59"/>
      <c r="B125" s="86"/>
      <c r="C125" s="21"/>
      <c r="D125" s="21"/>
      <c r="E125" s="21"/>
      <c r="F125" s="21"/>
      <c r="G125" s="21"/>
      <c r="H125" s="21"/>
      <c r="I125" s="21"/>
      <c r="J125" s="21"/>
      <c r="K125" s="21"/>
      <c r="L125" s="21"/>
      <c r="M125" s="21"/>
      <c r="N125" s="21"/>
      <c r="O125" s="21"/>
      <c r="P125" s="21"/>
      <c r="Q125" s="21"/>
      <c r="R125" s="21"/>
      <c r="S125" s="21"/>
      <c r="T125" s="21"/>
      <c r="U125" s="21"/>
      <c r="V125" s="21"/>
    </row>
    <row r="126" spans="1:22" x14ac:dyDescent="0.25">
      <c r="A126" s="59"/>
      <c r="B126" s="86"/>
      <c r="C126" s="21"/>
      <c r="D126" s="21"/>
      <c r="E126" s="21"/>
      <c r="F126" s="21"/>
      <c r="G126" s="21"/>
      <c r="H126" s="21"/>
      <c r="I126" s="21"/>
      <c r="J126" s="21"/>
      <c r="K126" s="21"/>
      <c r="L126" s="21"/>
      <c r="M126" s="21"/>
      <c r="N126" s="21"/>
      <c r="O126" s="21"/>
      <c r="P126" s="21"/>
      <c r="Q126" s="21"/>
      <c r="R126" s="21"/>
      <c r="S126" s="21"/>
      <c r="T126" s="21"/>
      <c r="U126" s="21"/>
      <c r="V126" s="21"/>
    </row>
    <row r="127" spans="1:22" x14ac:dyDescent="0.25">
      <c r="A127" s="59"/>
      <c r="B127" s="86"/>
      <c r="C127" s="21"/>
      <c r="D127" s="21"/>
      <c r="E127" s="21"/>
      <c r="F127" s="21"/>
      <c r="G127" s="21"/>
      <c r="H127" s="21"/>
      <c r="I127" s="21"/>
      <c r="J127" s="21"/>
      <c r="K127" s="21"/>
      <c r="L127" s="21"/>
      <c r="M127" s="21"/>
      <c r="N127" s="21"/>
      <c r="O127" s="21"/>
      <c r="P127" s="21"/>
      <c r="Q127" s="21"/>
      <c r="R127" s="21"/>
      <c r="S127" s="21"/>
      <c r="T127" s="21"/>
      <c r="U127" s="21"/>
      <c r="V127" s="21"/>
    </row>
    <row r="128" spans="1:22" x14ac:dyDescent="0.25">
      <c r="A128" s="59"/>
      <c r="B128" s="86"/>
      <c r="C128" s="21"/>
      <c r="D128" s="21"/>
      <c r="E128" s="21"/>
      <c r="F128" s="21"/>
      <c r="G128" s="21"/>
      <c r="H128" s="21"/>
      <c r="I128" s="21"/>
      <c r="J128" s="21"/>
      <c r="K128" s="21"/>
      <c r="L128" s="21"/>
      <c r="M128" s="21"/>
      <c r="N128" s="21"/>
      <c r="O128" s="21"/>
      <c r="P128" s="21"/>
      <c r="Q128" s="21"/>
      <c r="R128" s="21"/>
      <c r="S128" s="21"/>
      <c r="T128" s="21"/>
      <c r="U128" s="21"/>
      <c r="V128" s="21"/>
    </row>
    <row r="129" spans="1:22" x14ac:dyDescent="0.25">
      <c r="A129" s="59"/>
      <c r="B129" s="86"/>
      <c r="C129" s="21"/>
      <c r="D129" s="21"/>
      <c r="E129" s="21"/>
      <c r="F129" s="21"/>
      <c r="G129" s="21"/>
      <c r="H129" s="21"/>
      <c r="I129" s="21"/>
      <c r="J129" s="21"/>
      <c r="K129" s="21"/>
      <c r="L129" s="21"/>
      <c r="M129" s="21"/>
      <c r="N129" s="21"/>
      <c r="O129" s="21"/>
      <c r="P129" s="21"/>
      <c r="Q129" s="21"/>
      <c r="R129" s="21"/>
      <c r="S129" s="21"/>
      <c r="T129" s="21"/>
      <c r="U129" s="21"/>
      <c r="V129" s="21"/>
    </row>
    <row r="130" spans="1:22" x14ac:dyDescent="0.25">
      <c r="A130" s="59"/>
      <c r="B130" s="86"/>
      <c r="C130" s="21"/>
      <c r="D130" s="21"/>
      <c r="E130" s="21"/>
      <c r="F130" s="21"/>
      <c r="G130" s="21"/>
      <c r="H130" s="21"/>
      <c r="I130" s="21"/>
      <c r="J130" s="21"/>
      <c r="K130" s="21"/>
      <c r="L130" s="21"/>
      <c r="M130" s="21"/>
      <c r="N130" s="21"/>
      <c r="O130" s="21"/>
      <c r="P130" s="21"/>
      <c r="Q130" s="21"/>
      <c r="R130" s="21"/>
      <c r="S130" s="21"/>
      <c r="T130" s="21"/>
      <c r="U130" s="21"/>
      <c r="V130" s="21"/>
    </row>
    <row r="131" spans="1:22" x14ac:dyDescent="0.25">
      <c r="A131" s="59"/>
      <c r="B131" s="86"/>
      <c r="C131" s="21"/>
      <c r="D131" s="21"/>
      <c r="E131" s="21"/>
      <c r="F131" s="21"/>
      <c r="G131" s="21"/>
      <c r="H131" s="21"/>
      <c r="I131" s="21"/>
      <c r="J131" s="21"/>
      <c r="K131" s="21"/>
      <c r="L131" s="21"/>
      <c r="M131" s="21"/>
      <c r="N131" s="21"/>
      <c r="O131" s="21"/>
      <c r="P131" s="21"/>
      <c r="Q131" s="21"/>
      <c r="R131" s="21"/>
      <c r="S131" s="21"/>
      <c r="T131" s="21"/>
      <c r="U131" s="21"/>
      <c r="V131" s="21"/>
    </row>
    <row r="132" spans="1:22" x14ac:dyDescent="0.25">
      <c r="A132" s="59"/>
      <c r="B132" s="86"/>
      <c r="C132" s="21"/>
      <c r="D132" s="21"/>
      <c r="E132" s="21"/>
      <c r="F132" s="21"/>
      <c r="G132" s="21"/>
      <c r="H132" s="21"/>
      <c r="I132" s="21"/>
      <c r="J132" s="21"/>
      <c r="K132" s="21"/>
      <c r="L132" s="21"/>
      <c r="M132" s="21"/>
      <c r="N132" s="21"/>
      <c r="O132" s="21"/>
      <c r="P132" s="21"/>
      <c r="Q132" s="21"/>
      <c r="R132" s="21"/>
      <c r="S132" s="21"/>
      <c r="T132" s="21"/>
      <c r="U132" s="21"/>
      <c r="V132" s="21"/>
    </row>
    <row r="133" spans="1:22" x14ac:dyDescent="0.25">
      <c r="A133" s="59"/>
      <c r="B133" s="86"/>
      <c r="C133" s="21"/>
      <c r="D133" s="21"/>
      <c r="E133" s="21"/>
      <c r="F133" s="21"/>
      <c r="G133" s="21"/>
      <c r="H133" s="21"/>
      <c r="I133" s="21"/>
      <c r="J133" s="21"/>
      <c r="K133" s="21"/>
      <c r="L133" s="21"/>
      <c r="M133" s="21"/>
      <c r="N133" s="21"/>
      <c r="O133" s="21"/>
      <c r="P133" s="21"/>
      <c r="Q133" s="21"/>
      <c r="R133" s="21"/>
      <c r="S133" s="21"/>
      <c r="T133" s="21"/>
      <c r="U133" s="21"/>
      <c r="V133" s="21"/>
    </row>
    <row r="134" spans="1:22" x14ac:dyDescent="0.25">
      <c r="A134" s="59"/>
      <c r="B134" s="86"/>
      <c r="C134" s="21"/>
      <c r="D134" s="21"/>
      <c r="E134" s="21"/>
      <c r="F134" s="21"/>
      <c r="G134" s="21"/>
      <c r="H134" s="21"/>
      <c r="I134" s="21"/>
      <c r="J134" s="21"/>
      <c r="K134" s="21"/>
      <c r="L134" s="21"/>
      <c r="M134" s="21"/>
      <c r="N134" s="21"/>
      <c r="O134" s="21"/>
      <c r="P134" s="21"/>
      <c r="Q134" s="21"/>
      <c r="R134" s="21"/>
      <c r="S134" s="21"/>
      <c r="T134" s="21"/>
      <c r="U134" s="21"/>
      <c r="V134" s="21"/>
    </row>
    <row r="135" spans="1:22" x14ac:dyDescent="0.25">
      <c r="A135" s="59"/>
      <c r="B135" s="86"/>
      <c r="C135" s="21"/>
      <c r="D135" s="21"/>
      <c r="E135" s="21"/>
      <c r="F135" s="21"/>
      <c r="G135" s="21"/>
      <c r="H135" s="21"/>
      <c r="I135" s="21"/>
      <c r="J135" s="21"/>
      <c r="K135" s="21"/>
      <c r="L135" s="21"/>
      <c r="M135" s="21"/>
      <c r="N135" s="21"/>
      <c r="O135" s="21"/>
      <c r="P135" s="21"/>
      <c r="Q135" s="21"/>
      <c r="R135" s="21"/>
      <c r="S135" s="21"/>
      <c r="T135" s="21"/>
      <c r="U135" s="21"/>
      <c r="V135" s="21"/>
    </row>
    <row r="136" spans="1:22" x14ac:dyDescent="0.25">
      <c r="A136" s="59"/>
      <c r="B136" s="86"/>
      <c r="C136" s="21"/>
      <c r="D136" s="21"/>
      <c r="E136" s="21"/>
      <c r="F136" s="21"/>
      <c r="G136" s="21"/>
      <c r="H136" s="21"/>
      <c r="I136" s="21"/>
      <c r="J136" s="21"/>
      <c r="K136" s="21"/>
      <c r="L136" s="21"/>
      <c r="M136" s="21"/>
      <c r="N136" s="21"/>
      <c r="O136" s="21"/>
      <c r="P136" s="21"/>
      <c r="Q136" s="21"/>
      <c r="R136" s="21"/>
      <c r="S136" s="21"/>
      <c r="T136" s="21"/>
      <c r="U136" s="21"/>
      <c r="V136" s="21"/>
    </row>
    <row r="137" spans="1:22" x14ac:dyDescent="0.25">
      <c r="A137" s="59"/>
      <c r="B137" s="86"/>
      <c r="C137" s="21"/>
      <c r="D137" s="21"/>
      <c r="E137" s="21"/>
      <c r="F137" s="21"/>
      <c r="G137" s="21"/>
      <c r="H137" s="21"/>
      <c r="I137" s="21"/>
      <c r="J137" s="21"/>
      <c r="K137" s="21"/>
      <c r="L137" s="21"/>
      <c r="M137" s="21"/>
      <c r="N137" s="21"/>
      <c r="O137" s="21"/>
      <c r="P137" s="21"/>
      <c r="Q137" s="21"/>
      <c r="R137" s="21"/>
      <c r="S137" s="21"/>
      <c r="T137" s="21"/>
      <c r="U137" s="21"/>
      <c r="V137" s="21"/>
    </row>
    <row r="138" spans="1:22" x14ac:dyDescent="0.25">
      <c r="A138" s="59"/>
      <c r="B138" s="86"/>
      <c r="C138" s="21"/>
      <c r="D138" s="21"/>
      <c r="E138" s="21"/>
      <c r="F138" s="21"/>
      <c r="G138" s="21"/>
      <c r="H138" s="21"/>
      <c r="I138" s="21"/>
      <c r="J138" s="21"/>
      <c r="K138" s="21"/>
      <c r="L138" s="21"/>
      <c r="M138" s="21"/>
      <c r="N138" s="21"/>
      <c r="O138" s="21"/>
      <c r="P138" s="21"/>
      <c r="Q138" s="21"/>
      <c r="R138" s="21"/>
      <c r="S138" s="21"/>
      <c r="T138" s="21"/>
      <c r="U138" s="21"/>
      <c r="V138" s="21"/>
    </row>
    <row r="139" spans="1:22" x14ac:dyDescent="0.25">
      <c r="A139" s="59"/>
      <c r="B139" s="86"/>
      <c r="C139" s="21"/>
      <c r="D139" s="21"/>
      <c r="E139" s="21"/>
      <c r="F139" s="21"/>
      <c r="G139" s="21"/>
      <c r="H139" s="21"/>
      <c r="I139" s="21"/>
      <c r="J139" s="21"/>
      <c r="K139" s="21"/>
      <c r="L139" s="21"/>
      <c r="M139" s="21"/>
      <c r="N139" s="21"/>
      <c r="O139" s="21"/>
      <c r="P139" s="21"/>
      <c r="Q139" s="21"/>
      <c r="R139" s="21"/>
      <c r="S139" s="21"/>
      <c r="T139" s="21"/>
      <c r="U139" s="21"/>
      <c r="V139" s="21"/>
    </row>
    <row r="140" spans="1:22" x14ac:dyDescent="0.25">
      <c r="A140" s="59"/>
      <c r="B140" s="86"/>
      <c r="C140" s="21"/>
      <c r="D140" s="21"/>
      <c r="E140" s="21"/>
      <c r="F140" s="21"/>
      <c r="G140" s="21"/>
      <c r="H140" s="21"/>
      <c r="I140" s="21"/>
      <c r="J140" s="21"/>
      <c r="K140" s="21"/>
      <c r="L140" s="21"/>
      <c r="M140" s="21"/>
      <c r="N140" s="21"/>
      <c r="O140" s="21"/>
      <c r="P140" s="21"/>
      <c r="Q140" s="21"/>
      <c r="R140" s="21"/>
      <c r="S140" s="21"/>
      <c r="T140" s="21"/>
      <c r="U140" s="21"/>
      <c r="V140" s="21"/>
    </row>
    <row r="141" spans="1:22" x14ac:dyDescent="0.25">
      <c r="A141" s="59"/>
      <c r="B141" s="86"/>
      <c r="C141" s="21"/>
      <c r="D141" s="21"/>
      <c r="E141" s="21"/>
      <c r="F141" s="21"/>
      <c r="G141" s="21"/>
      <c r="H141" s="21"/>
      <c r="I141" s="21"/>
      <c r="J141" s="21"/>
      <c r="K141" s="21"/>
      <c r="L141" s="21"/>
      <c r="M141" s="21"/>
      <c r="N141" s="21"/>
      <c r="O141" s="21"/>
      <c r="P141" s="21"/>
      <c r="Q141" s="21"/>
      <c r="R141" s="21"/>
      <c r="S141" s="21"/>
      <c r="T141" s="21"/>
      <c r="U141" s="21"/>
      <c r="V141" s="21"/>
    </row>
    <row r="142" spans="1:22" x14ac:dyDescent="0.25">
      <c r="A142" s="59"/>
      <c r="B142" s="86"/>
      <c r="C142" s="21"/>
      <c r="D142" s="21"/>
      <c r="E142" s="21"/>
      <c r="F142" s="21"/>
      <c r="G142" s="21"/>
      <c r="H142" s="21"/>
      <c r="I142" s="21"/>
      <c r="J142" s="21"/>
      <c r="K142" s="21"/>
      <c r="L142" s="21"/>
      <c r="M142" s="21"/>
      <c r="N142" s="21"/>
      <c r="O142" s="21"/>
      <c r="P142" s="21"/>
      <c r="Q142" s="21"/>
      <c r="R142" s="21"/>
      <c r="S142" s="21"/>
      <c r="T142" s="21"/>
      <c r="U142" s="21"/>
      <c r="V142" s="21"/>
    </row>
    <row r="143" spans="1:22" x14ac:dyDescent="0.25">
      <c r="A143" s="59"/>
      <c r="B143" s="86"/>
      <c r="C143" s="21"/>
      <c r="D143" s="21"/>
      <c r="E143" s="21"/>
      <c r="F143" s="21"/>
      <c r="G143" s="21"/>
      <c r="H143" s="21"/>
      <c r="I143" s="21"/>
      <c r="J143" s="21"/>
      <c r="K143" s="21"/>
      <c r="L143" s="21"/>
      <c r="M143" s="21"/>
      <c r="N143" s="21"/>
      <c r="O143" s="21"/>
      <c r="P143" s="21"/>
      <c r="Q143" s="21"/>
      <c r="R143" s="21"/>
      <c r="S143" s="21"/>
      <c r="T143" s="21"/>
      <c r="U143" s="21"/>
      <c r="V143" s="21"/>
    </row>
    <row r="144" spans="1:22" x14ac:dyDescent="0.25">
      <c r="A144" s="59"/>
      <c r="B144" s="86"/>
      <c r="C144" s="21"/>
      <c r="D144" s="21"/>
      <c r="E144" s="21"/>
      <c r="F144" s="21"/>
      <c r="G144" s="21"/>
      <c r="H144" s="21"/>
      <c r="I144" s="21"/>
      <c r="J144" s="21"/>
      <c r="K144" s="21"/>
      <c r="L144" s="21"/>
      <c r="M144" s="21"/>
      <c r="N144" s="21"/>
      <c r="O144" s="21"/>
      <c r="P144" s="21"/>
      <c r="Q144" s="21"/>
      <c r="R144" s="21"/>
      <c r="S144" s="21"/>
      <c r="T144" s="21"/>
      <c r="U144" s="21"/>
      <c r="V144" s="21"/>
    </row>
    <row r="145" spans="1:22" x14ac:dyDescent="0.25">
      <c r="A145" s="59"/>
      <c r="B145" s="86"/>
      <c r="C145" s="21"/>
      <c r="D145" s="21"/>
      <c r="E145" s="21"/>
      <c r="F145" s="21"/>
      <c r="G145" s="21"/>
      <c r="H145" s="21"/>
      <c r="I145" s="21"/>
      <c r="J145" s="21"/>
      <c r="K145" s="21"/>
      <c r="L145" s="21"/>
      <c r="M145" s="21"/>
      <c r="N145" s="21"/>
      <c r="O145" s="21"/>
      <c r="P145" s="21"/>
      <c r="Q145" s="21"/>
      <c r="R145" s="21"/>
      <c r="S145" s="21"/>
      <c r="T145" s="21"/>
      <c r="U145" s="21"/>
      <c r="V145" s="21"/>
    </row>
    <row r="146" spans="1:22" x14ac:dyDescent="0.25">
      <c r="A146" s="59"/>
      <c r="B146" s="86"/>
      <c r="C146" s="21"/>
      <c r="D146" s="21"/>
      <c r="E146" s="21"/>
      <c r="F146" s="21"/>
      <c r="G146" s="21"/>
      <c r="H146" s="21"/>
      <c r="I146" s="21"/>
      <c r="J146" s="21"/>
      <c r="K146" s="21"/>
      <c r="L146" s="21"/>
      <c r="M146" s="21"/>
      <c r="N146" s="21"/>
      <c r="O146" s="21"/>
      <c r="P146" s="21"/>
      <c r="Q146" s="21"/>
      <c r="R146" s="21"/>
      <c r="S146" s="21"/>
      <c r="T146" s="21"/>
      <c r="U146" s="21"/>
      <c r="V146" s="21"/>
    </row>
    <row r="147" spans="1:22" x14ac:dyDescent="0.25">
      <c r="A147" s="59"/>
      <c r="B147" s="86"/>
      <c r="C147" s="21"/>
      <c r="D147" s="21"/>
      <c r="E147" s="21"/>
      <c r="F147" s="21"/>
      <c r="G147" s="21"/>
      <c r="H147" s="21"/>
      <c r="I147" s="21"/>
      <c r="J147" s="21"/>
      <c r="K147" s="21"/>
      <c r="L147" s="21"/>
      <c r="M147" s="21"/>
      <c r="N147" s="21"/>
      <c r="O147" s="21"/>
      <c r="P147" s="21"/>
      <c r="Q147" s="21"/>
      <c r="R147" s="21"/>
      <c r="S147" s="21"/>
      <c r="T147" s="21"/>
      <c r="U147" s="21"/>
      <c r="V147" s="21"/>
    </row>
    <row r="148" spans="1:22" x14ac:dyDescent="0.25">
      <c r="A148" s="59"/>
      <c r="B148" s="86"/>
      <c r="C148" s="21"/>
      <c r="D148" s="21"/>
      <c r="E148" s="21"/>
      <c r="F148" s="21"/>
      <c r="G148" s="21"/>
      <c r="H148" s="21"/>
      <c r="I148" s="21"/>
      <c r="J148" s="21"/>
      <c r="K148" s="21"/>
      <c r="L148" s="21"/>
      <c r="M148" s="21"/>
      <c r="N148" s="21"/>
      <c r="O148" s="21"/>
      <c r="P148" s="21"/>
      <c r="Q148" s="21"/>
      <c r="R148" s="21"/>
      <c r="S148" s="21"/>
      <c r="T148" s="21"/>
      <c r="U148" s="21"/>
      <c r="V148" s="21"/>
    </row>
    <row r="149" spans="1:22" x14ac:dyDescent="0.25">
      <c r="A149" s="59"/>
      <c r="B149" s="86"/>
      <c r="C149" s="21"/>
      <c r="D149" s="21"/>
      <c r="E149" s="21"/>
      <c r="F149" s="21"/>
      <c r="G149" s="21"/>
      <c r="H149" s="21"/>
      <c r="I149" s="21"/>
      <c r="J149" s="21"/>
      <c r="K149" s="21"/>
      <c r="L149" s="21"/>
      <c r="M149" s="21"/>
      <c r="N149" s="21"/>
      <c r="O149" s="21"/>
      <c r="P149" s="21"/>
      <c r="Q149" s="21"/>
      <c r="R149" s="21"/>
      <c r="S149" s="21"/>
      <c r="T149" s="21"/>
      <c r="U149" s="21"/>
      <c r="V149" s="21"/>
    </row>
    <row r="150" spans="1:22" x14ac:dyDescent="0.25">
      <c r="A150" s="59"/>
      <c r="B150" s="86"/>
      <c r="C150" s="21"/>
      <c r="D150" s="21"/>
      <c r="E150" s="21"/>
      <c r="F150" s="21"/>
      <c r="G150" s="21"/>
      <c r="H150" s="21"/>
      <c r="I150" s="21"/>
      <c r="J150" s="21"/>
      <c r="K150" s="21"/>
      <c r="L150" s="21"/>
      <c r="M150" s="21"/>
      <c r="N150" s="21"/>
      <c r="O150" s="21"/>
      <c r="P150" s="21"/>
      <c r="Q150" s="21"/>
      <c r="R150" s="21"/>
      <c r="S150" s="21"/>
      <c r="T150" s="21"/>
      <c r="U150" s="21"/>
      <c r="V150" s="21"/>
    </row>
    <row r="151" spans="1:22" x14ac:dyDescent="0.25">
      <c r="A151" s="59"/>
      <c r="B151" s="86"/>
      <c r="C151" s="21"/>
      <c r="D151" s="21"/>
      <c r="E151" s="21"/>
      <c r="F151" s="21"/>
      <c r="G151" s="21"/>
      <c r="H151" s="21"/>
      <c r="I151" s="21"/>
      <c r="J151" s="21"/>
      <c r="K151" s="21"/>
      <c r="L151" s="21"/>
      <c r="M151" s="21"/>
      <c r="N151" s="21"/>
      <c r="O151" s="21"/>
      <c r="P151" s="21"/>
      <c r="Q151" s="21"/>
      <c r="R151" s="21"/>
      <c r="S151" s="21"/>
      <c r="T151" s="21"/>
      <c r="U151" s="21"/>
      <c r="V151" s="21"/>
    </row>
    <row r="152" spans="1:22" x14ac:dyDescent="0.25">
      <c r="A152" s="59"/>
      <c r="B152" s="86"/>
      <c r="C152" s="21"/>
      <c r="D152" s="21"/>
      <c r="E152" s="21"/>
      <c r="F152" s="21"/>
      <c r="G152" s="21"/>
      <c r="H152" s="21"/>
      <c r="I152" s="21"/>
      <c r="J152" s="21"/>
      <c r="K152" s="21"/>
      <c r="L152" s="21"/>
      <c r="M152" s="21"/>
      <c r="N152" s="21"/>
      <c r="O152" s="21"/>
      <c r="P152" s="21"/>
      <c r="Q152" s="21"/>
      <c r="R152" s="21"/>
      <c r="S152" s="21"/>
      <c r="T152" s="21"/>
      <c r="U152" s="21"/>
      <c r="V152" s="21"/>
    </row>
    <row r="153" spans="1:22" x14ac:dyDescent="0.25">
      <c r="A153" s="59"/>
      <c r="B153" s="86"/>
      <c r="C153" s="21"/>
      <c r="D153" s="21"/>
      <c r="E153" s="21"/>
      <c r="F153" s="21"/>
      <c r="G153" s="21"/>
      <c r="H153" s="21"/>
      <c r="I153" s="21"/>
      <c r="J153" s="21"/>
      <c r="K153" s="21"/>
      <c r="L153" s="21"/>
      <c r="M153" s="21"/>
      <c r="N153" s="21"/>
      <c r="O153" s="21"/>
      <c r="P153" s="21"/>
      <c r="Q153" s="21"/>
      <c r="R153" s="21"/>
      <c r="S153" s="21"/>
      <c r="T153" s="21"/>
      <c r="U153" s="21"/>
      <c r="V153" s="21"/>
    </row>
    <row r="154" spans="1:22" x14ac:dyDescent="0.25">
      <c r="A154" s="59"/>
      <c r="B154" s="86"/>
      <c r="C154" s="21"/>
      <c r="D154" s="21"/>
      <c r="E154" s="21"/>
      <c r="F154" s="21"/>
      <c r="G154" s="21"/>
      <c r="H154" s="21"/>
      <c r="I154" s="21"/>
      <c r="J154" s="21"/>
      <c r="K154" s="21"/>
      <c r="L154" s="21"/>
      <c r="M154" s="21"/>
      <c r="N154" s="21"/>
      <c r="O154" s="21"/>
      <c r="P154" s="21"/>
      <c r="Q154" s="21"/>
      <c r="R154" s="21"/>
      <c r="S154" s="21"/>
      <c r="T154" s="21"/>
      <c r="U154" s="21"/>
      <c r="V154" s="21"/>
    </row>
    <row r="155" spans="1:22" x14ac:dyDescent="0.25">
      <c r="A155" s="59"/>
      <c r="B155" s="86"/>
      <c r="C155" s="21"/>
      <c r="D155" s="21"/>
      <c r="E155" s="21"/>
      <c r="F155" s="21"/>
      <c r="G155" s="21"/>
      <c r="H155" s="21"/>
      <c r="I155" s="21"/>
      <c r="J155" s="21"/>
      <c r="K155" s="21"/>
      <c r="L155" s="21"/>
      <c r="M155" s="21"/>
      <c r="N155" s="21"/>
      <c r="O155" s="21"/>
      <c r="P155" s="21"/>
      <c r="Q155" s="21"/>
      <c r="R155" s="21"/>
      <c r="S155" s="21"/>
      <c r="T155" s="21"/>
      <c r="U155" s="21"/>
      <c r="V155" s="21"/>
    </row>
    <row r="156" spans="1:22" x14ac:dyDescent="0.25">
      <c r="A156" s="59"/>
      <c r="B156" s="86"/>
      <c r="C156" s="21"/>
      <c r="D156" s="21"/>
      <c r="E156" s="21"/>
      <c r="F156" s="21"/>
      <c r="G156" s="21"/>
      <c r="H156" s="21"/>
      <c r="I156" s="21"/>
      <c r="J156" s="21"/>
      <c r="K156" s="21"/>
      <c r="L156" s="21"/>
      <c r="M156" s="21"/>
      <c r="N156" s="21"/>
      <c r="O156" s="21"/>
      <c r="P156" s="21"/>
      <c r="Q156" s="21"/>
      <c r="R156" s="21"/>
      <c r="S156" s="21"/>
      <c r="T156" s="21"/>
      <c r="U156" s="21"/>
      <c r="V156" s="21"/>
    </row>
    <row r="157" spans="1:22" x14ac:dyDescent="0.25">
      <c r="A157" s="59"/>
      <c r="B157" s="86"/>
      <c r="C157" s="21"/>
      <c r="D157" s="21"/>
      <c r="E157" s="21"/>
      <c r="F157" s="21"/>
      <c r="G157" s="21"/>
      <c r="H157" s="21"/>
      <c r="I157" s="21"/>
      <c r="J157" s="21"/>
      <c r="K157" s="21"/>
      <c r="L157" s="21"/>
      <c r="M157" s="21"/>
      <c r="N157" s="21"/>
      <c r="O157" s="21"/>
      <c r="P157" s="21"/>
      <c r="Q157" s="21"/>
      <c r="R157" s="21"/>
      <c r="S157" s="21"/>
      <c r="T157" s="21"/>
      <c r="U157" s="21"/>
      <c r="V157" s="21"/>
    </row>
    <row r="158" spans="1:22" x14ac:dyDescent="0.25">
      <c r="A158" s="59"/>
      <c r="B158" s="86"/>
      <c r="C158" s="21"/>
      <c r="D158" s="21"/>
      <c r="E158" s="21"/>
      <c r="F158" s="21"/>
      <c r="G158" s="21"/>
      <c r="H158" s="21"/>
      <c r="I158" s="21"/>
      <c r="J158" s="21"/>
      <c r="K158" s="21"/>
      <c r="L158" s="21"/>
      <c r="M158" s="21"/>
      <c r="N158" s="21"/>
      <c r="O158" s="21"/>
      <c r="P158" s="21"/>
      <c r="Q158" s="21"/>
      <c r="R158" s="21"/>
      <c r="S158" s="21"/>
      <c r="T158" s="21"/>
      <c r="U158" s="21"/>
      <c r="V158" s="21"/>
    </row>
    <row r="159" spans="1:22" x14ac:dyDescent="0.25">
      <c r="A159" s="59"/>
      <c r="B159" s="86"/>
      <c r="C159" s="21"/>
      <c r="D159" s="21"/>
      <c r="E159" s="21"/>
      <c r="F159" s="21"/>
      <c r="G159" s="21"/>
      <c r="H159" s="21"/>
      <c r="I159" s="21"/>
      <c r="J159" s="21"/>
      <c r="K159" s="21"/>
      <c r="L159" s="21"/>
      <c r="M159" s="21"/>
      <c r="N159" s="21"/>
      <c r="O159" s="21"/>
      <c r="P159" s="21"/>
      <c r="Q159" s="21"/>
      <c r="R159" s="21"/>
      <c r="S159" s="21"/>
      <c r="T159" s="21"/>
      <c r="U159" s="21"/>
      <c r="V159" s="21"/>
    </row>
    <row r="160" spans="1:22" x14ac:dyDescent="0.25">
      <c r="A160" s="59"/>
      <c r="B160" s="86"/>
      <c r="C160" s="21"/>
      <c r="D160" s="21"/>
      <c r="E160" s="21"/>
      <c r="F160" s="21"/>
      <c r="G160" s="21"/>
      <c r="H160" s="21"/>
      <c r="I160" s="21"/>
      <c r="J160" s="21"/>
      <c r="K160" s="21"/>
      <c r="L160" s="21"/>
      <c r="M160" s="21"/>
      <c r="N160" s="21"/>
      <c r="O160" s="21"/>
      <c r="P160" s="21"/>
      <c r="Q160" s="21"/>
      <c r="R160" s="21"/>
      <c r="S160" s="21"/>
      <c r="T160" s="21"/>
      <c r="U160" s="21"/>
      <c r="V160" s="21"/>
    </row>
    <row r="161" spans="1:22" x14ac:dyDescent="0.25">
      <c r="A161" s="59"/>
      <c r="B161" s="86"/>
      <c r="C161" s="21"/>
      <c r="D161" s="21"/>
      <c r="E161" s="21"/>
      <c r="F161" s="21"/>
      <c r="G161" s="21"/>
      <c r="H161" s="21"/>
      <c r="I161" s="21"/>
      <c r="J161" s="21"/>
      <c r="K161" s="21"/>
      <c r="L161" s="21"/>
      <c r="M161" s="21"/>
      <c r="N161" s="21"/>
      <c r="O161" s="21"/>
      <c r="P161" s="21"/>
      <c r="Q161" s="21"/>
      <c r="R161" s="21"/>
      <c r="S161" s="21"/>
      <c r="T161" s="21"/>
      <c r="U161" s="21"/>
      <c r="V161" s="21"/>
    </row>
    <row r="162" spans="1:22" x14ac:dyDescent="0.25">
      <c r="A162" s="59"/>
      <c r="B162" s="86"/>
      <c r="C162" s="21"/>
      <c r="D162" s="21"/>
      <c r="E162" s="21"/>
      <c r="F162" s="21"/>
      <c r="G162" s="21"/>
      <c r="H162" s="21"/>
      <c r="I162" s="21"/>
      <c r="J162" s="21"/>
      <c r="K162" s="21"/>
      <c r="L162" s="21"/>
      <c r="M162" s="21"/>
      <c r="N162" s="21"/>
      <c r="O162" s="21"/>
      <c r="P162" s="21"/>
      <c r="Q162" s="21"/>
      <c r="R162" s="21"/>
      <c r="S162" s="21"/>
      <c r="T162" s="21"/>
      <c r="U162" s="21"/>
      <c r="V162" s="21"/>
    </row>
    <row r="163" spans="1:22" x14ac:dyDescent="0.25">
      <c r="A163" s="59"/>
      <c r="B163" s="86"/>
      <c r="C163" s="21"/>
      <c r="D163" s="21"/>
      <c r="E163" s="21"/>
      <c r="F163" s="21"/>
      <c r="G163" s="21"/>
      <c r="H163" s="21"/>
      <c r="I163" s="21"/>
      <c r="J163" s="21"/>
      <c r="K163" s="21"/>
      <c r="L163" s="21"/>
      <c r="M163" s="21"/>
      <c r="N163" s="21"/>
      <c r="O163" s="21"/>
      <c r="P163" s="21"/>
      <c r="Q163" s="21"/>
      <c r="R163" s="21"/>
      <c r="S163" s="21"/>
      <c r="T163" s="21"/>
      <c r="U163" s="21"/>
      <c r="V163" s="21"/>
    </row>
    <row r="164" spans="1:22" x14ac:dyDescent="0.25">
      <c r="A164" s="59"/>
      <c r="B164" s="86"/>
      <c r="C164" s="21"/>
      <c r="D164" s="21"/>
      <c r="E164" s="21"/>
      <c r="F164" s="21"/>
      <c r="G164" s="21"/>
      <c r="H164" s="21"/>
      <c r="I164" s="21"/>
      <c r="J164" s="21"/>
      <c r="K164" s="21"/>
      <c r="L164" s="21"/>
      <c r="M164" s="21"/>
      <c r="N164" s="21"/>
      <c r="O164" s="21"/>
      <c r="P164" s="21"/>
      <c r="Q164" s="21"/>
      <c r="R164" s="21"/>
      <c r="S164" s="21"/>
      <c r="T164" s="21"/>
      <c r="U164" s="21"/>
      <c r="V164" s="21"/>
    </row>
    <row r="165" spans="1:22" x14ac:dyDescent="0.25">
      <c r="A165" s="59"/>
      <c r="B165" s="86"/>
      <c r="C165" s="21"/>
      <c r="D165" s="21"/>
      <c r="E165" s="21"/>
      <c r="F165" s="21"/>
      <c r="G165" s="21"/>
      <c r="H165" s="21"/>
      <c r="I165" s="21"/>
      <c r="J165" s="21"/>
      <c r="K165" s="21"/>
      <c r="L165" s="21"/>
      <c r="M165" s="21"/>
      <c r="N165" s="21"/>
      <c r="O165" s="21"/>
      <c r="P165" s="21"/>
      <c r="Q165" s="21"/>
      <c r="R165" s="21"/>
      <c r="S165" s="21"/>
      <c r="T165" s="21"/>
      <c r="U165" s="21"/>
      <c r="V165" s="21"/>
    </row>
    <row r="166" spans="1:22" x14ac:dyDescent="0.25">
      <c r="A166" s="59"/>
      <c r="B166" s="86"/>
      <c r="C166" s="21"/>
      <c r="D166" s="21"/>
      <c r="E166" s="21"/>
      <c r="F166" s="21"/>
      <c r="G166" s="21"/>
      <c r="H166" s="21"/>
      <c r="I166" s="21"/>
      <c r="J166" s="21"/>
      <c r="K166" s="21"/>
      <c r="L166" s="21"/>
      <c r="M166" s="21"/>
      <c r="N166" s="21"/>
      <c r="O166" s="21"/>
      <c r="P166" s="21"/>
      <c r="Q166" s="21"/>
      <c r="R166" s="21"/>
      <c r="S166" s="21"/>
      <c r="T166" s="21"/>
      <c r="U166" s="21"/>
      <c r="V166" s="21"/>
    </row>
    <row r="167" spans="1:22" x14ac:dyDescent="0.25">
      <c r="A167" s="59"/>
      <c r="B167" s="86"/>
      <c r="C167" s="21"/>
      <c r="D167" s="21"/>
      <c r="E167" s="21"/>
      <c r="F167" s="21"/>
      <c r="G167" s="21"/>
      <c r="H167" s="21"/>
      <c r="I167" s="21"/>
      <c r="J167" s="21"/>
      <c r="K167" s="21"/>
      <c r="L167" s="21"/>
      <c r="M167" s="21"/>
      <c r="N167" s="21"/>
      <c r="O167" s="21"/>
      <c r="P167" s="21"/>
      <c r="Q167" s="21"/>
      <c r="R167" s="21"/>
      <c r="S167" s="21"/>
      <c r="T167" s="21"/>
      <c r="U167" s="21"/>
      <c r="V167" s="21"/>
    </row>
    <row r="168" spans="1:22" x14ac:dyDescent="0.25">
      <c r="A168" s="59"/>
      <c r="B168" s="86"/>
      <c r="C168" s="21"/>
      <c r="D168" s="21"/>
      <c r="E168" s="21"/>
      <c r="F168" s="21"/>
      <c r="G168" s="21"/>
      <c r="H168" s="21"/>
      <c r="I168" s="21"/>
      <c r="J168" s="21"/>
      <c r="K168" s="21"/>
      <c r="L168" s="21"/>
      <c r="M168" s="21"/>
      <c r="N168" s="21"/>
      <c r="O168" s="21"/>
      <c r="P168" s="21"/>
      <c r="Q168" s="21"/>
      <c r="R168" s="21"/>
      <c r="S168" s="21"/>
      <c r="T168" s="21"/>
      <c r="U168" s="21"/>
      <c r="V168" s="21"/>
    </row>
    <row r="169" spans="1:22" x14ac:dyDescent="0.25">
      <c r="A169" s="59"/>
      <c r="B169" s="86"/>
      <c r="C169" s="21"/>
      <c r="D169" s="21"/>
      <c r="E169" s="21"/>
      <c r="F169" s="21"/>
      <c r="G169" s="21"/>
      <c r="H169" s="21"/>
      <c r="I169" s="21"/>
      <c r="J169" s="21"/>
      <c r="K169" s="21"/>
      <c r="L169" s="21"/>
      <c r="M169" s="21"/>
      <c r="N169" s="21"/>
      <c r="O169" s="21"/>
      <c r="P169" s="21"/>
      <c r="Q169" s="21"/>
      <c r="R169" s="21"/>
      <c r="S169" s="21"/>
      <c r="T169" s="21"/>
      <c r="U169" s="21"/>
      <c r="V169" s="21"/>
    </row>
    <row r="170" spans="1:22" x14ac:dyDescent="0.25">
      <c r="A170" s="59"/>
      <c r="B170" s="86"/>
      <c r="C170" s="21"/>
      <c r="D170" s="21"/>
      <c r="E170" s="21"/>
      <c r="F170" s="21"/>
      <c r="G170" s="21"/>
      <c r="H170" s="21"/>
      <c r="I170" s="21"/>
      <c r="J170" s="21"/>
      <c r="K170" s="21"/>
      <c r="L170" s="21"/>
      <c r="M170" s="21"/>
      <c r="N170" s="21"/>
      <c r="O170" s="21"/>
      <c r="P170" s="21"/>
      <c r="Q170" s="21"/>
      <c r="R170" s="21"/>
      <c r="S170" s="21"/>
      <c r="T170" s="21"/>
      <c r="U170" s="21"/>
      <c r="V170" s="21"/>
    </row>
    <row r="171" spans="1:22" x14ac:dyDescent="0.25">
      <c r="A171" s="59"/>
      <c r="B171" s="86"/>
      <c r="C171" s="21"/>
      <c r="D171" s="21"/>
      <c r="E171" s="21"/>
      <c r="F171" s="21"/>
      <c r="G171" s="21"/>
      <c r="H171" s="21"/>
      <c r="I171" s="21"/>
      <c r="J171" s="21"/>
      <c r="K171" s="21"/>
      <c r="L171" s="21"/>
      <c r="M171" s="21"/>
      <c r="N171" s="21"/>
      <c r="O171" s="21"/>
      <c r="P171" s="21"/>
      <c r="Q171" s="21"/>
      <c r="R171" s="21"/>
      <c r="S171" s="21"/>
      <c r="T171" s="21"/>
      <c r="U171" s="21"/>
      <c r="V171" s="21"/>
    </row>
    <row r="172" spans="1:22" x14ac:dyDescent="0.25">
      <c r="A172" s="59"/>
      <c r="B172" s="86"/>
      <c r="C172" s="21"/>
      <c r="D172" s="21"/>
      <c r="E172" s="21"/>
      <c r="F172" s="21"/>
      <c r="G172" s="21"/>
      <c r="H172" s="21"/>
      <c r="I172" s="21"/>
      <c r="J172" s="21"/>
      <c r="K172" s="21"/>
      <c r="L172" s="21"/>
      <c r="M172" s="21"/>
      <c r="N172" s="21"/>
      <c r="O172" s="21"/>
      <c r="P172" s="21"/>
      <c r="Q172" s="21"/>
      <c r="R172" s="21"/>
      <c r="S172" s="21"/>
      <c r="T172" s="21"/>
      <c r="U172" s="21"/>
      <c r="V172" s="21"/>
    </row>
    <row r="173" spans="1:22" x14ac:dyDescent="0.25">
      <c r="A173" s="59"/>
      <c r="B173" s="86"/>
      <c r="C173" s="21"/>
      <c r="D173" s="21"/>
      <c r="E173" s="21"/>
      <c r="F173" s="21"/>
      <c r="G173" s="21"/>
      <c r="H173" s="21"/>
      <c r="I173" s="21"/>
      <c r="J173" s="21"/>
      <c r="K173" s="21"/>
      <c r="L173" s="21"/>
      <c r="M173" s="21"/>
      <c r="N173" s="21"/>
      <c r="O173" s="21"/>
      <c r="P173" s="21"/>
      <c r="Q173" s="21"/>
      <c r="R173" s="21"/>
      <c r="S173" s="21"/>
      <c r="T173" s="21"/>
      <c r="U173" s="21"/>
      <c r="V173" s="21"/>
    </row>
    <row r="174" spans="1:22" x14ac:dyDescent="0.25">
      <c r="A174" s="59"/>
      <c r="B174" s="86"/>
      <c r="C174" s="21"/>
      <c r="D174" s="21"/>
      <c r="E174" s="21"/>
      <c r="F174" s="21"/>
      <c r="G174" s="21"/>
      <c r="H174" s="21"/>
      <c r="I174" s="21"/>
      <c r="J174" s="21"/>
      <c r="K174" s="21"/>
      <c r="L174" s="21"/>
      <c r="M174" s="21"/>
      <c r="N174" s="21"/>
      <c r="O174" s="21"/>
      <c r="P174" s="21"/>
      <c r="Q174" s="21"/>
      <c r="R174" s="21"/>
      <c r="S174" s="21"/>
      <c r="T174" s="21"/>
      <c r="U174" s="21"/>
      <c r="V174" s="21"/>
    </row>
    <row r="175" spans="1:22" x14ac:dyDescent="0.25">
      <c r="A175" s="59"/>
      <c r="B175" s="86"/>
      <c r="C175" s="21"/>
      <c r="D175" s="21"/>
      <c r="E175" s="21"/>
      <c r="F175" s="21"/>
      <c r="G175" s="21"/>
      <c r="H175" s="21"/>
      <c r="I175" s="21"/>
      <c r="J175" s="21"/>
      <c r="K175" s="21"/>
      <c r="L175" s="21"/>
      <c r="M175" s="21"/>
      <c r="N175" s="21"/>
      <c r="O175" s="21"/>
      <c r="P175" s="21"/>
      <c r="Q175" s="21"/>
      <c r="R175" s="21"/>
      <c r="S175" s="21"/>
      <c r="T175" s="21"/>
      <c r="U175" s="21"/>
      <c r="V175" s="21"/>
    </row>
    <row r="176" spans="1:22" x14ac:dyDescent="0.25">
      <c r="A176" s="59"/>
      <c r="B176" s="86"/>
      <c r="C176" s="21"/>
      <c r="D176" s="21"/>
      <c r="E176" s="21"/>
      <c r="F176" s="21"/>
      <c r="G176" s="21"/>
      <c r="H176" s="21"/>
      <c r="I176" s="21"/>
      <c r="J176" s="21"/>
      <c r="K176" s="21"/>
      <c r="L176" s="21"/>
      <c r="M176" s="21"/>
      <c r="N176" s="21"/>
      <c r="O176" s="21"/>
      <c r="P176" s="21"/>
      <c r="Q176" s="21"/>
      <c r="R176" s="21"/>
      <c r="S176" s="21"/>
      <c r="T176" s="21"/>
      <c r="U176" s="21"/>
      <c r="V176" s="21"/>
    </row>
    <row r="177" spans="1:22" x14ac:dyDescent="0.25">
      <c r="A177" s="59"/>
      <c r="B177" s="86"/>
      <c r="C177" s="21"/>
      <c r="D177" s="21"/>
      <c r="E177" s="21"/>
      <c r="F177" s="21"/>
      <c r="G177" s="21"/>
      <c r="H177" s="21"/>
      <c r="I177" s="21"/>
      <c r="J177" s="21"/>
      <c r="K177" s="21"/>
      <c r="L177" s="21"/>
      <c r="M177" s="21"/>
      <c r="N177" s="21"/>
      <c r="O177" s="21"/>
      <c r="P177" s="21"/>
      <c r="Q177" s="21"/>
      <c r="R177" s="21"/>
      <c r="S177" s="21"/>
      <c r="T177" s="21"/>
      <c r="U177" s="21"/>
      <c r="V177" s="21"/>
    </row>
    <row r="178" spans="1:22" x14ac:dyDescent="0.25">
      <c r="A178" s="59"/>
      <c r="B178" s="86"/>
      <c r="C178" s="21"/>
      <c r="D178" s="21"/>
      <c r="E178" s="21"/>
      <c r="F178" s="21"/>
      <c r="G178" s="21"/>
      <c r="H178" s="21"/>
      <c r="I178" s="21"/>
      <c r="J178" s="21"/>
      <c r="K178" s="21"/>
      <c r="L178" s="21"/>
      <c r="M178" s="21"/>
      <c r="N178" s="21"/>
      <c r="O178" s="21"/>
      <c r="P178" s="21"/>
      <c r="Q178" s="21"/>
      <c r="R178" s="21"/>
      <c r="S178" s="21"/>
      <c r="T178" s="21"/>
      <c r="U178" s="21"/>
      <c r="V178" s="21"/>
    </row>
    <row r="179" spans="1:22" x14ac:dyDescent="0.25">
      <c r="A179" s="59"/>
      <c r="B179" s="86"/>
      <c r="C179" s="21"/>
      <c r="D179" s="21"/>
      <c r="E179" s="21"/>
      <c r="F179" s="21"/>
      <c r="G179" s="21"/>
      <c r="H179" s="21"/>
      <c r="I179" s="21"/>
      <c r="J179" s="21"/>
      <c r="K179" s="21"/>
      <c r="L179" s="21"/>
      <c r="M179" s="21"/>
      <c r="N179" s="21"/>
      <c r="O179" s="21"/>
      <c r="P179" s="21"/>
      <c r="Q179" s="21"/>
      <c r="R179" s="21"/>
      <c r="S179" s="21"/>
      <c r="T179" s="21"/>
      <c r="U179" s="21"/>
      <c r="V179" s="21"/>
    </row>
    <row r="180" spans="1:22" x14ac:dyDescent="0.25">
      <c r="A180" s="59"/>
      <c r="B180" s="86"/>
      <c r="C180" s="21"/>
      <c r="D180" s="21"/>
      <c r="E180" s="21"/>
      <c r="F180" s="21"/>
      <c r="G180" s="21"/>
      <c r="H180" s="21"/>
      <c r="I180" s="21"/>
      <c r="J180" s="21"/>
      <c r="K180" s="21"/>
      <c r="L180" s="21"/>
      <c r="M180" s="21"/>
      <c r="N180" s="21"/>
      <c r="O180" s="21"/>
      <c r="P180" s="21"/>
      <c r="Q180" s="21"/>
      <c r="R180" s="21"/>
      <c r="S180" s="21"/>
      <c r="T180" s="21"/>
      <c r="U180" s="21"/>
      <c r="V180" s="21"/>
    </row>
    <row r="181" spans="1:22" x14ac:dyDescent="0.25">
      <c r="A181" s="59"/>
      <c r="B181" s="86"/>
      <c r="C181" s="21"/>
      <c r="D181" s="21"/>
      <c r="E181" s="21"/>
      <c r="F181" s="21"/>
      <c r="G181" s="21"/>
      <c r="H181" s="21"/>
      <c r="I181" s="21"/>
      <c r="J181" s="21"/>
      <c r="K181" s="21"/>
      <c r="L181" s="21"/>
      <c r="M181" s="21"/>
      <c r="N181" s="21"/>
      <c r="O181" s="21"/>
      <c r="P181" s="21"/>
      <c r="Q181" s="21"/>
      <c r="R181" s="21"/>
      <c r="S181" s="21"/>
      <c r="T181" s="21"/>
      <c r="U181" s="21"/>
      <c r="V181" s="21"/>
    </row>
    <row r="182" spans="1:22" x14ac:dyDescent="0.25">
      <c r="A182" s="59"/>
      <c r="B182" s="86"/>
      <c r="C182" s="21"/>
      <c r="D182" s="21"/>
      <c r="E182" s="21"/>
      <c r="F182" s="21"/>
      <c r="G182" s="21"/>
      <c r="H182" s="21"/>
      <c r="I182" s="21"/>
      <c r="J182" s="21"/>
      <c r="K182" s="21"/>
      <c r="L182" s="21"/>
      <c r="M182" s="21"/>
      <c r="N182" s="21"/>
      <c r="O182" s="21"/>
      <c r="P182" s="21"/>
      <c r="Q182" s="21"/>
      <c r="R182" s="21"/>
      <c r="S182" s="21"/>
      <c r="T182" s="21"/>
      <c r="U182" s="21"/>
      <c r="V182" s="21"/>
    </row>
    <row r="183" spans="1:22" x14ac:dyDescent="0.25">
      <c r="A183" s="59"/>
      <c r="B183" s="86"/>
      <c r="C183" s="21"/>
      <c r="D183" s="21"/>
      <c r="E183" s="21"/>
      <c r="F183" s="21"/>
      <c r="G183" s="21"/>
      <c r="H183" s="21"/>
      <c r="I183" s="21"/>
      <c r="J183" s="21"/>
      <c r="K183" s="21"/>
      <c r="L183" s="21"/>
      <c r="M183" s="21"/>
      <c r="N183" s="21"/>
      <c r="O183" s="21"/>
      <c r="P183" s="21"/>
      <c r="Q183" s="21"/>
      <c r="R183" s="21"/>
      <c r="S183" s="21"/>
      <c r="T183" s="21"/>
      <c r="U183" s="21"/>
      <c r="V183" s="21"/>
    </row>
    <row r="184" spans="1:22" x14ac:dyDescent="0.25">
      <c r="A184" s="59"/>
      <c r="B184" s="86"/>
      <c r="C184" s="21"/>
      <c r="D184" s="21"/>
      <c r="E184" s="21"/>
      <c r="F184" s="21"/>
      <c r="G184" s="21"/>
      <c r="H184" s="21"/>
      <c r="I184" s="21"/>
      <c r="J184" s="21"/>
      <c r="K184" s="21"/>
      <c r="L184" s="21"/>
      <c r="M184" s="21"/>
      <c r="N184" s="21"/>
      <c r="O184" s="21"/>
      <c r="P184" s="21"/>
      <c r="Q184" s="21"/>
      <c r="R184" s="21"/>
      <c r="S184" s="21"/>
      <c r="T184" s="21"/>
      <c r="U184" s="21"/>
      <c r="V184" s="21"/>
    </row>
    <row r="185" spans="1:22" x14ac:dyDescent="0.25">
      <c r="A185" s="59"/>
      <c r="B185" s="86"/>
      <c r="C185" s="21"/>
      <c r="D185" s="21"/>
      <c r="E185" s="21"/>
      <c r="F185" s="21"/>
      <c r="G185" s="21"/>
      <c r="H185" s="21"/>
      <c r="I185" s="21"/>
      <c r="J185" s="21"/>
      <c r="K185" s="21"/>
      <c r="L185" s="21"/>
      <c r="M185" s="21"/>
      <c r="N185" s="21"/>
      <c r="O185" s="21"/>
      <c r="P185" s="21"/>
      <c r="Q185" s="21"/>
      <c r="R185" s="21"/>
      <c r="S185" s="21"/>
      <c r="T185" s="21"/>
      <c r="U185" s="21"/>
      <c r="V185" s="21"/>
    </row>
    <row r="186" spans="1:22" x14ac:dyDescent="0.25">
      <c r="A186" s="59"/>
      <c r="B186" s="86"/>
      <c r="C186" s="21"/>
      <c r="D186" s="21"/>
      <c r="E186" s="21"/>
      <c r="F186" s="21"/>
      <c r="G186" s="21"/>
      <c r="H186" s="21"/>
      <c r="I186" s="21"/>
      <c r="J186" s="21"/>
      <c r="K186" s="21"/>
      <c r="L186" s="21"/>
      <c r="M186" s="21"/>
      <c r="N186" s="21"/>
      <c r="O186" s="21"/>
      <c r="P186" s="21"/>
      <c r="Q186" s="21"/>
      <c r="R186" s="21"/>
      <c r="S186" s="21"/>
      <c r="T186" s="21"/>
      <c r="U186" s="21"/>
      <c r="V186" s="21"/>
    </row>
    <row r="187" spans="1:22" x14ac:dyDescent="0.25">
      <c r="A187" s="59"/>
      <c r="B187" s="86"/>
      <c r="C187" s="21"/>
      <c r="D187" s="21"/>
      <c r="E187" s="21"/>
      <c r="F187" s="21"/>
      <c r="G187" s="21"/>
      <c r="H187" s="21"/>
      <c r="I187" s="21"/>
      <c r="J187" s="21"/>
      <c r="K187" s="21"/>
      <c r="L187" s="21"/>
      <c r="M187" s="21"/>
      <c r="N187" s="21"/>
      <c r="O187" s="21"/>
      <c r="P187" s="21"/>
      <c r="Q187" s="21"/>
      <c r="R187" s="21"/>
      <c r="S187" s="21"/>
      <c r="T187" s="21"/>
      <c r="U187" s="21"/>
      <c r="V187" s="21"/>
    </row>
    <row r="188" spans="1:22" x14ac:dyDescent="0.25">
      <c r="A188" s="59"/>
      <c r="B188" s="86"/>
      <c r="C188" s="21"/>
      <c r="D188" s="21"/>
      <c r="E188" s="21"/>
      <c r="F188" s="21"/>
      <c r="G188" s="21"/>
      <c r="H188" s="21"/>
      <c r="I188" s="21"/>
      <c r="J188" s="21"/>
      <c r="K188" s="21"/>
      <c r="L188" s="21"/>
      <c r="M188" s="21"/>
      <c r="N188" s="21"/>
      <c r="O188" s="21"/>
      <c r="P188" s="21"/>
      <c r="Q188" s="21"/>
      <c r="R188" s="21"/>
      <c r="S188" s="21"/>
      <c r="T188" s="21"/>
      <c r="U188" s="21"/>
      <c r="V188" s="21"/>
    </row>
    <row r="189" spans="1:22" x14ac:dyDescent="0.25">
      <c r="A189" s="59"/>
      <c r="B189" s="86"/>
      <c r="C189" s="21"/>
      <c r="D189" s="21"/>
      <c r="E189" s="21"/>
      <c r="F189" s="21"/>
      <c r="G189" s="21"/>
      <c r="H189" s="21"/>
      <c r="I189" s="21"/>
      <c r="J189" s="21"/>
      <c r="K189" s="21"/>
      <c r="L189" s="21"/>
      <c r="M189" s="21"/>
      <c r="N189" s="21"/>
      <c r="O189" s="21"/>
      <c r="P189" s="21"/>
      <c r="Q189" s="21"/>
      <c r="R189" s="21"/>
      <c r="S189" s="21"/>
      <c r="T189" s="21"/>
      <c r="U189" s="21"/>
      <c r="V189" s="21"/>
    </row>
    <row r="190" spans="1:22" x14ac:dyDescent="0.25">
      <c r="A190" s="59"/>
      <c r="B190" s="86"/>
      <c r="C190" s="21"/>
      <c r="D190" s="21"/>
      <c r="E190" s="21"/>
      <c r="F190" s="21"/>
      <c r="G190" s="21"/>
      <c r="H190" s="21"/>
      <c r="I190" s="21"/>
      <c r="J190" s="21"/>
      <c r="K190" s="21"/>
      <c r="L190" s="21"/>
      <c r="M190" s="21"/>
      <c r="N190" s="21"/>
      <c r="O190" s="21"/>
      <c r="P190" s="21"/>
      <c r="Q190" s="21"/>
      <c r="R190" s="21"/>
      <c r="S190" s="21"/>
      <c r="T190" s="21"/>
      <c r="U190" s="21"/>
      <c r="V190" s="21"/>
    </row>
    <row r="191" spans="1:22" x14ac:dyDescent="0.25">
      <c r="A191" s="59"/>
      <c r="B191" s="86"/>
      <c r="C191" s="21"/>
      <c r="D191" s="21"/>
      <c r="E191" s="21"/>
      <c r="F191" s="21"/>
      <c r="G191" s="21"/>
      <c r="H191" s="21"/>
      <c r="I191" s="21"/>
      <c r="J191" s="21"/>
      <c r="K191" s="21"/>
      <c r="L191" s="21"/>
      <c r="M191" s="21"/>
      <c r="N191" s="21"/>
      <c r="O191" s="21"/>
      <c r="P191" s="21"/>
      <c r="Q191" s="21"/>
      <c r="R191" s="21"/>
      <c r="S191" s="21"/>
      <c r="T191" s="21"/>
      <c r="U191" s="21"/>
      <c r="V191" s="21"/>
    </row>
    <row r="192" spans="1:22" x14ac:dyDescent="0.25">
      <c r="A192" s="59"/>
      <c r="B192" s="86"/>
      <c r="C192" s="21"/>
      <c r="D192" s="21"/>
      <c r="E192" s="21"/>
      <c r="F192" s="21"/>
      <c r="G192" s="21"/>
      <c r="H192" s="21"/>
      <c r="I192" s="21"/>
      <c r="J192" s="21"/>
      <c r="K192" s="21"/>
      <c r="L192" s="21"/>
      <c r="M192" s="21"/>
      <c r="N192" s="21"/>
      <c r="O192" s="21"/>
      <c r="P192" s="21"/>
      <c r="Q192" s="21"/>
      <c r="R192" s="21"/>
      <c r="S192" s="21"/>
      <c r="T192" s="21"/>
      <c r="U192" s="21"/>
      <c r="V192" s="21"/>
    </row>
    <row r="193" spans="1:22" x14ac:dyDescent="0.25">
      <c r="A193" s="59"/>
      <c r="B193" s="86"/>
      <c r="C193" s="21"/>
      <c r="D193" s="21"/>
      <c r="E193" s="21"/>
      <c r="F193" s="21"/>
      <c r="G193" s="21"/>
      <c r="H193" s="21"/>
      <c r="I193" s="21"/>
      <c r="J193" s="21"/>
      <c r="K193" s="21"/>
      <c r="L193" s="21"/>
      <c r="M193" s="21"/>
      <c r="N193" s="21"/>
      <c r="O193" s="21"/>
      <c r="P193" s="21"/>
      <c r="Q193" s="21"/>
      <c r="R193" s="21"/>
      <c r="S193" s="21"/>
      <c r="T193" s="21"/>
      <c r="U193" s="21"/>
      <c r="V193" s="21"/>
    </row>
    <row r="194" spans="1:22" x14ac:dyDescent="0.25">
      <c r="A194" s="59"/>
      <c r="B194" s="86"/>
      <c r="C194" s="21"/>
      <c r="D194" s="21"/>
      <c r="E194" s="21"/>
      <c r="F194" s="21"/>
      <c r="G194" s="21"/>
      <c r="H194" s="21"/>
      <c r="I194" s="21"/>
      <c r="J194" s="21"/>
      <c r="K194" s="21"/>
      <c r="L194" s="21"/>
      <c r="M194" s="21"/>
      <c r="N194" s="21"/>
      <c r="O194" s="21"/>
      <c r="P194" s="21"/>
      <c r="Q194" s="21"/>
      <c r="R194" s="21"/>
      <c r="S194" s="21"/>
      <c r="T194" s="21"/>
      <c r="U194" s="21"/>
      <c r="V194" s="21"/>
    </row>
    <row r="195" spans="1:22" x14ac:dyDescent="0.25">
      <c r="A195" s="59"/>
      <c r="B195" s="86"/>
      <c r="C195" s="21"/>
      <c r="D195" s="21"/>
      <c r="E195" s="21"/>
      <c r="F195" s="21"/>
      <c r="G195" s="21"/>
      <c r="H195" s="21"/>
      <c r="I195" s="21"/>
      <c r="J195" s="21"/>
      <c r="K195" s="21"/>
      <c r="L195" s="21"/>
      <c r="M195" s="21"/>
      <c r="N195" s="21"/>
      <c r="O195" s="21"/>
      <c r="P195" s="21"/>
      <c r="Q195" s="21"/>
      <c r="R195" s="21"/>
      <c r="S195" s="21"/>
      <c r="T195" s="21"/>
      <c r="U195" s="21"/>
      <c r="V195" s="21"/>
    </row>
    <row r="196" spans="1:22" x14ac:dyDescent="0.25">
      <c r="A196" s="59"/>
      <c r="B196" s="86"/>
      <c r="C196" s="21"/>
      <c r="D196" s="21"/>
      <c r="E196" s="21"/>
      <c r="F196" s="21"/>
      <c r="G196" s="21"/>
      <c r="H196" s="21"/>
      <c r="I196" s="21"/>
      <c r="J196" s="21"/>
      <c r="K196" s="21"/>
      <c r="L196" s="21"/>
      <c r="M196" s="21"/>
      <c r="N196" s="21"/>
      <c r="O196" s="21"/>
      <c r="P196" s="21"/>
      <c r="Q196" s="21"/>
      <c r="R196" s="21"/>
      <c r="S196" s="21"/>
      <c r="T196" s="21"/>
      <c r="U196" s="21"/>
      <c r="V196" s="21"/>
    </row>
    <row r="197" spans="1:22" x14ac:dyDescent="0.25">
      <c r="A197" s="59"/>
      <c r="B197" s="86"/>
      <c r="C197" s="21"/>
      <c r="D197" s="21"/>
      <c r="E197" s="21"/>
      <c r="F197" s="21"/>
      <c r="G197" s="21"/>
      <c r="H197" s="21"/>
      <c r="I197" s="21"/>
      <c r="J197" s="21"/>
      <c r="K197" s="21"/>
      <c r="L197" s="21"/>
      <c r="M197" s="21"/>
      <c r="N197" s="21"/>
      <c r="O197" s="21"/>
      <c r="P197" s="21"/>
      <c r="Q197" s="21"/>
      <c r="R197" s="21"/>
      <c r="S197" s="21"/>
      <c r="T197" s="21"/>
      <c r="U197" s="21"/>
      <c r="V197" s="21"/>
    </row>
    <row r="198" spans="1:22" x14ac:dyDescent="0.25">
      <c r="A198" s="59"/>
      <c r="B198" s="86"/>
      <c r="C198" s="21"/>
      <c r="D198" s="21"/>
      <c r="E198" s="21"/>
      <c r="F198" s="21"/>
      <c r="G198" s="21"/>
      <c r="H198" s="21"/>
      <c r="I198" s="21"/>
      <c r="J198" s="21"/>
      <c r="K198" s="21"/>
      <c r="L198" s="21"/>
      <c r="M198" s="21"/>
      <c r="N198" s="21"/>
      <c r="O198" s="21"/>
      <c r="P198" s="21"/>
      <c r="Q198" s="21"/>
      <c r="R198" s="21"/>
      <c r="S198" s="21"/>
      <c r="T198" s="21"/>
      <c r="U198" s="21"/>
      <c r="V198" s="21"/>
    </row>
    <row r="199" spans="1:22" x14ac:dyDescent="0.25">
      <c r="A199" s="59"/>
      <c r="B199" s="86"/>
      <c r="C199" s="21"/>
      <c r="D199" s="21"/>
      <c r="E199" s="21"/>
      <c r="F199" s="21"/>
      <c r="G199" s="21"/>
      <c r="H199" s="21"/>
      <c r="I199" s="21"/>
      <c r="J199" s="21"/>
      <c r="K199" s="21"/>
      <c r="L199" s="21"/>
      <c r="M199" s="21"/>
      <c r="N199" s="21"/>
      <c r="O199" s="21"/>
      <c r="P199" s="21"/>
      <c r="Q199" s="21"/>
      <c r="R199" s="21"/>
      <c r="S199" s="21"/>
      <c r="T199" s="21"/>
      <c r="U199" s="21"/>
      <c r="V199" s="21"/>
    </row>
    <row r="200" spans="1:22" x14ac:dyDescent="0.25">
      <c r="A200" s="59"/>
      <c r="B200" s="86"/>
      <c r="C200" s="21"/>
      <c r="D200" s="21"/>
      <c r="E200" s="21"/>
      <c r="F200" s="21"/>
      <c r="G200" s="21"/>
      <c r="H200" s="21"/>
      <c r="I200" s="21"/>
      <c r="J200" s="21"/>
      <c r="K200" s="21"/>
      <c r="L200" s="21"/>
      <c r="M200" s="21"/>
      <c r="N200" s="21"/>
      <c r="O200" s="21"/>
      <c r="P200" s="21"/>
      <c r="Q200" s="21"/>
      <c r="R200" s="21"/>
      <c r="S200" s="21"/>
      <c r="T200" s="21"/>
      <c r="U200" s="21"/>
      <c r="V200" s="21"/>
    </row>
    <row r="201" spans="1:22" x14ac:dyDescent="0.25">
      <c r="A201" s="59"/>
      <c r="B201" s="86"/>
      <c r="C201" s="21"/>
      <c r="D201" s="21"/>
      <c r="E201" s="21"/>
      <c r="F201" s="21"/>
      <c r="G201" s="21"/>
      <c r="H201" s="21"/>
      <c r="I201" s="21"/>
      <c r="J201" s="21"/>
      <c r="K201" s="21"/>
      <c r="L201" s="21"/>
      <c r="M201" s="21"/>
      <c r="N201" s="21"/>
      <c r="O201" s="21"/>
      <c r="P201" s="21"/>
      <c r="Q201" s="21"/>
      <c r="R201" s="21"/>
      <c r="S201" s="21"/>
      <c r="T201" s="21"/>
      <c r="U201" s="21"/>
      <c r="V201" s="21"/>
    </row>
    <row r="202" spans="1:22" x14ac:dyDescent="0.25">
      <c r="A202" s="59"/>
      <c r="B202" s="86"/>
      <c r="C202" s="21"/>
      <c r="D202" s="21"/>
      <c r="E202" s="21"/>
      <c r="F202" s="21"/>
      <c r="G202" s="21"/>
      <c r="H202" s="21"/>
      <c r="I202" s="21"/>
      <c r="J202" s="21"/>
      <c r="K202" s="21"/>
      <c r="L202" s="21"/>
      <c r="M202" s="21"/>
      <c r="N202" s="21"/>
      <c r="O202" s="21"/>
      <c r="P202" s="21"/>
      <c r="Q202" s="21"/>
      <c r="R202" s="21"/>
      <c r="S202" s="21"/>
      <c r="T202" s="21"/>
      <c r="U202" s="21"/>
      <c r="V202" s="21"/>
    </row>
    <row r="203" spans="1:22" x14ac:dyDescent="0.25">
      <c r="A203" s="59"/>
      <c r="B203" s="86"/>
      <c r="C203" s="21"/>
      <c r="D203" s="21"/>
      <c r="E203" s="21"/>
      <c r="F203" s="21"/>
      <c r="G203" s="21"/>
      <c r="H203" s="21"/>
      <c r="I203" s="21"/>
      <c r="J203" s="21"/>
      <c r="K203" s="21"/>
      <c r="L203" s="21"/>
      <c r="M203" s="21"/>
      <c r="N203" s="21"/>
      <c r="O203" s="21"/>
      <c r="P203" s="21"/>
      <c r="Q203" s="21"/>
      <c r="R203" s="21"/>
      <c r="S203" s="21"/>
      <c r="T203" s="21"/>
      <c r="U203" s="21"/>
      <c r="V203" s="21"/>
    </row>
    <row r="204" spans="1:22" x14ac:dyDescent="0.25">
      <c r="A204" s="59"/>
      <c r="B204" s="86"/>
      <c r="C204" s="21"/>
      <c r="D204" s="21"/>
      <c r="E204" s="21"/>
      <c r="F204" s="21"/>
      <c r="G204" s="21"/>
      <c r="H204" s="21"/>
      <c r="I204" s="21"/>
      <c r="J204" s="21"/>
      <c r="K204" s="21"/>
      <c r="L204" s="21"/>
      <c r="M204" s="21"/>
      <c r="N204" s="21"/>
      <c r="O204" s="21"/>
      <c r="P204" s="21"/>
      <c r="Q204" s="21"/>
      <c r="R204" s="21"/>
      <c r="S204" s="21"/>
      <c r="T204" s="21"/>
      <c r="U204" s="21"/>
      <c r="V204" s="21"/>
    </row>
    <row r="205" spans="1:22" x14ac:dyDescent="0.25">
      <c r="A205" s="59"/>
      <c r="B205" s="86"/>
      <c r="C205" s="21"/>
      <c r="D205" s="21"/>
      <c r="E205" s="21"/>
      <c r="F205" s="21"/>
      <c r="G205" s="21"/>
      <c r="H205" s="21"/>
      <c r="I205" s="21"/>
      <c r="J205" s="21"/>
      <c r="K205" s="21"/>
      <c r="L205" s="21"/>
      <c r="M205" s="21"/>
      <c r="N205" s="21"/>
      <c r="O205" s="21"/>
      <c r="P205" s="21"/>
      <c r="Q205" s="21"/>
      <c r="R205" s="21"/>
      <c r="S205" s="21"/>
      <c r="T205" s="21"/>
      <c r="U205" s="21"/>
      <c r="V205" s="21"/>
    </row>
    <row r="206" spans="1:22" x14ac:dyDescent="0.25">
      <c r="A206" s="59"/>
      <c r="B206" s="86"/>
      <c r="C206" s="21"/>
      <c r="D206" s="21"/>
      <c r="E206" s="21"/>
      <c r="F206" s="21"/>
      <c r="G206" s="21"/>
      <c r="H206" s="21"/>
      <c r="I206" s="21"/>
      <c r="J206" s="21"/>
      <c r="K206" s="21"/>
      <c r="L206" s="21"/>
      <c r="M206" s="21"/>
      <c r="N206" s="21"/>
      <c r="O206" s="21"/>
      <c r="P206" s="21"/>
      <c r="Q206" s="21"/>
      <c r="R206" s="21"/>
      <c r="S206" s="21"/>
      <c r="T206" s="21"/>
      <c r="U206" s="21"/>
      <c r="V206" s="21"/>
    </row>
    <row r="207" spans="1:22" x14ac:dyDescent="0.25">
      <c r="A207" s="59"/>
      <c r="B207" s="86"/>
      <c r="C207" s="21"/>
      <c r="D207" s="21"/>
      <c r="E207" s="21"/>
      <c r="F207" s="21"/>
      <c r="G207" s="21"/>
      <c r="H207" s="21"/>
      <c r="I207" s="21"/>
      <c r="J207" s="21"/>
      <c r="K207" s="21"/>
      <c r="L207" s="21"/>
      <c r="M207" s="21"/>
      <c r="N207" s="21"/>
      <c r="O207" s="21"/>
      <c r="P207" s="21"/>
      <c r="Q207" s="21"/>
      <c r="R207" s="21"/>
      <c r="S207" s="21"/>
      <c r="T207" s="21"/>
      <c r="U207" s="21"/>
      <c r="V207" s="21"/>
    </row>
    <row r="208" spans="1:22" x14ac:dyDescent="0.25">
      <c r="A208" s="59"/>
      <c r="B208" s="86"/>
      <c r="C208" s="21"/>
      <c r="D208" s="21"/>
      <c r="E208" s="21"/>
      <c r="F208" s="21"/>
      <c r="G208" s="21"/>
      <c r="H208" s="21"/>
      <c r="I208" s="21"/>
      <c r="J208" s="21"/>
      <c r="K208" s="21"/>
      <c r="L208" s="21"/>
      <c r="M208" s="21"/>
      <c r="N208" s="21"/>
      <c r="O208" s="21"/>
      <c r="P208" s="21"/>
      <c r="Q208" s="21"/>
      <c r="R208" s="21"/>
      <c r="S208" s="21"/>
      <c r="T208" s="21"/>
      <c r="U208" s="21"/>
      <c r="V208" s="21"/>
    </row>
    <row r="209" spans="1:22" x14ac:dyDescent="0.25">
      <c r="A209" s="59"/>
      <c r="B209" s="86"/>
      <c r="C209" s="21"/>
      <c r="D209" s="21"/>
      <c r="E209" s="21"/>
      <c r="F209" s="21"/>
      <c r="G209" s="21"/>
      <c r="H209" s="21"/>
      <c r="I209" s="21"/>
      <c r="J209" s="21"/>
      <c r="K209" s="21"/>
      <c r="L209" s="21"/>
      <c r="M209" s="21"/>
      <c r="N209" s="21"/>
      <c r="O209" s="21"/>
      <c r="P209" s="21"/>
      <c r="Q209" s="21"/>
      <c r="R209" s="21"/>
      <c r="S209" s="21"/>
      <c r="T209" s="21"/>
      <c r="U209" s="21"/>
      <c r="V209" s="21"/>
    </row>
    <row r="210" spans="1:22" x14ac:dyDescent="0.25">
      <c r="A210" s="59"/>
      <c r="B210" s="86"/>
      <c r="C210" s="21"/>
      <c r="D210" s="21"/>
      <c r="E210" s="21"/>
      <c r="F210" s="21"/>
      <c r="G210" s="21"/>
      <c r="H210" s="21"/>
      <c r="I210" s="21"/>
      <c r="J210" s="21"/>
      <c r="K210" s="21"/>
      <c r="L210" s="21"/>
      <c r="M210" s="21"/>
      <c r="N210" s="21"/>
      <c r="O210" s="21"/>
      <c r="P210" s="21"/>
      <c r="Q210" s="21"/>
      <c r="R210" s="21"/>
      <c r="S210" s="21"/>
      <c r="T210" s="21"/>
      <c r="U210" s="21"/>
      <c r="V210" s="21"/>
    </row>
    <row r="211" spans="1:22" x14ac:dyDescent="0.25">
      <c r="A211" s="59"/>
      <c r="B211" s="86"/>
      <c r="C211" s="21"/>
      <c r="D211" s="21"/>
      <c r="E211" s="21"/>
      <c r="F211" s="21"/>
      <c r="G211" s="21"/>
      <c r="H211" s="21"/>
      <c r="I211" s="21"/>
      <c r="J211" s="21"/>
      <c r="K211" s="21"/>
      <c r="L211" s="21"/>
      <c r="M211" s="21"/>
      <c r="N211" s="21"/>
      <c r="O211" s="21"/>
      <c r="P211" s="21"/>
      <c r="Q211" s="21"/>
      <c r="R211" s="21"/>
      <c r="S211" s="21"/>
      <c r="T211" s="21"/>
      <c r="U211" s="21"/>
      <c r="V211" s="21"/>
    </row>
    <row r="212" spans="1:22" x14ac:dyDescent="0.25">
      <c r="A212" s="59"/>
      <c r="B212" s="86"/>
      <c r="C212" s="21"/>
      <c r="D212" s="21"/>
      <c r="E212" s="21"/>
      <c r="F212" s="21"/>
      <c r="G212" s="21"/>
      <c r="H212" s="21"/>
      <c r="I212" s="21"/>
      <c r="J212" s="21"/>
      <c r="K212" s="21"/>
      <c r="L212" s="21"/>
      <c r="M212" s="21"/>
      <c r="N212" s="21"/>
      <c r="O212" s="21"/>
      <c r="P212" s="21"/>
      <c r="Q212" s="21"/>
      <c r="R212" s="21"/>
      <c r="S212" s="21"/>
      <c r="T212" s="21"/>
      <c r="U212" s="21"/>
      <c r="V212" s="21"/>
    </row>
    <row r="213" spans="1:22" x14ac:dyDescent="0.25">
      <c r="A213" s="59"/>
      <c r="B213" s="86"/>
      <c r="C213" s="21"/>
      <c r="D213" s="21"/>
      <c r="E213" s="21"/>
      <c r="F213" s="21"/>
      <c r="G213" s="21"/>
      <c r="H213" s="21"/>
      <c r="I213" s="21"/>
      <c r="J213" s="21"/>
      <c r="K213" s="21"/>
      <c r="L213" s="21"/>
      <c r="M213" s="21"/>
      <c r="N213" s="21"/>
      <c r="O213" s="21"/>
      <c r="P213" s="21"/>
      <c r="Q213" s="21"/>
      <c r="R213" s="21"/>
      <c r="S213" s="21"/>
      <c r="T213" s="21"/>
      <c r="U213" s="21"/>
      <c r="V213" s="21"/>
    </row>
    <row r="214" spans="1:22" x14ac:dyDescent="0.25">
      <c r="A214" s="59"/>
      <c r="B214" s="86"/>
      <c r="C214" s="21"/>
      <c r="D214" s="21"/>
      <c r="E214" s="21"/>
      <c r="F214" s="21"/>
      <c r="G214" s="21"/>
      <c r="H214" s="21"/>
      <c r="I214" s="21"/>
      <c r="J214" s="21"/>
      <c r="K214" s="21"/>
      <c r="L214" s="21"/>
      <c r="M214" s="21"/>
      <c r="N214" s="21"/>
      <c r="O214" s="21"/>
      <c r="P214" s="21"/>
      <c r="Q214" s="21"/>
      <c r="R214" s="21"/>
      <c r="S214" s="21"/>
      <c r="T214" s="21"/>
      <c r="U214" s="21"/>
      <c r="V214" s="21"/>
    </row>
    <row r="215" spans="1:22" x14ac:dyDescent="0.25">
      <c r="A215" s="59"/>
      <c r="B215" s="86"/>
      <c r="C215" s="21"/>
      <c r="D215" s="21"/>
      <c r="E215" s="21"/>
      <c r="F215" s="21"/>
      <c r="G215" s="21"/>
      <c r="H215" s="21"/>
      <c r="I215" s="21"/>
      <c r="J215" s="21"/>
      <c r="K215" s="21"/>
      <c r="L215" s="21"/>
      <c r="M215" s="21"/>
      <c r="N215" s="21"/>
      <c r="O215" s="21"/>
      <c r="P215" s="21"/>
      <c r="Q215" s="21"/>
      <c r="R215" s="21"/>
      <c r="S215" s="21"/>
      <c r="T215" s="21"/>
      <c r="U215" s="21"/>
      <c r="V215" s="21"/>
    </row>
    <row r="216" spans="1:22" x14ac:dyDescent="0.25">
      <c r="A216" s="59"/>
      <c r="B216" s="86"/>
      <c r="C216" s="21"/>
      <c r="D216" s="21"/>
      <c r="E216" s="21"/>
      <c r="F216" s="21"/>
      <c r="G216" s="21"/>
      <c r="H216" s="21"/>
      <c r="I216" s="21"/>
      <c r="J216" s="21"/>
      <c r="K216" s="21"/>
      <c r="L216" s="21"/>
      <c r="M216" s="21"/>
      <c r="N216" s="21"/>
      <c r="O216" s="21"/>
      <c r="P216" s="21"/>
      <c r="Q216" s="21"/>
      <c r="R216" s="21"/>
      <c r="S216" s="21"/>
      <c r="T216" s="21"/>
      <c r="U216" s="21"/>
      <c r="V216" s="21"/>
    </row>
    <row r="217" spans="1:22" x14ac:dyDescent="0.25">
      <c r="A217" s="59"/>
      <c r="B217" s="86"/>
      <c r="C217" s="21"/>
      <c r="D217" s="21"/>
      <c r="E217" s="21"/>
      <c r="F217" s="21"/>
      <c r="G217" s="21"/>
      <c r="H217" s="21"/>
      <c r="I217" s="21"/>
      <c r="J217" s="21"/>
      <c r="K217" s="21"/>
      <c r="L217" s="21"/>
      <c r="M217" s="21"/>
      <c r="N217" s="21"/>
      <c r="O217" s="21"/>
      <c r="P217" s="21"/>
      <c r="Q217" s="21"/>
      <c r="R217" s="21"/>
      <c r="S217" s="21"/>
      <c r="T217" s="21"/>
      <c r="U217" s="21"/>
      <c r="V217" s="21"/>
    </row>
    <row r="218" spans="1:22" x14ac:dyDescent="0.25">
      <c r="A218" s="59"/>
      <c r="B218" s="86"/>
      <c r="C218" s="21"/>
      <c r="D218" s="21"/>
      <c r="E218" s="21"/>
      <c r="F218" s="21"/>
      <c r="G218" s="21"/>
      <c r="H218" s="21"/>
      <c r="I218" s="21"/>
      <c r="J218" s="21"/>
      <c r="K218" s="21"/>
      <c r="L218" s="21"/>
      <c r="M218" s="21"/>
      <c r="N218" s="21"/>
      <c r="O218" s="21"/>
      <c r="P218" s="21"/>
      <c r="Q218" s="21"/>
      <c r="R218" s="21"/>
      <c r="S218" s="21"/>
      <c r="T218" s="21"/>
      <c r="U218" s="21"/>
      <c r="V218" s="21"/>
    </row>
    <row r="219" spans="1:22" x14ac:dyDescent="0.25">
      <c r="A219" s="59"/>
      <c r="B219" s="86"/>
      <c r="C219" s="21"/>
      <c r="D219" s="21"/>
      <c r="E219" s="21"/>
      <c r="F219" s="21"/>
      <c r="G219" s="21"/>
      <c r="H219" s="21"/>
      <c r="I219" s="21"/>
      <c r="J219" s="21"/>
      <c r="K219" s="21"/>
      <c r="L219" s="21"/>
      <c r="M219" s="21"/>
      <c r="N219" s="21"/>
      <c r="O219" s="21"/>
      <c r="P219" s="21"/>
      <c r="Q219" s="21"/>
      <c r="R219" s="21"/>
      <c r="S219" s="21"/>
      <c r="T219" s="21"/>
      <c r="U219" s="21"/>
      <c r="V219" s="21"/>
    </row>
    <row r="220" spans="1:22" x14ac:dyDescent="0.25">
      <c r="A220" s="59"/>
      <c r="B220" s="86"/>
      <c r="C220" s="21"/>
      <c r="D220" s="21"/>
      <c r="E220" s="21"/>
      <c r="F220" s="21"/>
      <c r="G220" s="21"/>
      <c r="H220" s="21"/>
      <c r="I220" s="21"/>
      <c r="J220" s="21"/>
      <c r="K220" s="21"/>
      <c r="L220" s="21"/>
      <c r="M220" s="21"/>
      <c r="N220" s="21"/>
      <c r="O220" s="21"/>
      <c r="P220" s="21"/>
      <c r="Q220" s="21"/>
      <c r="R220" s="21"/>
      <c r="S220" s="21"/>
      <c r="T220" s="21"/>
      <c r="U220" s="21"/>
      <c r="V220" s="21"/>
    </row>
    <row r="221" spans="1:22" x14ac:dyDescent="0.25">
      <c r="A221" s="59"/>
      <c r="B221" s="86"/>
      <c r="C221" s="21"/>
      <c r="D221" s="21"/>
      <c r="E221" s="21"/>
      <c r="F221" s="21"/>
      <c r="G221" s="21"/>
      <c r="H221" s="21"/>
      <c r="I221" s="21"/>
      <c r="J221" s="21"/>
      <c r="K221" s="21"/>
      <c r="L221" s="21"/>
      <c r="M221" s="21"/>
      <c r="N221" s="21"/>
      <c r="O221" s="21"/>
      <c r="P221" s="21"/>
      <c r="Q221" s="21"/>
      <c r="R221" s="21"/>
      <c r="S221" s="21"/>
      <c r="T221" s="21"/>
      <c r="U221" s="21"/>
      <c r="V221" s="21"/>
    </row>
    <row r="222" spans="1:22" x14ac:dyDescent="0.25">
      <c r="A222" s="59"/>
      <c r="B222" s="86"/>
      <c r="C222" s="21"/>
      <c r="D222" s="21"/>
      <c r="E222" s="21"/>
      <c r="F222" s="21"/>
      <c r="G222" s="21"/>
      <c r="H222" s="21"/>
      <c r="I222" s="21"/>
      <c r="J222" s="21"/>
      <c r="K222" s="21"/>
      <c r="L222" s="21"/>
      <c r="M222" s="21"/>
      <c r="N222" s="21"/>
      <c r="O222" s="21"/>
      <c r="P222" s="21"/>
      <c r="Q222" s="21"/>
      <c r="R222" s="21"/>
      <c r="S222" s="21"/>
      <c r="T222" s="21"/>
      <c r="U222" s="21"/>
      <c r="V222" s="21"/>
    </row>
    <row r="223" spans="1:22" x14ac:dyDescent="0.25">
      <c r="A223" s="59"/>
      <c r="B223" s="86"/>
      <c r="C223" s="21"/>
      <c r="D223" s="21"/>
      <c r="E223" s="21"/>
      <c r="F223" s="21"/>
      <c r="G223" s="21"/>
      <c r="H223" s="21"/>
      <c r="I223" s="21"/>
      <c r="J223" s="21"/>
      <c r="K223" s="21"/>
      <c r="L223" s="21"/>
      <c r="M223" s="21"/>
      <c r="N223" s="21"/>
      <c r="O223" s="21"/>
      <c r="P223" s="21"/>
      <c r="Q223" s="21"/>
      <c r="R223" s="21"/>
      <c r="S223" s="21"/>
      <c r="T223" s="21"/>
      <c r="U223" s="21"/>
      <c r="V223" s="21"/>
    </row>
    <row r="224" spans="1:22" x14ac:dyDescent="0.25">
      <c r="A224" s="59"/>
      <c r="B224" s="86"/>
      <c r="C224" s="21"/>
      <c r="D224" s="21"/>
      <c r="E224" s="21"/>
      <c r="F224" s="21"/>
      <c r="G224" s="21"/>
      <c r="H224" s="21"/>
      <c r="I224" s="21"/>
      <c r="J224" s="21"/>
      <c r="K224" s="21"/>
      <c r="L224" s="21"/>
      <c r="M224" s="21"/>
      <c r="N224" s="21"/>
      <c r="O224" s="21"/>
      <c r="P224" s="21"/>
      <c r="Q224" s="21"/>
      <c r="R224" s="21"/>
      <c r="S224" s="21"/>
      <c r="T224" s="21"/>
      <c r="U224" s="21"/>
      <c r="V224" s="21"/>
    </row>
    <row r="225" spans="1:22" x14ac:dyDescent="0.25">
      <c r="A225" s="59"/>
      <c r="B225" s="86"/>
      <c r="C225" s="21"/>
      <c r="D225" s="21"/>
      <c r="E225" s="21"/>
      <c r="F225" s="21"/>
      <c r="G225" s="21"/>
      <c r="H225" s="21"/>
      <c r="I225" s="21"/>
      <c r="J225" s="21"/>
      <c r="K225" s="21"/>
      <c r="L225" s="21"/>
      <c r="M225" s="21"/>
      <c r="N225" s="21"/>
      <c r="O225" s="21"/>
      <c r="P225" s="21"/>
      <c r="Q225" s="21"/>
      <c r="R225" s="21"/>
      <c r="S225" s="21"/>
      <c r="T225" s="21"/>
      <c r="U225" s="21"/>
      <c r="V225" s="21"/>
    </row>
    <row r="226" spans="1:22" x14ac:dyDescent="0.25">
      <c r="A226" s="59"/>
      <c r="B226" s="86"/>
      <c r="C226" s="21"/>
      <c r="D226" s="21"/>
      <c r="E226" s="21"/>
      <c r="F226" s="21"/>
      <c r="G226" s="21"/>
      <c r="H226" s="21"/>
      <c r="I226" s="21"/>
      <c r="J226" s="21"/>
      <c r="K226" s="21"/>
      <c r="L226" s="21"/>
      <c r="M226" s="21"/>
      <c r="N226" s="21"/>
      <c r="O226" s="21"/>
      <c r="P226" s="21"/>
      <c r="Q226" s="21"/>
      <c r="R226" s="21"/>
      <c r="S226" s="21"/>
      <c r="T226" s="21"/>
      <c r="U226" s="21"/>
      <c r="V226" s="21"/>
    </row>
    <row r="227" spans="1:22" x14ac:dyDescent="0.25">
      <c r="A227" s="59"/>
      <c r="B227" s="86"/>
      <c r="C227" s="21"/>
      <c r="D227" s="21"/>
      <c r="E227" s="21"/>
      <c r="F227" s="21"/>
      <c r="G227" s="21"/>
      <c r="H227" s="21"/>
      <c r="I227" s="21"/>
      <c r="J227" s="21"/>
      <c r="K227" s="21"/>
      <c r="L227" s="21"/>
      <c r="M227" s="21"/>
      <c r="N227" s="21"/>
      <c r="O227" s="21"/>
      <c r="P227" s="21"/>
      <c r="Q227" s="21"/>
      <c r="R227" s="21"/>
      <c r="S227" s="21"/>
      <c r="T227" s="21"/>
      <c r="U227" s="21"/>
      <c r="V227" s="21"/>
    </row>
    <row r="228" spans="1:22" x14ac:dyDescent="0.25">
      <c r="A228" s="59"/>
      <c r="B228" s="86"/>
      <c r="C228" s="21"/>
      <c r="D228" s="21"/>
      <c r="E228" s="21"/>
      <c r="F228" s="21"/>
      <c r="G228" s="21"/>
      <c r="H228" s="21"/>
      <c r="I228" s="21"/>
      <c r="J228" s="21"/>
      <c r="K228" s="21"/>
      <c r="L228" s="21"/>
      <c r="M228" s="21"/>
      <c r="N228" s="21"/>
      <c r="O228" s="21"/>
      <c r="P228" s="21"/>
      <c r="Q228" s="21"/>
      <c r="R228" s="21"/>
      <c r="S228" s="21"/>
      <c r="T228" s="21"/>
      <c r="U228" s="21"/>
      <c r="V228" s="21"/>
    </row>
    <row r="229" spans="1:22" x14ac:dyDescent="0.25">
      <c r="A229" s="59"/>
      <c r="B229" s="86"/>
      <c r="C229" s="21"/>
      <c r="D229" s="21"/>
      <c r="E229" s="21"/>
      <c r="F229" s="21"/>
      <c r="G229" s="21"/>
      <c r="H229" s="21"/>
      <c r="I229" s="21"/>
      <c r="J229" s="21"/>
      <c r="K229" s="21"/>
      <c r="L229" s="21"/>
      <c r="M229" s="21"/>
      <c r="N229" s="21"/>
      <c r="O229" s="21"/>
      <c r="P229" s="21"/>
      <c r="Q229" s="21"/>
      <c r="R229" s="21"/>
      <c r="S229" s="21"/>
      <c r="T229" s="21"/>
      <c r="U229" s="21"/>
      <c r="V229" s="21"/>
    </row>
    <row r="230" spans="1:22" x14ac:dyDescent="0.25">
      <c r="A230" s="59"/>
      <c r="B230" s="86"/>
      <c r="C230" s="21"/>
      <c r="D230" s="21"/>
      <c r="E230" s="21"/>
      <c r="F230" s="21"/>
      <c r="G230" s="21"/>
      <c r="H230" s="21"/>
      <c r="I230" s="21"/>
      <c r="J230" s="21"/>
      <c r="K230" s="21"/>
      <c r="L230" s="21"/>
      <c r="M230" s="21"/>
      <c r="N230" s="21"/>
      <c r="O230" s="21"/>
      <c r="P230" s="21"/>
      <c r="Q230" s="21"/>
      <c r="R230" s="21"/>
      <c r="S230" s="21"/>
      <c r="T230" s="21"/>
      <c r="U230" s="21"/>
      <c r="V230" s="21"/>
    </row>
    <row r="231" spans="1:22" x14ac:dyDescent="0.25">
      <c r="A231" s="59"/>
      <c r="B231" s="86"/>
      <c r="C231" s="21"/>
      <c r="D231" s="21"/>
      <c r="E231" s="21"/>
      <c r="F231" s="21"/>
      <c r="G231" s="21"/>
      <c r="H231" s="21"/>
      <c r="I231" s="21"/>
      <c r="J231" s="21"/>
      <c r="K231" s="21"/>
      <c r="L231" s="21"/>
      <c r="M231" s="21"/>
      <c r="N231" s="21"/>
      <c r="O231" s="21"/>
      <c r="P231" s="21"/>
      <c r="Q231" s="21"/>
      <c r="R231" s="21"/>
      <c r="S231" s="21"/>
      <c r="T231" s="21"/>
      <c r="U231" s="21"/>
      <c r="V231" s="21"/>
    </row>
    <row r="232" spans="1:22" x14ac:dyDescent="0.25">
      <c r="A232" s="59"/>
      <c r="B232" s="86"/>
      <c r="C232" s="21"/>
      <c r="D232" s="21"/>
      <c r="E232" s="21"/>
      <c r="F232" s="21"/>
      <c r="G232" s="21"/>
      <c r="H232" s="21"/>
      <c r="I232" s="21"/>
      <c r="J232" s="21"/>
      <c r="K232" s="21"/>
      <c r="L232" s="21"/>
      <c r="M232" s="21"/>
      <c r="N232" s="21"/>
      <c r="O232" s="21"/>
      <c r="P232" s="21"/>
      <c r="Q232" s="21"/>
      <c r="R232" s="21"/>
      <c r="S232" s="21"/>
      <c r="T232" s="21"/>
      <c r="U232" s="21"/>
      <c r="V232" s="21"/>
    </row>
    <row r="233" spans="1:22" x14ac:dyDescent="0.25">
      <c r="A233" s="59"/>
      <c r="B233" s="86"/>
      <c r="C233" s="21"/>
      <c r="D233" s="21"/>
      <c r="E233" s="21"/>
      <c r="F233" s="21"/>
      <c r="G233" s="21"/>
      <c r="H233" s="21"/>
      <c r="I233" s="21"/>
      <c r="J233" s="21"/>
      <c r="K233" s="21"/>
      <c r="L233" s="21"/>
      <c r="M233" s="21"/>
      <c r="N233" s="21"/>
      <c r="O233" s="21"/>
      <c r="P233" s="21"/>
      <c r="Q233" s="21"/>
      <c r="R233" s="21"/>
      <c r="S233" s="21"/>
      <c r="T233" s="21"/>
      <c r="U233" s="21"/>
      <c r="V233" s="21"/>
    </row>
    <row r="234" spans="1:22" x14ac:dyDescent="0.25">
      <c r="A234" s="59"/>
      <c r="B234" s="86"/>
      <c r="C234" s="21"/>
      <c r="D234" s="21"/>
      <c r="E234" s="21"/>
      <c r="F234" s="21"/>
      <c r="G234" s="21"/>
      <c r="H234" s="21"/>
      <c r="I234" s="21"/>
      <c r="J234" s="21"/>
      <c r="K234" s="21"/>
      <c r="L234" s="21"/>
      <c r="M234" s="21"/>
      <c r="N234" s="21"/>
      <c r="O234" s="21"/>
      <c r="P234" s="21"/>
      <c r="Q234" s="21"/>
      <c r="R234" s="21"/>
      <c r="S234" s="21"/>
      <c r="T234" s="21"/>
      <c r="U234" s="21"/>
      <c r="V234" s="21"/>
    </row>
    <row r="235" spans="1:22" x14ac:dyDescent="0.25">
      <c r="A235" s="59"/>
      <c r="B235" s="86"/>
      <c r="C235" s="21"/>
      <c r="D235" s="21"/>
      <c r="E235" s="21"/>
      <c r="F235" s="21"/>
      <c r="G235" s="21"/>
      <c r="H235" s="21"/>
      <c r="I235" s="21"/>
      <c r="J235" s="21"/>
      <c r="K235" s="21"/>
      <c r="L235" s="21"/>
      <c r="M235" s="21"/>
      <c r="N235" s="21"/>
      <c r="O235" s="21"/>
      <c r="P235" s="21"/>
      <c r="Q235" s="21"/>
      <c r="R235" s="21"/>
      <c r="S235" s="21"/>
      <c r="T235" s="21"/>
      <c r="U235" s="21"/>
      <c r="V235" s="21"/>
    </row>
    <row r="236" spans="1:22" x14ac:dyDescent="0.25">
      <c r="A236" s="59"/>
      <c r="B236" s="86"/>
      <c r="C236" s="21"/>
      <c r="D236" s="21"/>
      <c r="E236" s="21"/>
      <c r="F236" s="21"/>
      <c r="G236" s="21"/>
      <c r="H236" s="21"/>
      <c r="I236" s="21"/>
      <c r="J236" s="21"/>
      <c r="K236" s="21"/>
      <c r="L236" s="21"/>
      <c r="M236" s="21"/>
      <c r="N236" s="21"/>
      <c r="O236" s="21"/>
      <c r="P236" s="21"/>
      <c r="Q236" s="21"/>
      <c r="R236" s="21"/>
      <c r="S236" s="21"/>
      <c r="T236" s="21"/>
      <c r="U236" s="21"/>
      <c r="V236" s="21"/>
    </row>
    <row r="237" spans="1:22" x14ac:dyDescent="0.25">
      <c r="A237" s="59"/>
      <c r="B237" s="86"/>
      <c r="C237" s="21"/>
      <c r="D237" s="21"/>
      <c r="E237" s="21"/>
      <c r="F237" s="21"/>
      <c r="G237" s="21"/>
      <c r="H237" s="21"/>
      <c r="I237" s="21"/>
      <c r="J237" s="21"/>
      <c r="K237" s="21"/>
      <c r="L237" s="21"/>
      <c r="M237" s="21"/>
      <c r="N237" s="21"/>
      <c r="O237" s="21"/>
      <c r="P237" s="21"/>
      <c r="Q237" s="21"/>
      <c r="R237" s="21"/>
      <c r="S237" s="21"/>
      <c r="T237" s="21"/>
      <c r="U237" s="21"/>
      <c r="V237" s="21"/>
    </row>
    <row r="238" spans="1:22" x14ac:dyDescent="0.25">
      <c r="A238" s="59"/>
      <c r="B238" s="86"/>
      <c r="C238" s="21"/>
      <c r="D238" s="21"/>
      <c r="E238" s="21"/>
      <c r="F238" s="21"/>
      <c r="G238" s="21"/>
      <c r="H238" s="21"/>
      <c r="I238" s="21"/>
      <c r="J238" s="21"/>
      <c r="K238" s="21"/>
      <c r="L238" s="21"/>
      <c r="M238" s="21"/>
      <c r="N238" s="21"/>
      <c r="O238" s="21"/>
      <c r="P238" s="21"/>
      <c r="Q238" s="21"/>
      <c r="R238" s="21"/>
      <c r="S238" s="21"/>
      <c r="T238" s="21"/>
      <c r="U238" s="21"/>
      <c r="V238" s="21"/>
    </row>
    <row r="239" spans="1:22" x14ac:dyDescent="0.25">
      <c r="A239" s="59"/>
      <c r="B239" s="86"/>
      <c r="C239" s="21"/>
      <c r="D239" s="21"/>
      <c r="E239" s="21"/>
      <c r="F239" s="21"/>
      <c r="G239" s="21"/>
      <c r="H239" s="21"/>
      <c r="I239" s="21"/>
      <c r="J239" s="21"/>
      <c r="K239" s="21"/>
      <c r="L239" s="21"/>
      <c r="M239" s="21"/>
      <c r="N239" s="21"/>
      <c r="O239" s="21"/>
      <c r="P239" s="21"/>
      <c r="Q239" s="21"/>
      <c r="R239" s="21"/>
      <c r="S239" s="21"/>
      <c r="T239" s="21"/>
      <c r="U239" s="21"/>
      <c r="V239" s="21"/>
    </row>
    <row r="240" spans="1:22" x14ac:dyDescent="0.25">
      <c r="A240" s="59"/>
      <c r="B240" s="86"/>
      <c r="C240" s="21"/>
      <c r="D240" s="21"/>
      <c r="E240" s="21"/>
      <c r="F240" s="21"/>
      <c r="G240" s="21"/>
      <c r="H240" s="21"/>
      <c r="I240" s="21"/>
      <c r="J240" s="21"/>
      <c r="K240" s="21"/>
      <c r="L240" s="21"/>
      <c r="M240" s="21"/>
      <c r="N240" s="21"/>
      <c r="O240" s="21"/>
      <c r="P240" s="21"/>
      <c r="Q240" s="21"/>
      <c r="R240" s="21"/>
      <c r="S240" s="21"/>
      <c r="T240" s="21"/>
      <c r="U240" s="21"/>
      <c r="V240" s="21"/>
    </row>
    <row r="241" spans="1:22" x14ac:dyDescent="0.25">
      <c r="A241" s="59"/>
      <c r="B241" s="86"/>
      <c r="C241" s="21"/>
      <c r="D241" s="21"/>
      <c r="E241" s="21"/>
      <c r="F241" s="21"/>
      <c r="G241" s="21"/>
      <c r="H241" s="21"/>
      <c r="I241" s="21"/>
      <c r="J241" s="21"/>
      <c r="K241" s="21"/>
      <c r="L241" s="21"/>
      <c r="M241" s="21"/>
      <c r="N241" s="21"/>
      <c r="O241" s="21"/>
      <c r="P241" s="21"/>
      <c r="Q241" s="21"/>
      <c r="R241" s="21"/>
      <c r="S241" s="21"/>
      <c r="T241" s="21"/>
      <c r="U241" s="21"/>
      <c r="V241" s="21"/>
    </row>
    <row r="242" spans="1:22" x14ac:dyDescent="0.25">
      <c r="A242" s="59"/>
      <c r="B242" s="86"/>
      <c r="C242" s="21"/>
      <c r="D242" s="21"/>
      <c r="E242" s="21"/>
      <c r="F242" s="21"/>
      <c r="G242" s="21"/>
      <c r="H242" s="21"/>
      <c r="I242" s="21"/>
      <c r="J242" s="21"/>
      <c r="K242" s="21"/>
      <c r="L242" s="21"/>
      <c r="M242" s="21"/>
      <c r="N242" s="21"/>
      <c r="O242" s="21"/>
      <c r="P242" s="21"/>
      <c r="Q242" s="21"/>
      <c r="R242" s="21"/>
      <c r="S242" s="21"/>
      <c r="T242" s="21"/>
      <c r="U242" s="21"/>
      <c r="V242" s="21"/>
    </row>
    <row r="243" spans="1:22" x14ac:dyDescent="0.25">
      <c r="A243" s="59"/>
      <c r="B243" s="86"/>
      <c r="C243" s="21"/>
      <c r="D243" s="21"/>
      <c r="E243" s="21"/>
      <c r="F243" s="21"/>
      <c r="G243" s="21"/>
      <c r="H243" s="21"/>
      <c r="I243" s="21"/>
      <c r="J243" s="21"/>
      <c r="K243" s="21"/>
      <c r="L243" s="21"/>
      <c r="M243" s="21"/>
      <c r="N243" s="21"/>
      <c r="O243" s="21"/>
      <c r="P243" s="21"/>
      <c r="Q243" s="21"/>
      <c r="R243" s="21"/>
      <c r="S243" s="21"/>
      <c r="T243" s="21"/>
      <c r="U243" s="21"/>
      <c r="V243" s="21"/>
    </row>
    <row r="244" spans="1:22" x14ac:dyDescent="0.25">
      <c r="A244" s="59"/>
      <c r="B244" s="86"/>
      <c r="C244" s="21"/>
      <c r="D244" s="21"/>
      <c r="E244" s="21"/>
      <c r="F244" s="21"/>
      <c r="G244" s="21"/>
      <c r="H244" s="21"/>
      <c r="I244" s="21"/>
      <c r="J244" s="21"/>
      <c r="K244" s="21"/>
      <c r="L244" s="21"/>
      <c r="M244" s="21"/>
      <c r="N244" s="21"/>
      <c r="O244" s="21"/>
      <c r="P244" s="21"/>
      <c r="Q244" s="21"/>
      <c r="R244" s="21"/>
      <c r="S244" s="21"/>
      <c r="T244" s="21"/>
      <c r="U244" s="21"/>
      <c r="V244" s="21"/>
    </row>
    <row r="245" spans="1:22" x14ac:dyDescent="0.25">
      <c r="A245" s="59"/>
      <c r="B245" s="86"/>
      <c r="C245" s="21"/>
      <c r="D245" s="21"/>
      <c r="E245" s="21"/>
      <c r="F245" s="21"/>
      <c r="G245" s="21"/>
      <c r="H245" s="21"/>
      <c r="I245" s="21"/>
      <c r="J245" s="21"/>
      <c r="K245" s="21"/>
      <c r="L245" s="21"/>
      <c r="M245" s="21"/>
      <c r="N245" s="21"/>
      <c r="O245" s="21"/>
      <c r="P245" s="21"/>
      <c r="Q245" s="21"/>
      <c r="R245" s="21"/>
      <c r="S245" s="21"/>
      <c r="T245" s="21"/>
      <c r="U245" s="21"/>
      <c r="V245" s="21"/>
    </row>
    <row r="246" spans="1:22" x14ac:dyDescent="0.25">
      <c r="A246" s="59"/>
      <c r="B246" s="86"/>
      <c r="C246" s="21"/>
      <c r="D246" s="21"/>
      <c r="E246" s="21"/>
      <c r="F246" s="21"/>
      <c r="G246" s="21"/>
      <c r="H246" s="21"/>
      <c r="I246" s="21"/>
      <c r="J246" s="21"/>
      <c r="K246" s="21"/>
      <c r="L246" s="21"/>
      <c r="M246" s="21"/>
      <c r="N246" s="21"/>
      <c r="O246" s="21"/>
      <c r="P246" s="21"/>
      <c r="Q246" s="21"/>
      <c r="R246" s="21"/>
      <c r="S246" s="21"/>
      <c r="T246" s="21"/>
      <c r="U246" s="21"/>
      <c r="V246" s="21"/>
    </row>
    <row r="247" spans="1:22" x14ac:dyDescent="0.25">
      <c r="A247" s="59"/>
      <c r="B247" s="86"/>
      <c r="C247" s="21"/>
      <c r="D247" s="21"/>
      <c r="E247" s="21"/>
      <c r="F247" s="21"/>
      <c r="G247" s="21"/>
      <c r="H247" s="21"/>
      <c r="I247" s="21"/>
      <c r="J247" s="21"/>
      <c r="K247" s="21"/>
      <c r="L247" s="21"/>
      <c r="M247" s="21"/>
      <c r="N247" s="21"/>
      <c r="O247" s="21"/>
      <c r="P247" s="21"/>
      <c r="Q247" s="21"/>
      <c r="R247" s="21"/>
      <c r="S247" s="21"/>
      <c r="T247" s="21"/>
      <c r="U247" s="21"/>
      <c r="V247" s="21"/>
    </row>
    <row r="248" spans="1:22" x14ac:dyDescent="0.25">
      <c r="A248" s="59"/>
      <c r="B248" s="86"/>
      <c r="C248" s="21"/>
      <c r="D248" s="21"/>
      <c r="E248" s="21"/>
      <c r="F248" s="21"/>
      <c r="G248" s="21"/>
      <c r="H248" s="21"/>
      <c r="I248" s="21"/>
      <c r="J248" s="21"/>
      <c r="K248" s="21"/>
      <c r="L248" s="21"/>
      <c r="M248" s="21"/>
      <c r="N248" s="21"/>
      <c r="O248" s="21"/>
      <c r="P248" s="21"/>
      <c r="Q248" s="21"/>
      <c r="R248" s="21"/>
      <c r="S248" s="21"/>
      <c r="T248" s="21"/>
      <c r="U248" s="21"/>
      <c r="V248" s="21"/>
    </row>
    <row r="249" spans="1:22" x14ac:dyDescent="0.25">
      <c r="A249" s="59"/>
      <c r="B249" s="86"/>
      <c r="C249" s="21"/>
      <c r="D249" s="21"/>
      <c r="E249" s="21"/>
      <c r="F249" s="21"/>
      <c r="G249" s="21"/>
      <c r="H249" s="21"/>
      <c r="I249" s="21"/>
      <c r="J249" s="21"/>
      <c r="K249" s="21"/>
      <c r="L249" s="21"/>
      <c r="M249" s="21"/>
      <c r="N249" s="21"/>
      <c r="O249" s="21"/>
      <c r="P249" s="21"/>
      <c r="Q249" s="21"/>
      <c r="R249" s="21"/>
      <c r="S249" s="21"/>
      <c r="T249" s="21"/>
      <c r="U249" s="21"/>
      <c r="V249" s="21"/>
    </row>
    <row r="250" spans="1:22" x14ac:dyDescent="0.25">
      <c r="A250" s="59"/>
      <c r="B250" s="86"/>
      <c r="C250" s="21"/>
      <c r="D250" s="21"/>
      <c r="E250" s="21"/>
      <c r="F250" s="21"/>
      <c r="G250" s="21"/>
      <c r="H250" s="21"/>
      <c r="I250" s="21"/>
      <c r="J250" s="21"/>
      <c r="K250" s="21"/>
      <c r="L250" s="21"/>
      <c r="M250" s="21"/>
      <c r="N250" s="21"/>
      <c r="O250" s="21"/>
      <c r="P250" s="21"/>
      <c r="Q250" s="21"/>
      <c r="R250" s="21"/>
      <c r="S250" s="21"/>
      <c r="T250" s="21"/>
      <c r="U250" s="21"/>
      <c r="V250" s="21"/>
    </row>
    <row r="251" spans="1:22" x14ac:dyDescent="0.25">
      <c r="A251" s="59"/>
      <c r="B251" s="86"/>
      <c r="C251" s="21"/>
      <c r="D251" s="21"/>
      <c r="E251" s="21"/>
      <c r="F251" s="21"/>
      <c r="G251" s="21"/>
      <c r="H251" s="21"/>
      <c r="I251" s="21"/>
      <c r="J251" s="21"/>
      <c r="K251" s="21"/>
      <c r="L251" s="21"/>
      <c r="M251" s="21"/>
      <c r="N251" s="21"/>
      <c r="O251" s="21"/>
      <c r="P251" s="21"/>
      <c r="Q251" s="21"/>
      <c r="R251" s="21"/>
      <c r="S251" s="21"/>
      <c r="T251" s="21"/>
      <c r="U251" s="21"/>
      <c r="V251" s="21"/>
    </row>
    <row r="252" spans="1:22" x14ac:dyDescent="0.25">
      <c r="A252" s="59"/>
      <c r="B252" s="86"/>
      <c r="C252" s="21"/>
      <c r="D252" s="21"/>
      <c r="E252" s="21"/>
      <c r="F252" s="21"/>
      <c r="G252" s="21"/>
      <c r="H252" s="21"/>
      <c r="I252" s="21"/>
      <c r="J252" s="21"/>
      <c r="K252" s="21"/>
      <c r="L252" s="21"/>
      <c r="M252" s="21"/>
      <c r="N252" s="21"/>
      <c r="O252" s="21"/>
      <c r="P252" s="21"/>
      <c r="Q252" s="21"/>
      <c r="R252" s="21"/>
      <c r="S252" s="21"/>
      <c r="T252" s="21"/>
      <c r="U252" s="21"/>
      <c r="V252" s="21"/>
    </row>
    <row r="253" spans="1:22" x14ac:dyDescent="0.25">
      <c r="A253" s="59"/>
      <c r="B253" s="86"/>
      <c r="C253" s="21"/>
      <c r="D253" s="21"/>
      <c r="E253" s="21"/>
      <c r="F253" s="21"/>
      <c r="G253" s="21"/>
      <c r="H253" s="21"/>
      <c r="I253" s="21"/>
      <c r="J253" s="21"/>
      <c r="K253" s="21"/>
      <c r="L253" s="21"/>
      <c r="M253" s="21"/>
      <c r="N253" s="21"/>
      <c r="O253" s="21"/>
      <c r="P253" s="21"/>
      <c r="Q253" s="21"/>
      <c r="R253" s="21"/>
      <c r="S253" s="21"/>
      <c r="T253" s="21"/>
      <c r="U253" s="21"/>
      <c r="V253" s="21"/>
    </row>
    <row r="254" spans="1:22" x14ac:dyDescent="0.25">
      <c r="A254" s="59"/>
      <c r="B254" s="86"/>
      <c r="C254" s="21"/>
      <c r="D254" s="21"/>
      <c r="E254" s="21"/>
      <c r="F254" s="21"/>
      <c r="G254" s="21"/>
      <c r="H254" s="21"/>
      <c r="I254" s="21"/>
      <c r="J254" s="21"/>
      <c r="K254" s="21"/>
      <c r="L254" s="21"/>
      <c r="M254" s="21"/>
      <c r="N254" s="21"/>
      <c r="O254" s="21"/>
      <c r="P254" s="21"/>
      <c r="Q254" s="21"/>
      <c r="R254" s="21"/>
      <c r="S254" s="21"/>
      <c r="T254" s="21"/>
      <c r="U254" s="21"/>
      <c r="V254" s="21"/>
    </row>
  </sheetData>
  <conditionalFormatting sqref="C67:U69">
    <cfRule type="colorScale" priority="4">
      <colorScale>
        <cfvo type="min"/>
        <cfvo type="max"/>
        <color rgb="FFFF0000"/>
        <color rgb="FF00B050"/>
      </colorScale>
    </cfRule>
  </conditionalFormatting>
  <conditionalFormatting sqref="C137:U147">
    <cfRule type="colorScale" priority="2">
      <colorScale>
        <cfvo type="min"/>
        <cfvo type="max"/>
        <color rgb="FFFF0000"/>
        <color rgb="FF00B050"/>
      </colorScale>
    </cfRule>
  </conditionalFormatting>
  <conditionalFormatting sqref="C148:U157">
    <cfRule type="colorScale" priority="3">
      <colorScale>
        <cfvo type="min"/>
        <cfvo type="max"/>
        <color rgb="FFFF0000"/>
        <color rgb="FF00B050"/>
      </colorScale>
    </cfRule>
  </conditionalFormatting>
  <conditionalFormatting sqref="C4:U14">
    <cfRule type="colorScale" priority="1">
      <colorScale>
        <cfvo type="min"/>
        <cfvo type="max"/>
        <color rgb="FFFF0000"/>
        <color rgb="FF00B050"/>
      </colorScale>
    </cfRule>
  </conditionalFormatting>
  <conditionalFormatting sqref="C15:U254">
    <cfRule type="colorScale" priority="59">
      <colorScale>
        <cfvo type="min"/>
        <cfvo type="max"/>
        <color rgb="FFFF0000"/>
        <color rgb="FF00B050"/>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M442"/>
  <sheetViews>
    <sheetView zoomScale="90" zoomScaleNormal="90" workbookViewId="0">
      <pane xSplit="7" ySplit="6" topLeftCell="H109" activePane="bottomRight" state="frozen"/>
      <selection pane="topRight" activeCell="G1" sqref="G1"/>
      <selection pane="bottomLeft" activeCell="A4" sqref="A4"/>
      <selection pane="bottomRight" activeCell="J130" sqref="J130"/>
    </sheetView>
  </sheetViews>
  <sheetFormatPr defaultColWidth="8.85546875" defaultRowHeight="15" x14ac:dyDescent="0.25"/>
  <cols>
    <col min="1" max="1" width="8" style="242" bestFit="1" customWidth="1"/>
    <col min="2" max="2" width="5.85546875" style="243" bestFit="1" customWidth="1"/>
    <col min="3" max="3" width="9.28515625" style="244" bestFit="1" customWidth="1"/>
    <col min="4" max="4" width="7.42578125" style="242" customWidth="1"/>
    <col min="5" max="5" width="9.28515625" style="243" customWidth="1"/>
    <col min="6" max="6" width="13.7109375" style="243" customWidth="1"/>
    <col min="7" max="7" width="52.42578125" style="7" customWidth="1"/>
    <col min="8" max="8" width="16.42578125" style="265" customWidth="1"/>
    <col min="9" max="9" width="15.42578125" style="265" customWidth="1"/>
    <col min="10" max="10" width="15.42578125" style="267" customWidth="1"/>
    <col min="11" max="11" width="13.42578125" style="243" customWidth="1"/>
    <col min="12" max="14" width="9.140625" style="246" customWidth="1"/>
    <col min="15" max="15" width="9.140625" style="247" customWidth="1"/>
    <col min="16" max="21" width="8.42578125" style="242" customWidth="1"/>
    <col min="22" max="22" width="8.42578125" style="250" customWidth="1"/>
    <col min="23" max="27" width="8.42578125" style="242" customWidth="1"/>
    <col min="28" max="28" width="8.42578125" style="250" customWidth="1"/>
    <col min="29" max="29" width="8.42578125" style="242" customWidth="1"/>
    <col min="30" max="31" width="9" style="242" customWidth="1"/>
    <col min="32" max="32" width="9.85546875" style="250" customWidth="1"/>
    <col min="33" max="33" width="9.85546875" style="242" customWidth="1"/>
    <col min="34" max="34" width="7.42578125" style="250" customWidth="1"/>
    <col min="35" max="36" width="7.42578125" style="242" customWidth="1"/>
    <col min="37" max="37" width="7.42578125" style="251" customWidth="1"/>
    <col min="38" max="38" width="10.42578125" style="254" customWidth="1"/>
    <col min="39" max="39" width="10.42578125" style="255" customWidth="1"/>
    <col min="40" max="48" width="9.140625"/>
  </cols>
  <sheetData>
    <row r="1" spans="1:39" x14ac:dyDescent="0.25">
      <c r="H1" s="293" t="s">
        <v>46</v>
      </c>
      <c r="I1" s="292"/>
      <c r="J1" s="292"/>
      <c r="K1" s="292"/>
      <c r="L1" s="292"/>
      <c r="M1" s="292"/>
      <c r="N1" s="292"/>
      <c r="O1" s="284"/>
      <c r="P1" s="283" t="s">
        <v>49</v>
      </c>
      <c r="Q1" s="292"/>
      <c r="R1" s="292"/>
      <c r="S1" s="292"/>
      <c r="T1" s="292"/>
      <c r="U1" s="292"/>
      <c r="V1" s="292"/>
      <c r="W1" s="292"/>
      <c r="X1" s="292"/>
      <c r="Y1" s="292"/>
      <c r="Z1" s="292"/>
      <c r="AA1" s="292"/>
      <c r="AB1" s="292"/>
      <c r="AC1" s="292"/>
      <c r="AD1" s="292"/>
      <c r="AE1" s="292"/>
      <c r="AF1" s="292"/>
      <c r="AG1" s="292"/>
      <c r="AH1" s="292"/>
      <c r="AI1" s="292"/>
      <c r="AJ1" s="292"/>
      <c r="AK1" s="284"/>
      <c r="AL1" s="283" t="s">
        <v>120</v>
      </c>
      <c r="AM1" s="284"/>
    </row>
    <row r="2" spans="1:39" ht="15" customHeight="1" x14ac:dyDescent="0.25">
      <c r="A2" s="285" t="s">
        <v>16</v>
      </c>
      <c r="B2" s="285"/>
      <c r="C2" s="285"/>
      <c r="D2" s="285"/>
      <c r="E2" s="285"/>
      <c r="F2" s="241" t="s">
        <v>527</v>
      </c>
      <c r="G2" s="24" t="s">
        <v>17</v>
      </c>
      <c r="H2" s="288" t="s">
        <v>529</v>
      </c>
      <c r="I2" s="288" t="s">
        <v>530</v>
      </c>
      <c r="J2" s="289" t="s">
        <v>531</v>
      </c>
      <c r="P2" s="283" t="s">
        <v>48</v>
      </c>
      <c r="Q2" s="292"/>
      <c r="R2" s="292"/>
      <c r="S2" s="292"/>
      <c r="T2" s="292"/>
      <c r="U2" s="292"/>
      <c r="V2" s="292"/>
      <c r="W2" s="292"/>
      <c r="X2" s="292"/>
      <c r="Y2" s="292"/>
      <c r="Z2" s="292"/>
      <c r="AA2" s="284"/>
      <c r="AB2" s="283" t="s">
        <v>40</v>
      </c>
      <c r="AC2" s="292"/>
      <c r="AD2" s="292"/>
      <c r="AE2" s="284"/>
      <c r="AF2" s="290" t="s">
        <v>47</v>
      </c>
      <c r="AG2" s="291"/>
      <c r="AH2" s="290" t="s">
        <v>70</v>
      </c>
      <c r="AI2" s="285"/>
      <c r="AJ2" s="285"/>
      <c r="AK2" s="291"/>
      <c r="AL2" s="248"/>
      <c r="AM2" s="249"/>
    </row>
    <row r="3" spans="1:39" ht="15" customHeight="1" x14ac:dyDescent="0.25">
      <c r="A3" s="296" t="s">
        <v>0</v>
      </c>
      <c r="B3" s="298" t="s">
        <v>1</v>
      </c>
      <c r="C3" s="296" t="s">
        <v>4</v>
      </c>
      <c r="D3" s="296" t="s">
        <v>5</v>
      </c>
      <c r="E3" s="298" t="s">
        <v>6</v>
      </c>
      <c r="F3" s="298" t="s">
        <v>526</v>
      </c>
      <c r="G3" s="24"/>
      <c r="H3" s="288"/>
      <c r="I3" s="288"/>
      <c r="J3" s="289"/>
      <c r="P3" s="283" t="s">
        <v>57</v>
      </c>
      <c r="Q3" s="292"/>
      <c r="R3" s="292"/>
      <c r="S3" s="292"/>
      <c r="T3" s="292"/>
      <c r="U3" s="284"/>
      <c r="V3" s="283" t="s">
        <v>58</v>
      </c>
      <c r="W3" s="292"/>
      <c r="X3" s="292"/>
      <c r="Y3" s="292"/>
      <c r="Z3" s="292"/>
      <c r="AA3" s="284"/>
      <c r="AB3" s="290" t="s">
        <v>96</v>
      </c>
      <c r="AC3" s="285"/>
      <c r="AD3" s="290" t="s">
        <v>97</v>
      </c>
      <c r="AE3" s="291"/>
      <c r="AL3" s="281" t="s">
        <v>43</v>
      </c>
      <c r="AM3" s="282" t="s">
        <v>44</v>
      </c>
    </row>
    <row r="4" spans="1:39" ht="15" customHeight="1" x14ac:dyDescent="0.25">
      <c r="A4" s="296"/>
      <c r="B4" s="298"/>
      <c r="C4" s="296"/>
      <c r="D4" s="296"/>
      <c r="E4" s="298"/>
      <c r="F4" s="298"/>
      <c r="H4" s="288"/>
      <c r="I4" s="288"/>
      <c r="J4" s="289"/>
      <c r="K4" s="243" t="s">
        <v>40</v>
      </c>
      <c r="L4" s="286" t="s">
        <v>27</v>
      </c>
      <c r="M4" s="286"/>
      <c r="N4" s="286"/>
      <c r="O4" s="287"/>
      <c r="P4" s="250" t="s">
        <v>43</v>
      </c>
      <c r="Q4" s="251"/>
      <c r="R4" s="250" t="s">
        <v>44</v>
      </c>
      <c r="S4" s="251"/>
      <c r="T4" s="242" t="s">
        <v>45</v>
      </c>
      <c r="V4" s="250" t="s">
        <v>43</v>
      </c>
      <c r="W4" s="251"/>
      <c r="X4" s="250" t="s">
        <v>44</v>
      </c>
      <c r="Y4" s="251"/>
      <c r="Z4" s="242" t="s">
        <v>45</v>
      </c>
      <c r="AD4" s="250"/>
      <c r="AE4" s="251"/>
      <c r="AL4" s="281"/>
      <c r="AM4" s="282"/>
    </row>
    <row r="5" spans="1:39" ht="15.75" customHeight="1" x14ac:dyDescent="0.25">
      <c r="A5" s="296"/>
      <c r="B5" s="298"/>
      <c r="C5" s="296"/>
      <c r="D5" s="296"/>
      <c r="E5" s="298"/>
      <c r="F5" s="298"/>
      <c r="G5" s="294" t="s">
        <v>533</v>
      </c>
      <c r="H5" s="288"/>
      <c r="I5" s="288"/>
      <c r="J5" s="289"/>
      <c r="K5" s="252" t="s">
        <v>100</v>
      </c>
      <c r="L5" s="246" t="s">
        <v>30</v>
      </c>
      <c r="M5" s="246" t="s">
        <v>31</v>
      </c>
      <c r="N5" s="246" t="s">
        <v>33</v>
      </c>
      <c r="O5" s="247" t="s">
        <v>32</v>
      </c>
      <c r="P5" s="250" t="s">
        <v>62</v>
      </c>
      <c r="Q5" s="251" t="s">
        <v>63</v>
      </c>
      <c r="R5" s="250" t="s">
        <v>62</v>
      </c>
      <c r="S5" s="251" t="s">
        <v>63</v>
      </c>
      <c r="T5" s="242" t="s">
        <v>62</v>
      </c>
      <c r="U5" s="242" t="s">
        <v>63</v>
      </c>
      <c r="V5" s="250" t="s">
        <v>62</v>
      </c>
      <c r="W5" s="251" t="s">
        <v>63</v>
      </c>
      <c r="X5" s="250" t="s">
        <v>62</v>
      </c>
      <c r="Y5" s="251" t="s">
        <v>63</v>
      </c>
      <c r="Z5" s="242" t="s">
        <v>62</v>
      </c>
      <c r="AA5" s="242" t="s">
        <v>63</v>
      </c>
      <c r="AB5" s="250" t="s">
        <v>62</v>
      </c>
      <c r="AC5" s="251" t="s">
        <v>63</v>
      </c>
      <c r="AD5" s="250" t="s">
        <v>62</v>
      </c>
      <c r="AE5" s="251" t="s">
        <v>63</v>
      </c>
      <c r="AF5" s="250" t="s">
        <v>53</v>
      </c>
      <c r="AG5" s="253" t="s">
        <v>54</v>
      </c>
      <c r="AH5" s="242" t="s">
        <v>101</v>
      </c>
      <c r="AI5" s="242" t="s">
        <v>102</v>
      </c>
      <c r="AJ5" s="242" t="s">
        <v>103</v>
      </c>
      <c r="AK5" s="251" t="s">
        <v>104</v>
      </c>
      <c r="AL5" s="254" t="s">
        <v>62</v>
      </c>
      <c r="AM5" s="255" t="s">
        <v>62</v>
      </c>
    </row>
    <row r="6" spans="1:39" s="15" customFormat="1" ht="15.75" thickBot="1" x14ac:dyDescent="0.3">
      <c r="A6" s="297"/>
      <c r="B6" s="299"/>
      <c r="C6" s="297"/>
      <c r="D6" s="245" t="s">
        <v>15</v>
      </c>
      <c r="E6" s="299"/>
      <c r="F6" s="299"/>
      <c r="G6" s="295"/>
      <c r="H6" s="256" t="s">
        <v>7</v>
      </c>
      <c r="I6" s="256" t="s">
        <v>113</v>
      </c>
      <c r="J6" s="257"/>
      <c r="K6" s="258" t="s">
        <v>51</v>
      </c>
      <c r="L6" s="245" t="s">
        <v>28</v>
      </c>
      <c r="M6" s="245" t="s">
        <v>28</v>
      </c>
      <c r="N6" s="245" t="s">
        <v>28</v>
      </c>
      <c r="O6" s="259" t="s">
        <v>28</v>
      </c>
      <c r="P6" s="260" t="s">
        <v>50</v>
      </c>
      <c r="Q6" s="261" t="s">
        <v>50</v>
      </c>
      <c r="R6" s="262" t="s">
        <v>50</v>
      </c>
      <c r="S6" s="259" t="s">
        <v>50</v>
      </c>
      <c r="T6" s="245"/>
      <c r="U6" s="245"/>
      <c r="V6" s="260" t="s">
        <v>50</v>
      </c>
      <c r="W6" s="261" t="s">
        <v>50</v>
      </c>
      <c r="X6" s="262" t="s">
        <v>50</v>
      </c>
      <c r="Y6" s="259" t="s">
        <v>50</v>
      </c>
      <c r="Z6" s="245"/>
      <c r="AA6" s="245"/>
      <c r="AB6" s="262" t="s">
        <v>52</v>
      </c>
      <c r="AC6" s="259" t="s">
        <v>52</v>
      </c>
      <c r="AD6" s="262" t="s">
        <v>52</v>
      </c>
      <c r="AE6" s="259" t="s">
        <v>52</v>
      </c>
      <c r="AF6" s="262" t="s">
        <v>56</v>
      </c>
      <c r="AG6" s="245" t="s">
        <v>55</v>
      </c>
      <c r="AH6" s="262" t="s">
        <v>50</v>
      </c>
      <c r="AI6" s="245"/>
      <c r="AJ6" s="245"/>
      <c r="AK6" s="259"/>
      <c r="AL6" s="263" t="s">
        <v>50</v>
      </c>
      <c r="AM6" s="264" t="s">
        <v>50</v>
      </c>
    </row>
    <row r="7" spans="1:39" s="5" customFormat="1" x14ac:dyDescent="0.25">
      <c r="A7" s="242"/>
      <c r="B7" s="242"/>
      <c r="C7" s="244"/>
      <c r="D7" s="242"/>
      <c r="E7" s="242"/>
      <c r="F7" s="242"/>
      <c r="G7" s="268"/>
      <c r="H7" s="265"/>
      <c r="I7" s="265"/>
      <c r="J7" s="251"/>
      <c r="K7" s="242"/>
      <c r="L7" s="246"/>
      <c r="M7" s="246"/>
      <c r="N7" s="246"/>
      <c r="O7" s="247"/>
      <c r="P7" s="242"/>
      <c r="Q7" s="242"/>
      <c r="R7" s="242"/>
      <c r="S7" s="242"/>
      <c r="T7" s="242"/>
      <c r="U7" s="242"/>
      <c r="V7" s="250"/>
      <c r="W7" s="242"/>
      <c r="X7" s="242"/>
      <c r="Y7" s="242"/>
      <c r="Z7" s="242"/>
      <c r="AA7" s="242"/>
      <c r="AB7" s="250"/>
      <c r="AC7" s="242"/>
      <c r="AD7" s="242"/>
      <c r="AE7" s="242"/>
      <c r="AF7" s="250"/>
      <c r="AG7" s="242"/>
      <c r="AH7" s="250"/>
      <c r="AI7" s="243"/>
      <c r="AJ7" s="242"/>
      <c r="AK7" s="251"/>
      <c r="AL7" s="265"/>
      <c r="AM7" s="255"/>
    </row>
    <row r="8" spans="1:39" x14ac:dyDescent="0.25">
      <c r="A8" s="242" t="str">
        <f>IF('CX Sample Records'!B4=0,"",'CX Sample Records'!B4)</f>
        <v>CX</v>
      </c>
      <c r="B8" s="242" t="str">
        <f>IF('CX Sample Records'!C4=0,"",'CX Sample Records'!C4)</f>
        <v>02</v>
      </c>
      <c r="C8" s="244" t="str">
        <f>IF('CX Sample Records'!D4=0,"",'CX Sample Records'!D4)</f>
        <v>06</v>
      </c>
      <c r="D8" s="242">
        <f>IF('CX Sample Records'!E4=0,"",'CX Sample Records'!E4)</f>
        <v>190130</v>
      </c>
      <c r="E8" s="242" t="str">
        <f>IF('CX Sample Records'!F4=0,"",'CX Sample Records'!F4)</f>
        <v>01</v>
      </c>
      <c r="F8" s="242"/>
      <c r="G8" s="268" t="str">
        <f>IF('CX Sample Records'!G4=0,"",'CX Sample Records'!G4)</f>
        <v>1st try</v>
      </c>
      <c r="J8" s="251"/>
      <c r="K8" s="242"/>
      <c r="AL8" s="265"/>
    </row>
    <row r="9" spans="1:39" x14ac:dyDescent="0.25">
      <c r="A9" s="242" t="str">
        <f>IF('CX Sample Records'!B5=0,"",'CX Sample Records'!B5)</f>
        <v>CX</v>
      </c>
      <c r="B9" s="242" t="str">
        <f>IF('CX Sample Records'!C5=0,"",'CX Sample Records'!C5)</f>
        <v>02</v>
      </c>
      <c r="C9" s="244" t="str">
        <f>IF('CX Sample Records'!D5=0,"",'CX Sample Records'!D5)</f>
        <v>06</v>
      </c>
      <c r="D9" s="242">
        <f>IF('CX Sample Records'!E5=0,"",'CX Sample Records'!E5)</f>
        <v>190130</v>
      </c>
      <c r="E9" s="242" t="str">
        <f>IF('CX Sample Records'!F5=0,"",'CX Sample Records'!F5)</f>
        <v>02</v>
      </c>
      <c r="F9" s="242"/>
      <c r="G9" s="268" t="str">
        <f>IF('CX Sample Records'!G5=0,"",'CX Sample Records'!G5)</f>
        <v/>
      </c>
      <c r="J9" s="251"/>
      <c r="K9" s="242"/>
      <c r="AL9" s="265"/>
    </row>
    <row r="10" spans="1:39" x14ac:dyDescent="0.25">
      <c r="A10" s="242" t="str">
        <f>IF('CX Sample Records'!B6=0,"",'CX Sample Records'!B6)</f>
        <v>CX</v>
      </c>
      <c r="B10" s="242" t="str">
        <f>IF('CX Sample Records'!C6=0,"",'CX Sample Records'!C6)</f>
        <v>02</v>
      </c>
      <c r="C10" s="244" t="str">
        <f>IF('CX Sample Records'!D6=0,"",'CX Sample Records'!D6)</f>
        <v>06</v>
      </c>
      <c r="D10" s="242">
        <f>IF('CX Sample Records'!E6=0,"",'CX Sample Records'!E6)</f>
        <v>190131</v>
      </c>
      <c r="E10" s="242" t="str">
        <f>IF('CX Sample Records'!F6=0,"",'CX Sample Records'!F6)</f>
        <v>01</v>
      </c>
      <c r="F10" s="242"/>
      <c r="G10" s="268" t="str">
        <f>IF('CX Sample Records'!G6=0,"",'CX Sample Records'!G6)</f>
        <v>2nd try with increased gap and modified pile yarn sinkers</v>
      </c>
      <c r="J10" s="251"/>
      <c r="K10" s="242"/>
      <c r="AL10" s="265"/>
    </row>
    <row r="11" spans="1:39" x14ac:dyDescent="0.25">
      <c r="A11" s="242" t="str">
        <f>IF('CX Sample Records'!B7=0,"",'CX Sample Records'!B7)</f>
        <v>CX</v>
      </c>
      <c r="B11" s="242" t="str">
        <f>IF('CX Sample Records'!C7=0,"",'CX Sample Records'!C7)</f>
        <v>02</v>
      </c>
      <c r="C11" s="244" t="str">
        <f>IF('CX Sample Records'!D7=0,"",'CX Sample Records'!D7)</f>
        <v>06</v>
      </c>
      <c r="D11" s="242">
        <f>IF('CX Sample Records'!E7=0,"",'CX Sample Records'!E7)</f>
        <v>190131</v>
      </c>
      <c r="E11" s="242" t="str">
        <f>IF('CX Sample Records'!F7=0,"",'CX Sample Records'!F7)</f>
        <v>02</v>
      </c>
      <c r="F11" s="242"/>
      <c r="G11" s="268" t="str">
        <f>IF('CX Sample Records'!G7=0,"",'CX Sample Records'!G7)</f>
        <v>Trial run</v>
      </c>
      <c r="J11" s="251"/>
      <c r="K11" s="242"/>
      <c r="AL11" s="265"/>
    </row>
    <row r="12" spans="1:39" x14ac:dyDescent="0.25">
      <c r="A12" s="242" t="str">
        <f>IF('CX Sample Records'!B8=0,"",'CX Sample Records'!B8)</f>
        <v>CX</v>
      </c>
      <c r="B12" s="242" t="str">
        <f>IF('CX Sample Records'!C8=0,"",'CX Sample Records'!C8)</f>
        <v>02</v>
      </c>
      <c r="C12" s="244" t="str">
        <f>IF('CX Sample Records'!D8=0,"",'CX Sample Records'!D8)</f>
        <v>06</v>
      </c>
      <c r="D12" s="242">
        <f>IF('CX Sample Records'!E8=0,"",'CX Sample Records'!E8)</f>
        <v>190131</v>
      </c>
      <c r="E12" s="242" t="str">
        <f>IF('CX Sample Records'!F8=0,"",'CX Sample Records'!F8)</f>
        <v>03</v>
      </c>
      <c r="F12" s="242"/>
      <c r="G12" s="268" t="str">
        <f>IF('CX Sample Records'!G8=0,"",'CX Sample Records'!G8)</f>
        <v>Trial run</v>
      </c>
      <c r="J12" s="251"/>
      <c r="K12" s="242"/>
      <c r="AL12" s="265"/>
    </row>
    <row r="13" spans="1:39" x14ac:dyDescent="0.25">
      <c r="A13" s="242" t="str">
        <f>IF('CX Sample Records'!B9=0,"",'CX Sample Records'!B9)</f>
        <v>CX</v>
      </c>
      <c r="B13" s="242" t="str">
        <f>IF('CX Sample Records'!C9=0,"",'CX Sample Records'!C9)</f>
        <v>02</v>
      </c>
      <c r="C13" s="244" t="str">
        <f>IF('CX Sample Records'!D9=0,"",'CX Sample Records'!D9)</f>
        <v>06</v>
      </c>
      <c r="D13" s="242">
        <f>IF('CX Sample Records'!E9=0,"",'CX Sample Records'!E9)</f>
        <v>190211</v>
      </c>
      <c r="E13" s="242" t="str">
        <f>IF('CX Sample Records'!F9=0,"",'CX Sample Records'!F9)</f>
        <v>01</v>
      </c>
      <c r="F13" s="242"/>
      <c r="G13" s="268" t="str">
        <f>IF('CX Sample Records'!G9=0,"",'CX Sample Records'!G9)</f>
        <v>Try running at 1500rpm with 1 shim</v>
      </c>
      <c r="J13" s="251"/>
      <c r="K13" s="242"/>
      <c r="AL13" s="265"/>
    </row>
    <row r="14" spans="1:39" x14ac:dyDescent="0.25">
      <c r="A14" s="242" t="str">
        <f>IF('CX Sample Records'!B10=0,"",'CX Sample Records'!B10)</f>
        <v>CX</v>
      </c>
      <c r="B14" s="242" t="str">
        <f>IF('CX Sample Records'!C10=0,"",'CX Sample Records'!C10)</f>
        <v>02</v>
      </c>
      <c r="C14" s="244" t="str">
        <f>IF('CX Sample Records'!D10=0,"",'CX Sample Records'!D10)</f>
        <v>06</v>
      </c>
      <c r="D14" s="242">
        <f>IF('CX Sample Records'!E10=0,"",'CX Sample Records'!E10)</f>
        <v>190211</v>
      </c>
      <c r="E14" s="242" t="str">
        <f>IF('CX Sample Records'!F10=0,"",'CX Sample Records'!F10)</f>
        <v>02</v>
      </c>
      <c r="F14" s="242"/>
      <c r="G14" s="268" t="str">
        <f>IF('CX Sample Records'!G10=0,"",'CX Sample Records'!G10)</f>
        <v/>
      </c>
      <c r="J14" s="251"/>
      <c r="K14" s="242"/>
      <c r="AL14" s="265"/>
    </row>
    <row r="15" spans="1:39" x14ac:dyDescent="0.25">
      <c r="A15" s="242" t="str">
        <f>IF('CX Sample Records'!B11=0,"",'CX Sample Records'!B11)</f>
        <v>CX</v>
      </c>
      <c r="B15" s="242" t="str">
        <f>IF('CX Sample Records'!C11=0,"",'CX Sample Records'!C11)</f>
        <v>02</v>
      </c>
      <c r="C15" s="244" t="str">
        <f>IF('CX Sample Records'!D11=0,"",'CX Sample Records'!D11)</f>
        <v>06</v>
      </c>
      <c r="D15" s="242">
        <f>IF('CX Sample Records'!E11=0,"",'CX Sample Records'!E11)</f>
        <v>190211</v>
      </c>
      <c r="E15" s="242" t="str">
        <f>IF('CX Sample Records'!F11=0,"",'CX Sample Records'!F11)</f>
        <v>03</v>
      </c>
      <c r="F15" s="242"/>
      <c r="G15" s="268" t="str">
        <f>IF('CX Sample Records'!G11=0,"",'CX Sample Records'!G11)</f>
        <v/>
      </c>
      <c r="J15" s="251"/>
      <c r="K15" s="242"/>
      <c r="AL15" s="265"/>
    </row>
    <row r="16" spans="1:39" x14ac:dyDescent="0.25">
      <c r="A16" s="242" t="str">
        <f>IF('CX Sample Records'!B12=0,"",'CX Sample Records'!B12)</f>
        <v>CX</v>
      </c>
      <c r="B16" s="242" t="str">
        <f>IF('CX Sample Records'!C12=0,"",'CX Sample Records'!C12)</f>
        <v>02</v>
      </c>
      <c r="C16" s="244" t="str">
        <f>IF('CX Sample Records'!D12=0,"",'CX Sample Records'!D12)</f>
        <v>06</v>
      </c>
      <c r="D16" s="242">
        <f>IF('CX Sample Records'!E12=0,"",'CX Sample Records'!E12)</f>
        <v>190211</v>
      </c>
      <c r="E16" s="242" t="str">
        <f>IF('CX Sample Records'!F12=0,"",'CX Sample Records'!F12)</f>
        <v>04</v>
      </c>
      <c r="F16" s="242"/>
      <c r="G16" s="268" t="str">
        <f>IF('CX Sample Records'!G12=0,"",'CX Sample Records'!G12)</f>
        <v/>
      </c>
      <c r="J16" s="251"/>
      <c r="K16" s="242"/>
      <c r="AL16" s="265"/>
    </row>
    <row r="17" spans="1:38" x14ac:dyDescent="0.25">
      <c r="A17" s="242" t="str">
        <f>IF('CX Sample Records'!B13=0,"",'CX Sample Records'!B13)</f>
        <v>CX</v>
      </c>
      <c r="B17" s="242" t="str">
        <f>IF('CX Sample Records'!C13=0,"",'CX Sample Records'!C13)</f>
        <v>02</v>
      </c>
      <c r="C17" s="244" t="str">
        <f>IF('CX Sample Records'!D13=0,"",'CX Sample Records'!D13)</f>
        <v>00</v>
      </c>
      <c r="D17" s="242">
        <f>IF('CX Sample Records'!E13=0,"",'CX Sample Records'!E13)</f>
        <v>190212</v>
      </c>
      <c r="E17" s="242" t="str">
        <f>IF('CX Sample Records'!F13=0,"",'CX Sample Records'!F13)</f>
        <v>01</v>
      </c>
      <c r="F17" s="242"/>
      <c r="G17" s="268" t="str">
        <f>IF('CX Sample Records'!G13=0,"",'CX Sample Records'!G13)</f>
        <v>Try running at 1500rpm with all shimed and  support rail moved out</v>
      </c>
      <c r="J17" s="251"/>
      <c r="K17" s="242"/>
      <c r="AL17" s="265"/>
    </row>
    <row r="18" spans="1:38" x14ac:dyDescent="0.25">
      <c r="A18" s="242" t="str">
        <f>IF('CX Sample Records'!B14=0,"",'CX Sample Records'!B14)</f>
        <v>CX</v>
      </c>
      <c r="B18" s="242" t="str">
        <f>IF('CX Sample Records'!C14=0,"",'CX Sample Records'!C14)</f>
        <v>02</v>
      </c>
      <c r="C18" s="244" t="str">
        <f>IF('CX Sample Records'!D14=0,"",'CX Sample Records'!D14)</f>
        <v>00</v>
      </c>
      <c r="D18" s="242">
        <f>IF('CX Sample Records'!E14=0,"",'CX Sample Records'!E14)</f>
        <v>190220</v>
      </c>
      <c r="E18" s="242" t="str">
        <f>IF('CX Sample Records'!F14=0,"",'CX Sample Records'!F14)</f>
        <v>01</v>
      </c>
      <c r="F18" s="242"/>
      <c r="G18" s="268" t="str">
        <f>IF('CX Sample Records'!G14=0,"",'CX Sample Records'!G14)</f>
        <v>No cement run with all modifications</v>
      </c>
      <c r="J18" s="251"/>
      <c r="K18" s="242"/>
      <c r="AL18" s="265"/>
    </row>
    <row r="19" spans="1:38" x14ac:dyDescent="0.25">
      <c r="A19" s="242" t="str">
        <f>IF('CX Sample Records'!B15=0,"",'CX Sample Records'!B15)</f>
        <v>CX</v>
      </c>
      <c r="B19" s="242" t="str">
        <f>IF('CX Sample Records'!C15=0,"",'CX Sample Records'!C15)</f>
        <v>02</v>
      </c>
      <c r="C19" s="244" t="str">
        <f>IF('CX Sample Records'!D15=0,"",'CX Sample Records'!D15)</f>
        <v>11</v>
      </c>
      <c r="D19" s="242">
        <f>IF('CX Sample Records'!E15=0,"",'CX Sample Records'!E15)</f>
        <v>190220</v>
      </c>
      <c r="E19" s="242" t="str">
        <f>IF('CX Sample Records'!F15=0,"",'CX Sample Records'!F15)</f>
        <v>02</v>
      </c>
      <c r="F19" s="242"/>
      <c r="G19" s="268" t="str">
        <f>IF('CX Sample Records'!G15=0,"",'CX Sample Records'!G15)</f>
        <v>Cement trial with modifications</v>
      </c>
      <c r="J19" s="251"/>
      <c r="K19" s="242"/>
      <c r="AL19" s="265"/>
    </row>
    <row r="20" spans="1:38" x14ac:dyDescent="0.25">
      <c r="A20" s="242" t="str">
        <f>IF('CX Sample Records'!B16=0,"",'CX Sample Records'!B16)</f>
        <v>CX</v>
      </c>
      <c r="B20" s="242" t="str">
        <f>IF('CX Sample Records'!C16=0,"",'CX Sample Records'!C16)</f>
        <v>02</v>
      </c>
      <c r="C20" s="244" t="str">
        <f>IF('CX Sample Records'!D16=0,"",'CX Sample Records'!D16)</f>
        <v>11</v>
      </c>
      <c r="D20" s="242">
        <f>IF('CX Sample Records'!E16=0,"",'CX Sample Records'!E16)</f>
        <v>190220</v>
      </c>
      <c r="E20" s="242" t="str">
        <f>IF('CX Sample Records'!F16=0,"",'CX Sample Records'!F16)</f>
        <v>03</v>
      </c>
      <c r="F20" s="242"/>
      <c r="G20" s="268" t="str">
        <f>IF('CX Sample Records'!G16=0,"",'CX Sample Records'!G16)</f>
        <v>Cement trial with modifications</v>
      </c>
      <c r="J20" s="251"/>
      <c r="K20" s="242">
        <v>0.53</v>
      </c>
      <c r="L20" s="246">
        <v>64.755542753889443</v>
      </c>
      <c r="M20" s="246">
        <v>2.2346240012856824</v>
      </c>
      <c r="N20" s="246">
        <v>8.6161226781902105</v>
      </c>
      <c r="O20" s="247">
        <v>53.336252871775073</v>
      </c>
      <c r="P20" s="246">
        <v>5.8</v>
      </c>
      <c r="Q20" s="246">
        <v>5.2</v>
      </c>
      <c r="R20" s="246">
        <v>13</v>
      </c>
      <c r="S20" s="246">
        <v>13.5</v>
      </c>
      <c r="T20" s="242">
        <v>4</v>
      </c>
      <c r="U20" s="246">
        <v>3</v>
      </c>
      <c r="AL20" s="265"/>
    </row>
    <row r="21" spans="1:38" x14ac:dyDescent="0.25">
      <c r="A21" s="242" t="str">
        <f>IF('CX Sample Records'!B17=0,"",'CX Sample Records'!B17)</f>
        <v>CX</v>
      </c>
      <c r="B21" s="242" t="str">
        <f>IF('CX Sample Records'!C17=0,"",'CX Sample Records'!C17)</f>
        <v>02</v>
      </c>
      <c r="C21" s="244" t="str">
        <f>IF('CX Sample Records'!D17=0,"",'CX Sample Records'!D17)</f>
        <v>11</v>
      </c>
      <c r="D21" s="242">
        <f>IF('CX Sample Records'!E17=0,"",'CX Sample Records'!E17)</f>
        <v>190220</v>
      </c>
      <c r="E21" s="242" t="str">
        <f>IF('CX Sample Records'!F17=0,"",'CX Sample Records'!F17)</f>
        <v>04</v>
      </c>
      <c r="F21" s="242"/>
      <c r="G21" s="268" t="str">
        <f>IF('CX Sample Records'!G17=0,"",'CX Sample Records'!G17)</f>
        <v>Cement trial with modifications</v>
      </c>
      <c r="J21" s="251"/>
      <c r="K21" s="242"/>
      <c r="AL21" s="265"/>
    </row>
    <row r="22" spans="1:38" x14ac:dyDescent="0.25">
      <c r="A22" s="242" t="str">
        <f>IF('CX Sample Records'!B18=0,"",'CX Sample Records'!B18)</f>
        <v>CX</v>
      </c>
      <c r="B22" s="242" t="str">
        <f>IF('CX Sample Records'!C18=0,"",'CX Sample Records'!C18)</f>
        <v>02</v>
      </c>
      <c r="C22" s="244" t="str">
        <f>IF('CX Sample Records'!D18=0,"",'CX Sample Records'!D18)</f>
        <v>11</v>
      </c>
      <c r="D22" s="242">
        <f>IF('CX Sample Records'!E18=0,"",'CX Sample Records'!E18)</f>
        <v>190220</v>
      </c>
      <c r="E22" s="242" t="str">
        <f>IF('CX Sample Records'!F18=0,"",'CX Sample Records'!F18)</f>
        <v>05</v>
      </c>
      <c r="F22" s="242"/>
      <c r="G22" s="268" t="str">
        <f>IF('CX Sample Records'!G18=0,"",'CX Sample Records'!G18)</f>
        <v>Cement trial with modifications</v>
      </c>
      <c r="J22" s="251"/>
      <c r="K22" s="242"/>
      <c r="AL22" s="265"/>
    </row>
    <row r="23" spans="1:38" x14ac:dyDescent="0.25">
      <c r="A23" s="242" t="str">
        <f>IF('CX Sample Records'!B19=0,"",'CX Sample Records'!B19)</f>
        <v>CX</v>
      </c>
      <c r="B23" s="242" t="str">
        <f>IF('CX Sample Records'!C19=0,"",'CX Sample Records'!C19)</f>
        <v>02</v>
      </c>
      <c r="C23" s="244" t="str">
        <f>IF('CX Sample Records'!D19=0,"",'CX Sample Records'!D19)</f>
        <v>11</v>
      </c>
      <c r="D23" s="242">
        <f>IF('CX Sample Records'!E19=0,"",'CX Sample Records'!E19)</f>
        <v>190220</v>
      </c>
      <c r="E23" s="242" t="str">
        <f>IF('CX Sample Records'!F19=0,"",'CX Sample Records'!F19)</f>
        <v>06</v>
      </c>
      <c r="F23" s="242"/>
      <c r="G23" s="268" t="str">
        <f>IF('CX Sample Records'!G19=0,"",'CX Sample Records'!G19)</f>
        <v>Cement trial with modifications</v>
      </c>
      <c r="J23" s="251"/>
      <c r="K23" s="242"/>
      <c r="AL23" s="265"/>
    </row>
    <row r="24" spans="1:38" x14ac:dyDescent="0.25">
      <c r="A24" s="242" t="str">
        <f>IF('CX Sample Records'!B20=0,"",'CX Sample Records'!B20)</f>
        <v>CX</v>
      </c>
      <c r="B24" s="242" t="str">
        <f>IF('CX Sample Records'!C20=0,"",'CX Sample Records'!C20)</f>
        <v>02</v>
      </c>
      <c r="C24" s="244" t="str">
        <f>IF('CX Sample Records'!D20=0,"",'CX Sample Records'!D20)</f>
        <v>11</v>
      </c>
      <c r="D24" s="242">
        <f>IF('CX Sample Records'!E20=0,"",'CX Sample Records'!E20)</f>
        <v>190220</v>
      </c>
      <c r="E24" s="242" t="str">
        <f>IF('CX Sample Records'!F20=0,"",'CX Sample Records'!F20)</f>
        <v>07</v>
      </c>
      <c r="F24" s="242"/>
      <c r="G24" s="268" t="str">
        <f>IF('CX Sample Records'!G20=0,"",'CX Sample Records'!G20)</f>
        <v>Cement trial with modifications</v>
      </c>
      <c r="J24" s="251"/>
      <c r="K24" s="242">
        <v>0.35</v>
      </c>
      <c r="L24" s="246">
        <v>30</v>
      </c>
      <c r="M24" s="246">
        <v>2.8</v>
      </c>
      <c r="N24" s="246">
        <v>8.4</v>
      </c>
      <c r="O24" s="247">
        <v>27</v>
      </c>
      <c r="AL24" s="265"/>
    </row>
    <row r="25" spans="1:38" x14ac:dyDescent="0.25">
      <c r="A25" s="242" t="str">
        <f>IF('CX Sample Records'!B21=0,"",'CX Sample Records'!B21)</f>
        <v>CX</v>
      </c>
      <c r="B25" s="242" t="str">
        <f>IF('CX Sample Records'!C21=0,"",'CX Sample Records'!C21)</f>
        <v>02</v>
      </c>
      <c r="C25" s="244" t="str">
        <f>IF('CX Sample Records'!D21=0,"",'CX Sample Records'!D21)</f>
        <v>11</v>
      </c>
      <c r="D25" s="242">
        <f>IF('CX Sample Records'!E21=0,"",'CX Sample Records'!E21)</f>
        <v>190220</v>
      </c>
      <c r="E25" s="242" t="str">
        <f>IF('CX Sample Records'!F21=0,"",'CX Sample Records'!F21)</f>
        <v>08</v>
      </c>
      <c r="F25" s="242"/>
      <c r="G25" s="268" t="str">
        <f>IF('CX Sample Records'!G21=0,"",'CX Sample Records'!G21)</f>
        <v>Cement trial with modifications</v>
      </c>
      <c r="J25" s="251"/>
      <c r="K25" s="242">
        <v>0.32</v>
      </c>
      <c r="L25" s="246">
        <v>23</v>
      </c>
      <c r="M25" s="246">
        <v>1.5</v>
      </c>
      <c r="N25" s="246">
        <v>2.5</v>
      </c>
      <c r="O25" s="247">
        <v>11</v>
      </c>
      <c r="AL25" s="265"/>
    </row>
    <row r="26" spans="1:38" x14ac:dyDescent="0.25">
      <c r="A26" s="242" t="str">
        <f>IF('CX Sample Records'!B22=0,"",'CX Sample Records'!B22)</f>
        <v>CX</v>
      </c>
      <c r="B26" s="242" t="str">
        <f>IF('CX Sample Records'!C22=0,"",'CX Sample Records'!C22)</f>
        <v>02</v>
      </c>
      <c r="C26" s="244" t="str">
        <f>IF('CX Sample Records'!D22=0,"",'CX Sample Records'!D22)</f>
        <v>11</v>
      </c>
      <c r="D26" s="242">
        <f>IF('CX Sample Records'!E22=0,"",'CX Sample Records'!E22)</f>
        <v>190220</v>
      </c>
      <c r="E26" s="242" t="str">
        <f>IF('CX Sample Records'!F22=0,"",'CX Sample Records'!F22)</f>
        <v>09</v>
      </c>
      <c r="F26" s="242"/>
      <c r="G26" s="268" t="str">
        <f>IF('CX Sample Records'!G22=0,"",'CX Sample Records'!G22)</f>
        <v>Cement trial with modifications</v>
      </c>
      <c r="J26" s="251"/>
      <c r="K26" s="242">
        <v>0.6</v>
      </c>
      <c r="L26" s="246">
        <v>31</v>
      </c>
      <c r="M26" s="246">
        <v>1.5</v>
      </c>
      <c r="N26" s="246">
        <v>3.5</v>
      </c>
      <c r="O26" s="247">
        <v>15</v>
      </c>
      <c r="AL26" s="265"/>
    </row>
    <row r="27" spans="1:38" x14ac:dyDescent="0.25">
      <c r="A27" s="242" t="str">
        <f>IF('CX Sample Records'!B23=0,"",'CX Sample Records'!B23)</f>
        <v>CX</v>
      </c>
      <c r="B27" s="242" t="str">
        <f>IF('CX Sample Records'!C23=0,"",'CX Sample Records'!C23)</f>
        <v>02</v>
      </c>
      <c r="C27" s="244" t="str">
        <f>IF('CX Sample Records'!D23=0,"",'CX Sample Records'!D23)</f>
        <v>11</v>
      </c>
      <c r="D27" s="242">
        <f>IF('CX Sample Records'!E23=0,"",'CX Sample Records'!E23)</f>
        <v>190227</v>
      </c>
      <c r="E27" s="242" t="str">
        <f>IF('CX Sample Records'!F23=0,"",'CX Sample Records'!F23)</f>
        <v>01</v>
      </c>
      <c r="F27" s="242"/>
      <c r="G27" s="268" t="str">
        <f>IF('CX Sample Records'!G23=0,"",'CX Sample Records'!G23)</f>
        <v>Trial run at max speed and different pressures</v>
      </c>
      <c r="J27" s="251"/>
      <c r="K27" s="242"/>
      <c r="L27" s="246">
        <v>52</v>
      </c>
      <c r="M27" s="246">
        <v>2</v>
      </c>
      <c r="N27" s="246">
        <v>5.8</v>
      </c>
      <c r="O27" s="247">
        <v>34</v>
      </c>
      <c r="AL27" s="265"/>
    </row>
    <row r="28" spans="1:38" x14ac:dyDescent="0.25">
      <c r="A28" s="242" t="str">
        <f>IF('CX Sample Records'!B24=0,"",'CX Sample Records'!B24)</f>
        <v>CX</v>
      </c>
      <c r="B28" s="242" t="str">
        <f>IF('CX Sample Records'!C24=0,"",'CX Sample Records'!C24)</f>
        <v>02</v>
      </c>
      <c r="C28" s="244" t="str">
        <f>IF('CX Sample Records'!D24=0,"",'CX Sample Records'!D24)</f>
        <v>11</v>
      </c>
      <c r="D28" s="242">
        <f>IF('CX Sample Records'!E24=0,"",'CX Sample Records'!E24)</f>
        <v>190227</v>
      </c>
      <c r="E28" s="242" t="str">
        <f>IF('CX Sample Records'!F24=0,"",'CX Sample Records'!F24)</f>
        <v>02</v>
      </c>
      <c r="F28" s="242"/>
      <c r="G28" s="268" t="str">
        <f>IF('CX Sample Records'!G24=0,"",'CX Sample Records'!G24)</f>
        <v/>
      </c>
      <c r="J28" s="251"/>
      <c r="K28" s="242"/>
      <c r="L28" s="246">
        <v>35</v>
      </c>
      <c r="M28" s="246">
        <v>0</v>
      </c>
      <c r="N28" s="246">
        <v>1</v>
      </c>
      <c r="O28" s="247">
        <v>6</v>
      </c>
      <c r="P28" s="246">
        <v>3.2</v>
      </c>
      <c r="Q28" s="246">
        <v>4.3</v>
      </c>
      <c r="R28" s="246">
        <v>6</v>
      </c>
      <c r="S28" s="246">
        <v>5.5</v>
      </c>
      <c r="T28" s="242">
        <v>3</v>
      </c>
      <c r="U28" s="246">
        <v>3</v>
      </c>
      <c r="AL28" s="265"/>
    </row>
    <row r="29" spans="1:38" x14ac:dyDescent="0.25">
      <c r="A29" s="242" t="str">
        <f>IF('CX Sample Records'!B25=0,"",'CX Sample Records'!B25)</f>
        <v>CX</v>
      </c>
      <c r="B29" s="242" t="str">
        <f>IF('CX Sample Records'!C25=0,"",'CX Sample Records'!C25)</f>
        <v>02</v>
      </c>
      <c r="C29" s="244" t="str">
        <f>IF('CX Sample Records'!D25=0,"",'CX Sample Records'!D25)</f>
        <v>11</v>
      </c>
      <c r="D29" s="242">
        <f>IF('CX Sample Records'!E25=0,"",'CX Sample Records'!E25)</f>
        <v>190227</v>
      </c>
      <c r="E29" s="242" t="str">
        <f>IF('CX Sample Records'!F25=0,"",'CX Sample Records'!F25)</f>
        <v>03</v>
      </c>
      <c r="F29" s="242"/>
      <c r="G29" s="268" t="str">
        <f>IF('CX Sample Records'!G25=0,"",'CX Sample Records'!G25)</f>
        <v/>
      </c>
      <c r="J29" s="251"/>
      <c r="K29" s="242"/>
      <c r="AL29" s="265"/>
    </row>
    <row r="30" spans="1:38" x14ac:dyDescent="0.25">
      <c r="A30" s="242" t="str">
        <f>IF('CX Sample Records'!B26=0,"",'CX Sample Records'!B26)</f>
        <v>CX</v>
      </c>
      <c r="B30" s="242" t="str">
        <f>IF('CX Sample Records'!C26=0,"",'CX Sample Records'!C26)</f>
        <v>02</v>
      </c>
      <c r="C30" s="244" t="str">
        <f>IF('CX Sample Records'!D26=0,"",'CX Sample Records'!D26)</f>
        <v>11</v>
      </c>
      <c r="D30" s="242">
        <f>IF('CX Sample Records'!E26=0,"",'CX Sample Records'!E26)</f>
        <v>190304</v>
      </c>
      <c r="E30" s="242" t="str">
        <f>IF('CX Sample Records'!F26=0,"",'CX Sample Records'!F26)</f>
        <v>01</v>
      </c>
      <c r="F30" s="242"/>
      <c r="G30" s="268" t="str">
        <f>IF('CX Sample Records'!G26=0,"",'CX Sample Records'!G26)</f>
        <v>Lance tip vibration trials control no vibration</v>
      </c>
      <c r="J30" s="251"/>
      <c r="K30" s="242"/>
      <c r="AL30" s="265"/>
    </row>
    <row r="31" spans="1:38" x14ac:dyDescent="0.25">
      <c r="A31" s="242" t="str">
        <f>IF('CX Sample Records'!B27=0,"",'CX Sample Records'!B27)</f>
        <v>CX</v>
      </c>
      <c r="B31" s="242" t="str">
        <f>IF('CX Sample Records'!C27=0,"",'CX Sample Records'!C27)</f>
        <v>02</v>
      </c>
      <c r="C31" s="244" t="str">
        <f>IF('CX Sample Records'!D27=0,"",'CX Sample Records'!D27)</f>
        <v>11</v>
      </c>
      <c r="D31" s="242">
        <f>IF('CX Sample Records'!E27=0,"",'CX Sample Records'!E27)</f>
        <v>190304</v>
      </c>
      <c r="E31" s="242" t="str">
        <f>IF('CX Sample Records'!F27=0,"",'CX Sample Records'!F27)</f>
        <v>02</v>
      </c>
      <c r="F31" s="242"/>
      <c r="G31" s="268" t="str">
        <f>IF('CX Sample Records'!G27=0,"",'CX Sample Records'!G27)</f>
        <v>Lance tip vibration trials - RWD Vib Motor</v>
      </c>
      <c r="J31" s="251"/>
      <c r="K31" s="242">
        <v>0.15</v>
      </c>
      <c r="AL31" s="265"/>
    </row>
    <row r="32" spans="1:38" x14ac:dyDescent="0.25">
      <c r="A32" s="242" t="str">
        <f>IF('CX Sample Records'!B28=0,"",'CX Sample Records'!B28)</f>
        <v>CX</v>
      </c>
      <c r="B32" s="242" t="str">
        <f>IF('CX Sample Records'!C28=0,"",'CX Sample Records'!C28)</f>
        <v>02</v>
      </c>
      <c r="C32" s="244" t="str">
        <f>IF('CX Sample Records'!D28=0,"",'CX Sample Records'!D28)</f>
        <v>11</v>
      </c>
      <c r="D32" s="242">
        <f>IF('CX Sample Records'!E28=0,"",'CX Sample Records'!E28)</f>
        <v>190304</v>
      </c>
      <c r="E32" s="242" t="str">
        <f>IF('CX Sample Records'!F28=0,"",'CX Sample Records'!F28)</f>
        <v>03</v>
      </c>
      <c r="F32" s="242"/>
      <c r="G32" s="268" t="str">
        <f>IF('CX Sample Records'!G28=0,"",'CX Sample Records'!G28)</f>
        <v>Lance tip vibration trials - FWD Vib Motor</v>
      </c>
      <c r="J32" s="251"/>
      <c r="K32" s="242">
        <v>0.2</v>
      </c>
      <c r="AL32" s="265"/>
    </row>
    <row r="33" spans="1:38" x14ac:dyDescent="0.25">
      <c r="A33" s="242" t="str">
        <f>IF('CX Sample Records'!B29=0,"",'CX Sample Records'!B29)</f>
        <v>CX</v>
      </c>
      <c r="B33" s="242" t="str">
        <f>IF('CX Sample Records'!C29=0,"",'CX Sample Records'!C29)</f>
        <v>02</v>
      </c>
      <c r="C33" s="244" t="str">
        <f>IF('CX Sample Records'!D29=0,"",'CX Sample Records'!D29)</f>
        <v>11</v>
      </c>
      <c r="D33" s="242">
        <f>IF('CX Sample Records'!E29=0,"",'CX Sample Records'!E29)</f>
        <v>190311</v>
      </c>
      <c r="E33" s="242" t="str">
        <f>IF('CX Sample Records'!F29=0,"",'CX Sample Records'!F29)</f>
        <v>01</v>
      </c>
      <c r="F33" s="242"/>
      <c r="G33" s="268" t="str">
        <f>IF('CX Sample Records'!G29=0,"",'CX Sample Records'!G29)</f>
        <v xml:space="preserve">3 speeds and 2 pressures </v>
      </c>
      <c r="J33" s="251"/>
      <c r="K33" s="242">
        <v>0.25</v>
      </c>
      <c r="AL33" s="265"/>
    </row>
    <row r="34" spans="1:38" x14ac:dyDescent="0.25">
      <c r="A34" s="242" t="str">
        <f>IF('CX Sample Records'!B30=0,"",'CX Sample Records'!B30)</f>
        <v>CX</v>
      </c>
      <c r="B34" s="242" t="str">
        <f>IF('CX Sample Records'!C30=0,"",'CX Sample Records'!C30)</f>
        <v>02</v>
      </c>
      <c r="C34" s="244" t="str">
        <f>IF('CX Sample Records'!D30=0,"",'CX Sample Records'!D30)</f>
        <v>11</v>
      </c>
      <c r="D34" s="242">
        <f>IF('CX Sample Records'!E30=0,"",'CX Sample Records'!E30)</f>
        <v>190311</v>
      </c>
      <c r="E34" s="242" t="str">
        <f>IF('CX Sample Records'!F30=0,"",'CX Sample Records'!F30)</f>
        <v>02</v>
      </c>
      <c r="F34" s="242"/>
      <c r="G34" s="268" t="str">
        <f>IF('CX Sample Records'!G30=0,"",'CX Sample Records'!G30)</f>
        <v/>
      </c>
      <c r="J34" s="251"/>
      <c r="K34" s="242">
        <v>0.35</v>
      </c>
      <c r="AL34" s="265"/>
    </row>
    <row r="35" spans="1:38" x14ac:dyDescent="0.25">
      <c r="A35" s="242" t="str">
        <f>IF('CX Sample Records'!B31=0,"",'CX Sample Records'!B31)</f>
        <v>CX</v>
      </c>
      <c r="B35" s="242" t="str">
        <f>IF('CX Sample Records'!C31=0,"",'CX Sample Records'!C31)</f>
        <v>02</v>
      </c>
      <c r="C35" s="244" t="str">
        <f>IF('CX Sample Records'!D31=0,"",'CX Sample Records'!D31)</f>
        <v>09</v>
      </c>
      <c r="D35" s="242">
        <f>IF('CX Sample Records'!E31=0,"",'CX Sample Records'!E31)</f>
        <v>190311</v>
      </c>
      <c r="E35" s="242" t="str">
        <f>IF('CX Sample Records'!F31=0,"",'CX Sample Records'!F31)</f>
        <v>03</v>
      </c>
      <c r="F35" s="242"/>
      <c r="G35" s="268" t="str">
        <f>IF('CX Sample Records'!G31=0,"",'CX Sample Records'!G31)</f>
        <v/>
      </c>
      <c r="J35" s="251"/>
      <c r="K35" s="242">
        <v>0.5</v>
      </c>
      <c r="AL35" s="265"/>
    </row>
    <row r="36" spans="1:38" x14ac:dyDescent="0.25">
      <c r="A36" s="242" t="str">
        <f>IF('CX Sample Records'!B32=0,"",'CX Sample Records'!B32)</f>
        <v>CX</v>
      </c>
      <c r="B36" s="242" t="str">
        <f>IF('CX Sample Records'!C32=0,"",'CX Sample Records'!C32)</f>
        <v>02</v>
      </c>
      <c r="C36" s="244" t="str">
        <f>IF('CX Sample Records'!D32=0,"",'CX Sample Records'!D32)</f>
        <v>00</v>
      </c>
      <c r="D36" s="242">
        <f>IF('CX Sample Records'!E32=0,"",'CX Sample Records'!E32)</f>
        <v>190319</v>
      </c>
      <c r="E36" s="242" t="str">
        <f>IF('CX Sample Records'!F32=0,"",'CX Sample Records'!F32)</f>
        <v>01</v>
      </c>
      <c r="F36" s="242"/>
      <c r="G36" s="268" t="str">
        <f>IF('CX Sample Records'!G32=0,"",'CX Sample Records'!G32)</f>
        <v>Fabric run for Charlies fabric adhesion test</v>
      </c>
      <c r="J36" s="251"/>
      <c r="K36" s="242">
        <v>0.45</v>
      </c>
      <c r="L36" s="246">
        <v>26</v>
      </c>
      <c r="M36" s="246">
        <v>2.4</v>
      </c>
      <c r="N36" s="246">
        <v>10</v>
      </c>
      <c r="O36" s="247">
        <v>13</v>
      </c>
      <c r="AL36" s="265"/>
    </row>
    <row r="37" spans="1:38" x14ac:dyDescent="0.25">
      <c r="A37" s="242" t="str">
        <f>IF('CX Sample Records'!B33=0,"",'CX Sample Records'!B33)</f>
        <v/>
      </c>
      <c r="B37" s="242" t="str">
        <f>IF('CX Sample Records'!C33=0,"",'CX Sample Records'!C33)</f>
        <v/>
      </c>
      <c r="C37" s="244" t="str">
        <f>IF('CX Sample Records'!D33=0,"",'CX Sample Records'!D33)</f>
        <v/>
      </c>
      <c r="D37" s="242" t="str">
        <f>IF('CX Sample Records'!E33=0,"",'CX Sample Records'!E33)</f>
        <v/>
      </c>
      <c r="E37" s="242" t="str">
        <f>IF('CX Sample Records'!F33=0,"",'CX Sample Records'!F33)</f>
        <v/>
      </c>
      <c r="F37" s="242"/>
      <c r="G37" s="268" t="str">
        <f>IF('CX Sample Records'!G33=0,"",'CX Sample Records'!G33)</f>
        <v/>
      </c>
      <c r="J37" s="251"/>
      <c r="K37" s="242"/>
      <c r="AL37" s="265"/>
    </row>
    <row r="38" spans="1:38" x14ac:dyDescent="0.25">
      <c r="A38" s="242" t="str">
        <f>IF('CX Sample Records'!B34=0,"",'CX Sample Records'!B34)</f>
        <v>CX</v>
      </c>
      <c r="B38" s="242" t="str">
        <f>IF('CX Sample Records'!C34=0,"",'CX Sample Records'!C34)</f>
        <v>02</v>
      </c>
      <c r="C38" s="244" t="str">
        <f>IF('CX Sample Records'!D34=0,"",'CX Sample Records'!D34)</f>
        <v>11</v>
      </c>
      <c r="D38" s="242">
        <f>IF('CX Sample Records'!E34=0,"",'CX Sample Records'!E34)</f>
        <v>190612</v>
      </c>
      <c r="E38" s="242" t="str">
        <f>IF('CX Sample Records'!F34=0,"",'CX Sample Records'!F34)</f>
        <v>01</v>
      </c>
      <c r="F38" s="242"/>
      <c r="G38" s="268" t="str">
        <f>IF('CX Sample Records'!G34=0,"",'CX Sample Records'!G34)</f>
        <v>Commissioning of new vessel</v>
      </c>
      <c r="J38" s="251"/>
      <c r="K38" s="242">
        <v>0.3</v>
      </c>
      <c r="L38" s="246">
        <v>30</v>
      </c>
      <c r="M38" s="246">
        <v>2</v>
      </c>
      <c r="N38" s="246">
        <v>11</v>
      </c>
      <c r="O38" s="247">
        <v>26</v>
      </c>
      <c r="AL38" s="265"/>
    </row>
    <row r="39" spans="1:38" x14ac:dyDescent="0.25">
      <c r="A39" s="242" t="str">
        <f>IF('CX Sample Records'!B35=0,"",'CX Sample Records'!B35)</f>
        <v>CX</v>
      </c>
      <c r="B39" s="242" t="str">
        <f>IF('CX Sample Records'!C35=0,"",'CX Sample Records'!C35)</f>
        <v>02</v>
      </c>
      <c r="C39" s="244" t="str">
        <f>IF('CX Sample Records'!D35=0,"",'CX Sample Records'!D35)</f>
        <v>11</v>
      </c>
      <c r="D39" s="242">
        <f>IF('CX Sample Records'!E35=0,"",'CX Sample Records'!E35)</f>
        <v>190612</v>
      </c>
      <c r="E39" s="242" t="str">
        <f>IF('CX Sample Records'!F35=0,"",'CX Sample Records'!F35)</f>
        <v>02</v>
      </c>
      <c r="F39" s="242"/>
      <c r="G39" s="268" t="str">
        <f>IF('CX Sample Records'!G35=0,"",'CX Sample Records'!G35)</f>
        <v/>
      </c>
      <c r="J39" s="251"/>
      <c r="K39" s="242"/>
      <c r="AL39" s="265"/>
    </row>
    <row r="40" spans="1:38" x14ac:dyDescent="0.25">
      <c r="A40" s="242" t="str">
        <f>IF('CX Sample Records'!B36=0,"",'CX Sample Records'!B36)</f>
        <v>CX</v>
      </c>
      <c r="B40" s="242" t="str">
        <f>IF('CX Sample Records'!C36=0,"",'CX Sample Records'!C36)</f>
        <v>02</v>
      </c>
      <c r="C40" s="244" t="str">
        <f>IF('CX Sample Records'!D36=0,"",'CX Sample Records'!D36)</f>
        <v>11</v>
      </c>
      <c r="D40" s="242">
        <f>IF('CX Sample Records'!E36=0,"",'CX Sample Records'!E36)</f>
        <v>190619</v>
      </c>
      <c r="E40" s="242" t="str">
        <f>IF('CX Sample Records'!F36=0,"",'CX Sample Records'!F36)</f>
        <v>01</v>
      </c>
      <c r="F40" s="242"/>
      <c r="G40" s="268" t="str">
        <f>IF('CX Sample Records'!G36=0,"",'CX Sample Records'!G36)</f>
        <v>Using thicker yarns all the way across to try to strengthen the material and prevent any prolapses</v>
      </c>
      <c r="J40" s="251"/>
      <c r="K40" s="242"/>
      <c r="AL40" s="265"/>
    </row>
    <row r="41" spans="1:38" x14ac:dyDescent="0.25">
      <c r="A41" s="242" t="str">
        <f>IF('CX Sample Records'!B37=0,"",'CX Sample Records'!B37)</f>
        <v>CX</v>
      </c>
      <c r="B41" s="242" t="str">
        <f>IF('CX Sample Records'!C37=0,"",'CX Sample Records'!C37)</f>
        <v>02</v>
      </c>
      <c r="C41" s="244" t="str">
        <f>IF('CX Sample Records'!D37=0,"",'CX Sample Records'!D37)</f>
        <v>11</v>
      </c>
      <c r="D41" s="242">
        <f>IF('CX Sample Records'!E37=0,"",'CX Sample Records'!E37)</f>
        <v>190619</v>
      </c>
      <c r="E41" s="242" t="str">
        <f>IF('CX Sample Records'!F37=0,"",'CX Sample Records'!F37)</f>
        <v>02</v>
      </c>
      <c r="F41" s="242"/>
      <c r="G41" s="268" t="str">
        <f>IF('CX Sample Records'!G37=0,"",'CX Sample Records'!G37)</f>
        <v/>
      </c>
      <c r="J41" s="251"/>
      <c r="K41" s="242">
        <v>0.4</v>
      </c>
      <c r="L41" s="246">
        <v>34</v>
      </c>
      <c r="M41" s="246">
        <v>1.5</v>
      </c>
      <c r="N41" s="246">
        <v>6.6</v>
      </c>
      <c r="O41" s="247">
        <v>30</v>
      </c>
      <c r="AL41" s="265"/>
    </row>
    <row r="42" spans="1:38" x14ac:dyDescent="0.25">
      <c r="A42" s="242" t="str">
        <f>IF('CX Sample Records'!B38=0,"",'CX Sample Records'!B38)</f>
        <v>CX</v>
      </c>
      <c r="B42" s="242" t="str">
        <f>IF('CX Sample Records'!C38=0,"",'CX Sample Records'!C38)</f>
        <v>02</v>
      </c>
      <c r="C42" s="244" t="str">
        <f>IF('CX Sample Records'!D38=0,"",'CX Sample Records'!D38)</f>
        <v>11</v>
      </c>
      <c r="D42" s="242">
        <f>IF('CX Sample Records'!E38=0,"",'CX Sample Records'!E38)</f>
        <v>190619</v>
      </c>
      <c r="E42" s="242" t="str">
        <f>IF('CX Sample Records'!F38=0,"",'CX Sample Records'!F38)</f>
        <v>03</v>
      </c>
      <c r="F42" s="242"/>
      <c r="G42" s="268" t="str">
        <f>IF('CX Sample Records'!G38=0,"",'CX Sample Records'!G38)</f>
        <v/>
      </c>
      <c r="J42" s="251"/>
      <c r="K42" s="242"/>
      <c r="AL42" s="265"/>
    </row>
    <row r="43" spans="1:38" x14ac:dyDescent="0.25">
      <c r="A43" s="242" t="str">
        <f>IF('CX Sample Records'!B39=0,"",'CX Sample Records'!B39)</f>
        <v>CX</v>
      </c>
      <c r="B43" s="242" t="str">
        <f>IF('CX Sample Records'!C39=0,"",'CX Sample Records'!C39)</f>
        <v>02</v>
      </c>
      <c r="C43" s="244" t="str">
        <f>IF('CX Sample Records'!D39=0,"",'CX Sample Records'!D39)</f>
        <v>11</v>
      </c>
      <c r="D43" s="242">
        <f>IF('CX Sample Records'!E39=0,"",'CX Sample Records'!E39)</f>
        <v>190619</v>
      </c>
      <c r="E43" s="242" t="str">
        <f>IF('CX Sample Records'!F39=0,"",'CX Sample Records'!F39)</f>
        <v>04</v>
      </c>
      <c r="F43" s="242"/>
      <c r="G43" s="268" t="str">
        <f>IF('CX Sample Records'!G39=0,"",'CX Sample Records'!G39)</f>
        <v/>
      </c>
      <c r="J43" s="251"/>
      <c r="K43" s="242">
        <v>1</v>
      </c>
      <c r="L43" s="246">
        <v>70</v>
      </c>
      <c r="M43" s="246">
        <v>1.5</v>
      </c>
      <c r="N43" s="246">
        <v>10</v>
      </c>
      <c r="O43" s="247">
        <v>50</v>
      </c>
      <c r="AL43" s="265"/>
    </row>
    <row r="44" spans="1:38" x14ac:dyDescent="0.25">
      <c r="A44" s="242" t="str">
        <f>IF('CX Sample Records'!B40=0,"",'CX Sample Records'!B40)</f>
        <v>CX</v>
      </c>
      <c r="B44" s="242" t="str">
        <f>IF('CX Sample Records'!C40=0,"",'CX Sample Records'!C40)</f>
        <v>02</v>
      </c>
      <c r="C44" s="244" t="str">
        <f>IF('CX Sample Records'!D40=0,"",'CX Sample Records'!D40)</f>
        <v>11</v>
      </c>
      <c r="D44" s="242">
        <f>IF('CX Sample Records'!E40=0,"",'CX Sample Records'!E40)</f>
        <v>190619</v>
      </c>
      <c r="E44" s="242" t="str">
        <f>IF('CX Sample Records'!F40=0,"",'CX Sample Records'!F40)</f>
        <v>05</v>
      </c>
      <c r="F44" s="242"/>
      <c r="G44" s="268" t="str">
        <f>IF('CX Sample Records'!G40=0,"",'CX Sample Records'!G40)</f>
        <v/>
      </c>
      <c r="J44" s="251"/>
      <c r="K44" s="242">
        <v>0.25</v>
      </c>
      <c r="L44" s="246">
        <v>36</v>
      </c>
      <c r="M44" s="246">
        <v>1.8</v>
      </c>
      <c r="N44" s="246">
        <v>8.5</v>
      </c>
      <c r="O44" s="247">
        <v>35</v>
      </c>
      <c r="AL44" s="265"/>
    </row>
    <row r="45" spans="1:38" x14ac:dyDescent="0.25">
      <c r="A45" s="242" t="str">
        <f>IF('CX Sample Records'!B41=0,"",'CX Sample Records'!B41)</f>
        <v>CX</v>
      </c>
      <c r="B45" s="242" t="str">
        <f>IF('CX Sample Records'!C41=0,"",'CX Sample Records'!C41)</f>
        <v>02</v>
      </c>
      <c r="C45" s="244" t="str">
        <f>IF('CX Sample Records'!D41=0,"",'CX Sample Records'!D41)</f>
        <v>11</v>
      </c>
      <c r="D45" s="242">
        <f>IF('CX Sample Records'!E41=0,"",'CX Sample Records'!E41)</f>
        <v>190619</v>
      </c>
      <c r="E45" s="242" t="str">
        <f>IF('CX Sample Records'!F41=0,"",'CX Sample Records'!F41)</f>
        <v>06</v>
      </c>
      <c r="F45" s="242"/>
      <c r="G45" s="268" t="str">
        <f>IF('CX Sample Records'!G41=0,"",'CX Sample Records'!G41)</f>
        <v/>
      </c>
      <c r="J45" s="251"/>
      <c r="K45" s="242">
        <v>0.6</v>
      </c>
      <c r="L45" s="246">
        <v>45</v>
      </c>
      <c r="M45" s="246">
        <v>1.8</v>
      </c>
      <c r="N45" s="246">
        <v>10</v>
      </c>
      <c r="O45" s="247">
        <v>40</v>
      </c>
      <c r="P45" s="246">
        <v>3.2</v>
      </c>
      <c r="Q45" s="246">
        <v>3.5</v>
      </c>
      <c r="R45" s="246">
        <v>6</v>
      </c>
      <c r="S45" s="246">
        <v>8</v>
      </c>
      <c r="T45" s="242">
        <v>5</v>
      </c>
      <c r="U45" s="246">
        <v>5</v>
      </c>
      <c r="AG45" s="251" t="s">
        <v>95</v>
      </c>
      <c r="AH45" s="250" t="s">
        <v>23</v>
      </c>
      <c r="AL45" s="265"/>
    </row>
    <row r="46" spans="1:38" x14ac:dyDescent="0.25">
      <c r="A46" s="242" t="str">
        <f>IF('CX Sample Records'!B42=0,"",'CX Sample Records'!B42)</f>
        <v>CX</v>
      </c>
      <c r="B46" s="242" t="str">
        <f>IF('CX Sample Records'!C42=0,"",'CX Sample Records'!C42)</f>
        <v>02</v>
      </c>
      <c r="C46" s="244" t="str">
        <f>IF('CX Sample Records'!D42=0,"",'CX Sample Records'!D42)</f>
        <v>11</v>
      </c>
      <c r="D46" s="242">
        <f>IF('CX Sample Records'!E42=0,"",'CX Sample Records'!E42)</f>
        <v>190620</v>
      </c>
      <c r="E46" s="242" t="str">
        <f>IF('CX Sample Records'!F42=0,"",'CX Sample Records'!F42)</f>
        <v>01</v>
      </c>
      <c r="F46" s="242"/>
      <c r="G46" s="268" t="str">
        <f>IF('CX Sample Records'!G42=0,"",'CX Sample Records'!G42)</f>
        <v>Trialing three different pressures with most optimised conditions from yesterday</v>
      </c>
      <c r="J46" s="251"/>
      <c r="K46" s="242">
        <v>0.35</v>
      </c>
      <c r="L46" s="246">
        <v>8</v>
      </c>
      <c r="M46" s="246">
        <v>0.6</v>
      </c>
      <c r="N46" s="246">
        <v>2</v>
      </c>
      <c r="O46" s="247">
        <v>5</v>
      </c>
      <c r="P46" s="246">
        <v>4.2</v>
      </c>
      <c r="Q46" s="246">
        <v>4.3</v>
      </c>
      <c r="R46" s="246">
        <v>9</v>
      </c>
      <c r="S46" s="246">
        <v>7.8</v>
      </c>
      <c r="T46" s="242">
        <v>5</v>
      </c>
      <c r="U46" s="246">
        <v>4</v>
      </c>
      <c r="AG46" s="242" t="s">
        <v>94</v>
      </c>
      <c r="AL46" s="265"/>
    </row>
    <row r="47" spans="1:38" x14ac:dyDescent="0.25">
      <c r="A47" s="242" t="str">
        <f>IF('CX Sample Records'!B43=0,"",'CX Sample Records'!B43)</f>
        <v>CX</v>
      </c>
      <c r="B47" s="242" t="str">
        <f>IF('CX Sample Records'!C43=0,"",'CX Sample Records'!C43)</f>
        <v>02</v>
      </c>
      <c r="C47" s="244" t="str">
        <f>IF('CX Sample Records'!D43=0,"",'CX Sample Records'!D43)</f>
        <v>11</v>
      </c>
      <c r="D47" s="242">
        <f>IF('CX Sample Records'!E43=0,"",'CX Sample Records'!E43)</f>
        <v>190624</v>
      </c>
      <c r="E47" s="242" t="str">
        <f>IF('CX Sample Records'!F43=0,"",'CX Sample Records'!F43)</f>
        <v>01</v>
      </c>
      <c r="F47" s="242"/>
      <c r="G47" s="268" t="str">
        <f>IF('CX Sample Records'!G43=0,"",'CX Sample Records'!G43)</f>
        <v>Experimental design to study pressure</v>
      </c>
      <c r="J47" s="251"/>
      <c r="K47" s="242"/>
      <c r="AG47" s="242" t="s">
        <v>93</v>
      </c>
      <c r="AL47" s="265"/>
    </row>
    <row r="48" spans="1:38" x14ac:dyDescent="0.25">
      <c r="A48" s="242" t="str">
        <f>IF('CX Sample Records'!B44=0,"",'CX Sample Records'!B44)</f>
        <v>CX</v>
      </c>
      <c r="B48" s="242" t="str">
        <f>IF('CX Sample Records'!C44=0,"",'CX Sample Records'!C44)</f>
        <v>02</v>
      </c>
      <c r="C48" s="244" t="str">
        <f>IF('CX Sample Records'!D44=0,"",'CX Sample Records'!D44)</f>
        <v>11</v>
      </c>
      <c r="D48" s="242">
        <f>IF('CX Sample Records'!E44=0,"",'CX Sample Records'!E44)</f>
        <v>190624</v>
      </c>
      <c r="E48" s="242" t="str">
        <f>IF('CX Sample Records'!F44=0,"",'CX Sample Records'!F44)</f>
        <v>02</v>
      </c>
      <c r="F48" s="242"/>
      <c r="G48" s="268" t="str">
        <f>IF('CX Sample Records'!G44=0,"",'CX Sample Records'!G44)</f>
        <v>line speed, paddle speed, and unblocking</v>
      </c>
      <c r="J48" s="251"/>
      <c r="K48" s="242">
        <v>0.3</v>
      </c>
      <c r="L48" s="246">
        <v>24</v>
      </c>
      <c r="M48" s="246">
        <v>2.1</v>
      </c>
      <c r="N48" s="246">
        <v>9</v>
      </c>
      <c r="O48" s="247">
        <v>23</v>
      </c>
      <c r="AG48" s="242" t="s">
        <v>91</v>
      </c>
      <c r="AI48" s="242">
        <v>31</v>
      </c>
      <c r="AJ48" s="242">
        <v>32.299999999999997</v>
      </c>
      <c r="AK48" s="251">
        <v>38.5</v>
      </c>
      <c r="AL48" s="265"/>
    </row>
    <row r="49" spans="1:38" x14ac:dyDescent="0.25">
      <c r="A49" s="242" t="str">
        <f>IF('CX Sample Records'!B45=0,"",'CX Sample Records'!B45)</f>
        <v>CX</v>
      </c>
      <c r="B49" s="242" t="str">
        <f>IF('CX Sample Records'!C45=0,"",'CX Sample Records'!C45)</f>
        <v>02</v>
      </c>
      <c r="C49" s="244" t="str">
        <f>IF('CX Sample Records'!D45=0,"",'CX Sample Records'!D45)</f>
        <v>11</v>
      </c>
      <c r="D49" s="242">
        <f>IF('CX Sample Records'!E45=0,"",'CX Sample Records'!E45)</f>
        <v>190624</v>
      </c>
      <c r="E49" s="242" t="str">
        <f>IF('CX Sample Records'!F45=0,"",'CX Sample Records'!F45)</f>
        <v>03</v>
      </c>
      <c r="F49" s="242"/>
      <c r="G49" s="268" t="str">
        <f>IF('CX Sample Records'!G45=0,"",'CX Sample Records'!G45)</f>
        <v/>
      </c>
      <c r="J49" s="251"/>
      <c r="K49" s="242"/>
      <c r="AL49" s="265"/>
    </row>
    <row r="50" spans="1:38" x14ac:dyDescent="0.25">
      <c r="A50" s="242" t="str">
        <f>IF('CX Sample Records'!B46=0,"",'CX Sample Records'!B46)</f>
        <v>CX</v>
      </c>
      <c r="B50" s="242" t="str">
        <f>IF('CX Sample Records'!C46=0,"",'CX Sample Records'!C46)</f>
        <v>02</v>
      </c>
      <c r="C50" s="244" t="str">
        <f>IF('CX Sample Records'!D46=0,"",'CX Sample Records'!D46)</f>
        <v>11</v>
      </c>
      <c r="D50" s="242">
        <f>IF('CX Sample Records'!E46=0,"",'CX Sample Records'!E46)</f>
        <v>190624</v>
      </c>
      <c r="E50" s="242" t="str">
        <f>IF('CX Sample Records'!F46=0,"",'CX Sample Records'!F46)</f>
        <v>04</v>
      </c>
      <c r="F50" s="242"/>
      <c r="G50" s="268" t="str">
        <f>IF('CX Sample Records'!G46=0,"",'CX Sample Records'!G46)</f>
        <v/>
      </c>
      <c r="J50" s="251"/>
      <c r="K50" s="242"/>
      <c r="AL50" s="265"/>
    </row>
    <row r="51" spans="1:38" x14ac:dyDescent="0.25">
      <c r="A51" s="242" t="str">
        <f>IF('CX Sample Records'!B47=0,"",'CX Sample Records'!B47)</f>
        <v>CX</v>
      </c>
      <c r="B51" s="242" t="str">
        <f>IF('CX Sample Records'!C47=0,"",'CX Sample Records'!C47)</f>
        <v>02</v>
      </c>
      <c r="C51" s="244" t="str">
        <f>IF('CX Sample Records'!D47=0,"",'CX Sample Records'!D47)</f>
        <v>11</v>
      </c>
      <c r="D51" s="242">
        <f>IF('CX Sample Records'!E47=0,"",'CX Sample Records'!E47)</f>
        <v>190624</v>
      </c>
      <c r="E51" s="242" t="str">
        <f>IF('CX Sample Records'!F47=0,"",'CX Sample Records'!F47)</f>
        <v>05</v>
      </c>
      <c r="F51" s="242"/>
      <c r="G51" s="268" t="str">
        <f>IF('CX Sample Records'!G47=0,"",'CX Sample Records'!G47)</f>
        <v/>
      </c>
      <c r="J51" s="251"/>
      <c r="K51" s="242"/>
      <c r="AL51" s="265"/>
    </row>
    <row r="52" spans="1:38" x14ac:dyDescent="0.25">
      <c r="A52" s="242" t="str">
        <f>IF('CX Sample Records'!B48=0,"",'CX Sample Records'!B48)</f>
        <v>CX</v>
      </c>
      <c r="B52" s="242" t="str">
        <f>IF('CX Sample Records'!C48=0,"",'CX Sample Records'!C48)</f>
        <v>02</v>
      </c>
      <c r="C52" s="244" t="str">
        <f>IF('CX Sample Records'!D48=0,"",'CX Sample Records'!D48)</f>
        <v>11</v>
      </c>
      <c r="D52" s="242">
        <f>IF('CX Sample Records'!E48=0,"",'CX Sample Records'!E48)</f>
        <v>190624</v>
      </c>
      <c r="E52" s="242" t="str">
        <f>IF('CX Sample Records'!F48=0,"",'CX Sample Records'!F48)</f>
        <v>06</v>
      </c>
      <c r="F52" s="242"/>
      <c r="G52" s="268" t="str">
        <f>IF('CX Sample Records'!G48=0,"",'CX Sample Records'!G48)</f>
        <v/>
      </c>
      <c r="J52" s="251"/>
      <c r="K52" s="242"/>
      <c r="AL52" s="265"/>
    </row>
    <row r="53" spans="1:38" x14ac:dyDescent="0.25">
      <c r="A53" s="242" t="str">
        <f>IF('CX Sample Records'!B49=0,"",'CX Sample Records'!B49)</f>
        <v>CX</v>
      </c>
      <c r="B53" s="242" t="str">
        <f>IF('CX Sample Records'!C49=0,"",'CX Sample Records'!C49)</f>
        <v>02</v>
      </c>
      <c r="C53" s="244" t="str">
        <f>IF('CX Sample Records'!D49=0,"",'CX Sample Records'!D49)</f>
        <v>11</v>
      </c>
      <c r="D53" s="242">
        <f>IF('CX Sample Records'!E49=0,"",'CX Sample Records'!E49)</f>
        <v>190624</v>
      </c>
      <c r="E53" s="242" t="str">
        <f>IF('CX Sample Records'!F49=0,"",'CX Sample Records'!F49)</f>
        <v>07</v>
      </c>
      <c r="F53" s="242"/>
      <c r="G53" s="268" t="str">
        <f>IF('CX Sample Records'!G49=0,"",'CX Sample Records'!G49)</f>
        <v/>
      </c>
      <c r="J53" s="251"/>
      <c r="K53" s="242"/>
      <c r="AL53" s="265"/>
    </row>
    <row r="54" spans="1:38" x14ac:dyDescent="0.25">
      <c r="A54" s="242" t="str">
        <f>IF('CX Sample Records'!B50=0,"",'CX Sample Records'!B50)</f>
        <v>CX</v>
      </c>
      <c r="B54" s="242" t="str">
        <f>IF('CX Sample Records'!C50=0,"",'CX Sample Records'!C50)</f>
        <v>02</v>
      </c>
      <c r="C54" s="244" t="str">
        <f>IF('CX Sample Records'!D50=0,"",'CX Sample Records'!D50)</f>
        <v>11</v>
      </c>
      <c r="D54" s="242">
        <f>IF('CX Sample Records'!E50=0,"",'CX Sample Records'!E50)</f>
        <v>190624</v>
      </c>
      <c r="E54" s="242" t="str">
        <f>IF('CX Sample Records'!F50=0,"",'CX Sample Records'!F50)</f>
        <v>08</v>
      </c>
      <c r="F54" s="242"/>
      <c r="G54" s="268" t="str">
        <f>IF('CX Sample Records'!G50=0,"",'CX Sample Records'!G50)</f>
        <v/>
      </c>
      <c r="J54" s="251"/>
      <c r="K54" s="242"/>
      <c r="AL54" s="265"/>
    </row>
    <row r="55" spans="1:38" x14ac:dyDescent="0.25">
      <c r="A55" s="242" t="str">
        <f>IF('CX Sample Records'!B51=0,"",'CX Sample Records'!B51)</f>
        <v>CX</v>
      </c>
      <c r="B55" s="242" t="str">
        <f>IF('CX Sample Records'!C51=0,"",'CX Sample Records'!C51)</f>
        <v>02</v>
      </c>
      <c r="C55" s="244" t="str">
        <f>IF('CX Sample Records'!D51=0,"",'CX Sample Records'!D51)</f>
        <v>11</v>
      </c>
      <c r="D55" s="242">
        <f>IF('CX Sample Records'!E51=0,"",'CX Sample Records'!E51)</f>
        <v>190624</v>
      </c>
      <c r="E55" s="242" t="str">
        <f>IF('CX Sample Records'!F51=0,"",'CX Sample Records'!F51)</f>
        <v>09</v>
      </c>
      <c r="F55" s="242"/>
      <c r="G55" s="268" t="str">
        <f>IF('CX Sample Records'!G51=0,"",'CX Sample Records'!G51)</f>
        <v/>
      </c>
      <c r="J55" s="251"/>
      <c r="K55" s="242"/>
      <c r="AL55" s="265"/>
    </row>
    <row r="56" spans="1:38" x14ac:dyDescent="0.25">
      <c r="A56" s="242" t="str">
        <f>IF('CX Sample Records'!B52=0,"",'CX Sample Records'!B52)</f>
        <v>CX</v>
      </c>
      <c r="B56" s="242" t="str">
        <f>IF('CX Sample Records'!C52=0,"",'CX Sample Records'!C52)</f>
        <v>02</v>
      </c>
      <c r="C56" s="244" t="str">
        <f>IF('CX Sample Records'!D52=0,"",'CX Sample Records'!D52)</f>
        <v>11</v>
      </c>
      <c r="D56" s="242">
        <f>IF('CX Sample Records'!E52=0,"",'CX Sample Records'!E52)</f>
        <v>190626</v>
      </c>
      <c r="E56" s="242" t="str">
        <f>IF('CX Sample Records'!F52=0,"",'CX Sample Records'!F52)</f>
        <v>01</v>
      </c>
      <c r="F56" s="242"/>
      <c r="G56" s="268" t="str">
        <f>IF('CX Sample Records'!G52=0,"",'CX Sample Records'!G52)</f>
        <v>Running the line with a stitch length of 5 mm</v>
      </c>
      <c r="J56" s="251"/>
      <c r="K56" s="242"/>
      <c r="AL56" s="265"/>
    </row>
    <row r="57" spans="1:38" x14ac:dyDescent="0.25">
      <c r="A57" s="242" t="str">
        <f>IF('CX Sample Records'!B53=0,"",'CX Sample Records'!B53)</f>
        <v>CX</v>
      </c>
      <c r="B57" s="242" t="str">
        <f>IF('CX Sample Records'!C53=0,"",'CX Sample Records'!C53)</f>
        <v>02</v>
      </c>
      <c r="C57" s="244" t="str">
        <f>IF('CX Sample Records'!D53=0,"",'CX Sample Records'!D53)</f>
        <v>11</v>
      </c>
      <c r="D57" s="242">
        <f>IF('CX Sample Records'!E53=0,"",'CX Sample Records'!E53)</f>
        <v>190626</v>
      </c>
      <c r="E57" s="242" t="str">
        <f>IF('CX Sample Records'!F53=0,"",'CX Sample Records'!F53)</f>
        <v>02</v>
      </c>
      <c r="F57" s="242"/>
      <c r="G57" s="268" t="str">
        <f>IF('CX Sample Records'!G53=0,"",'CX Sample Records'!G53)</f>
        <v>This is to get the line speed up to 4 m/min</v>
      </c>
      <c r="J57" s="251"/>
      <c r="K57" s="242"/>
      <c r="AH57" s="250">
        <v>19.5</v>
      </c>
      <c r="AL57" s="265"/>
    </row>
    <row r="58" spans="1:38" x14ac:dyDescent="0.25">
      <c r="A58" s="242" t="str">
        <f>IF('CX Sample Records'!B54=0,"",'CX Sample Records'!B54)</f>
        <v>CX</v>
      </c>
      <c r="B58" s="242" t="str">
        <f>IF('CX Sample Records'!C54=0,"",'CX Sample Records'!C54)</f>
        <v>02</v>
      </c>
      <c r="C58" s="244" t="str">
        <f>IF('CX Sample Records'!D54=0,"",'CX Sample Records'!D54)</f>
        <v>11</v>
      </c>
      <c r="D58" s="242">
        <f>IF('CX Sample Records'!E54=0,"",'CX Sample Records'!E54)</f>
        <v>190626</v>
      </c>
      <c r="E58" s="242" t="str">
        <f>IF('CX Sample Records'!F54=0,"",'CX Sample Records'!F54)</f>
        <v>03</v>
      </c>
      <c r="F58" s="242"/>
      <c r="G58" s="268" t="str">
        <f>IF('CX Sample Records'!G54=0,"",'CX Sample Records'!G54)</f>
        <v>Pressures of 6, 4, and 2 bar were studied</v>
      </c>
      <c r="J58" s="251"/>
      <c r="K58" s="242"/>
      <c r="AL58" s="265"/>
    </row>
    <row r="59" spans="1:38" x14ac:dyDescent="0.25">
      <c r="A59" s="242" t="str">
        <f>IF('CX Sample Records'!B55=0,"",'CX Sample Records'!B55)</f>
        <v>CX</v>
      </c>
      <c r="B59" s="242" t="str">
        <f>IF('CX Sample Records'!C55=0,"",'CX Sample Records'!C55)</f>
        <v>02</v>
      </c>
      <c r="C59" s="244" t="str">
        <f>IF('CX Sample Records'!D55=0,"",'CX Sample Records'!D55)</f>
        <v>11</v>
      </c>
      <c r="D59" s="242">
        <f>IF('CX Sample Records'!E55=0,"",'CX Sample Records'!E55)</f>
        <v>190626</v>
      </c>
      <c r="E59" s="242" t="str">
        <f>IF('CX Sample Records'!F55=0,"",'CX Sample Records'!F55)</f>
        <v>04</v>
      </c>
      <c r="F59" s="242"/>
      <c r="G59" s="268" t="str">
        <f>IF('CX Sample Records'!G55=0,"",'CX Sample Records'!G55)</f>
        <v/>
      </c>
      <c r="J59" s="251"/>
      <c r="K59" s="242">
        <v>0.55000000000000004</v>
      </c>
      <c r="AG59" s="242" t="s">
        <v>92</v>
      </c>
      <c r="AH59" s="250">
        <v>17.7</v>
      </c>
      <c r="AI59" s="242">
        <v>34.299999999999997</v>
      </c>
      <c r="AJ59" s="242">
        <v>32</v>
      </c>
      <c r="AK59" s="251">
        <v>40</v>
      </c>
      <c r="AL59" s="265"/>
    </row>
    <row r="60" spans="1:38" x14ac:dyDescent="0.25">
      <c r="A60" s="242" t="str">
        <f>IF('CX Sample Records'!B56=0,"",'CX Sample Records'!B56)</f>
        <v>CX</v>
      </c>
      <c r="B60" s="242" t="str">
        <f>IF('CX Sample Records'!C56=0,"",'CX Sample Records'!C56)</f>
        <v>02</v>
      </c>
      <c r="C60" s="244" t="str">
        <f>IF('CX Sample Records'!D56=0,"",'CX Sample Records'!D56)</f>
        <v>11</v>
      </c>
      <c r="D60" s="242">
        <f>IF('CX Sample Records'!E56=0,"",'CX Sample Records'!E56)</f>
        <v>190626</v>
      </c>
      <c r="E60" s="242" t="str">
        <f>IF('CX Sample Records'!F56=0,"",'CX Sample Records'!F56)</f>
        <v>05</v>
      </c>
      <c r="F60" s="242"/>
      <c r="G60" s="268" t="str">
        <f>IF('CX Sample Records'!G56=0,"",'CX Sample Records'!G56)</f>
        <v/>
      </c>
      <c r="J60" s="251"/>
      <c r="K60" s="242"/>
      <c r="AL60" s="265"/>
    </row>
    <row r="61" spans="1:38" x14ac:dyDescent="0.25">
      <c r="A61" s="242" t="str">
        <f>IF('CX Sample Records'!B57=0,"",'CX Sample Records'!B57)</f>
        <v>CX</v>
      </c>
      <c r="B61" s="242" t="str">
        <f>IF('CX Sample Records'!C57=0,"",'CX Sample Records'!C57)</f>
        <v>02</v>
      </c>
      <c r="C61" s="244" t="str">
        <f>IF('CX Sample Records'!D57=0,"",'CX Sample Records'!D57)</f>
        <v>11</v>
      </c>
      <c r="D61" s="242">
        <f>IF('CX Sample Records'!E57=0,"",'CX Sample Records'!E57)</f>
        <v>190626</v>
      </c>
      <c r="E61" s="242" t="str">
        <f>IF('CX Sample Records'!F57=0,"",'CX Sample Records'!F57)</f>
        <v>06</v>
      </c>
      <c r="F61" s="242"/>
      <c r="G61" s="268" t="str">
        <f>IF('CX Sample Records'!G57=0,"",'CX Sample Records'!G57)</f>
        <v/>
      </c>
      <c r="J61" s="251"/>
      <c r="K61" s="242"/>
      <c r="AL61" s="265"/>
    </row>
    <row r="62" spans="1:38" x14ac:dyDescent="0.25">
      <c r="A62" s="242" t="str">
        <f>IF('CX Sample Records'!B58=0,"",'CX Sample Records'!B58)</f>
        <v>CX</v>
      </c>
      <c r="B62" s="242" t="str">
        <f>IF('CX Sample Records'!C58=0,"",'CX Sample Records'!C58)</f>
        <v>02</v>
      </c>
      <c r="C62" s="244" t="str">
        <f>IF('CX Sample Records'!D58=0,"",'CX Sample Records'!D58)</f>
        <v>11</v>
      </c>
      <c r="D62" s="242">
        <f>IF('CX Sample Records'!E58=0,"",'CX Sample Records'!E58)</f>
        <v>190626</v>
      </c>
      <c r="E62" s="242" t="str">
        <f>IF('CX Sample Records'!F58=0,"",'CX Sample Records'!F58)</f>
        <v>07</v>
      </c>
      <c r="F62" s="242"/>
      <c r="G62" s="268" t="str">
        <f>IF('CX Sample Records'!G58=0,"",'CX Sample Records'!G58)</f>
        <v/>
      </c>
      <c r="J62" s="251"/>
      <c r="K62" s="242">
        <v>0.6</v>
      </c>
      <c r="L62" s="246">
        <v>25</v>
      </c>
      <c r="M62" s="246">
        <v>0.6</v>
      </c>
      <c r="N62" s="246">
        <v>1.5</v>
      </c>
      <c r="O62" s="247">
        <v>12</v>
      </c>
      <c r="P62" s="246">
        <v>3</v>
      </c>
      <c r="Q62" s="242">
        <v>4</v>
      </c>
      <c r="R62" s="246">
        <v>7</v>
      </c>
      <c r="S62" s="242">
        <v>7.6</v>
      </c>
      <c r="T62" s="246">
        <v>10</v>
      </c>
      <c r="U62" s="242">
        <v>4</v>
      </c>
      <c r="V62" s="250">
        <v>3.5</v>
      </c>
      <c r="W62" s="242">
        <v>3.3</v>
      </c>
      <c r="X62" s="242">
        <v>7.2</v>
      </c>
      <c r="Y62" s="242">
        <v>7.5</v>
      </c>
      <c r="Z62" s="242">
        <v>4</v>
      </c>
      <c r="AA62" s="242">
        <v>7</v>
      </c>
      <c r="AL62" s="265"/>
    </row>
    <row r="63" spans="1:38" x14ac:dyDescent="0.25">
      <c r="A63" s="242" t="str">
        <f>IF('CX Sample Records'!B59=0,"",'CX Sample Records'!B59)</f>
        <v>CX</v>
      </c>
      <c r="B63" s="242" t="str">
        <f>IF('CX Sample Records'!C59=0,"",'CX Sample Records'!C59)</f>
        <v>02</v>
      </c>
      <c r="C63" s="244" t="str">
        <f>IF('CX Sample Records'!D59=0,"",'CX Sample Records'!D59)</f>
        <v>11</v>
      </c>
      <c r="D63" s="242">
        <f>IF('CX Sample Records'!E59=0,"",'CX Sample Records'!E59)</f>
        <v>190626</v>
      </c>
      <c r="E63" s="242" t="str">
        <f>IF('CX Sample Records'!F59=0,"",'CX Sample Records'!F59)</f>
        <v>08</v>
      </c>
      <c r="F63" s="242"/>
      <c r="G63" s="268" t="str">
        <f>IF('CX Sample Records'!G59=0,"",'CX Sample Records'!G59)</f>
        <v/>
      </c>
      <c r="J63" s="251"/>
      <c r="K63" s="242"/>
      <c r="AL63" s="265"/>
    </row>
    <row r="64" spans="1:38" x14ac:dyDescent="0.25">
      <c r="A64" s="242" t="str">
        <f>IF('CX Sample Records'!B60=0,"",'CX Sample Records'!B60)</f>
        <v>CX</v>
      </c>
      <c r="B64" s="242" t="str">
        <f>IF('CX Sample Records'!C60=0,"",'CX Sample Records'!C60)</f>
        <v>02</v>
      </c>
      <c r="C64" s="244" t="str">
        <f>IF('CX Sample Records'!D60=0,"",'CX Sample Records'!D60)</f>
        <v>11</v>
      </c>
      <c r="D64" s="242">
        <f>IF('CX Sample Records'!E60=0,"",'CX Sample Records'!E60)</f>
        <v>190626</v>
      </c>
      <c r="E64" s="242" t="str">
        <f>IF('CX Sample Records'!F60=0,"",'CX Sample Records'!F60)</f>
        <v>09</v>
      </c>
      <c r="F64" s="242"/>
      <c r="G64" s="268" t="str">
        <f>IF('CX Sample Records'!G60=0,"",'CX Sample Records'!G60)</f>
        <v/>
      </c>
      <c r="J64" s="251"/>
      <c r="K64" s="242"/>
      <c r="AG64" s="242" t="s">
        <v>90</v>
      </c>
      <c r="AL64" s="265"/>
    </row>
    <row r="65" spans="1:38" x14ac:dyDescent="0.25">
      <c r="A65" s="242" t="str">
        <f>IF('CX Sample Records'!B61=0,"",'CX Sample Records'!B61)</f>
        <v>CX</v>
      </c>
      <c r="B65" s="242" t="str">
        <f>IF('CX Sample Records'!C61=0,"",'CX Sample Records'!C61)</f>
        <v>02</v>
      </c>
      <c r="C65" s="244" t="str">
        <f>IF('CX Sample Records'!D61=0,"",'CX Sample Records'!D61)</f>
        <v>11</v>
      </c>
      <c r="D65" s="242">
        <f>IF('CX Sample Records'!E61=0,"",'CX Sample Records'!E61)</f>
        <v>190703</v>
      </c>
      <c r="E65" s="242" t="str">
        <f>IF('CX Sample Records'!F61=0,"",'CX Sample Records'!F61)</f>
        <v>01</v>
      </c>
      <c r="F65" s="242"/>
      <c r="G65" s="268" t="str">
        <f>IF('CX Sample Records'!G61=0,"",'CX Sample Records'!G61)</f>
        <v>Test with various fabrics</v>
      </c>
      <c r="J65" s="251"/>
      <c r="K65" s="242">
        <v>0.53</v>
      </c>
      <c r="AD65" s="242" t="s">
        <v>98</v>
      </c>
      <c r="AE65" s="242" t="s">
        <v>99</v>
      </c>
      <c r="AL65" s="265"/>
    </row>
    <row r="66" spans="1:38" x14ac:dyDescent="0.25">
      <c r="A66" s="242" t="str">
        <f>IF('CX Sample Records'!B62=0,"",'CX Sample Records'!B62)</f>
        <v>CX</v>
      </c>
      <c r="B66" s="242" t="str">
        <f>IF('CX Sample Records'!C62=0,"",'CX Sample Records'!C62)</f>
        <v>02</v>
      </c>
      <c r="C66" s="244" t="str">
        <f>IF('CX Sample Records'!D62=0,"",'CX Sample Records'!D62)</f>
        <v>11</v>
      </c>
      <c r="D66" s="242">
        <f>IF('CX Sample Records'!E62=0,"",'CX Sample Records'!E62)</f>
        <v>190711</v>
      </c>
      <c r="E66" s="242" t="str">
        <f>IF('CX Sample Records'!F62=0,"",'CX Sample Records'!F62)</f>
        <v>01</v>
      </c>
      <c r="F66" s="242"/>
      <c r="G66" s="268" t="str">
        <f>IF('CX Sample Records'!G62=0,"",'CX Sample Records'!G62)</f>
        <v>Test 90:10 blend with M55</v>
      </c>
      <c r="J66" s="251"/>
      <c r="K66" s="242"/>
      <c r="AL66" s="265"/>
    </row>
    <row r="67" spans="1:38" x14ac:dyDescent="0.25">
      <c r="A67" s="242" t="str">
        <f>IF('CX Sample Records'!B63=0,"",'CX Sample Records'!B63)</f>
        <v>CX</v>
      </c>
      <c r="B67" s="242" t="str">
        <f>IF('CX Sample Records'!C63=0,"",'CX Sample Records'!C63)</f>
        <v>02</v>
      </c>
      <c r="C67" s="244" t="str">
        <f>IF('CX Sample Records'!D63=0,"",'CX Sample Records'!D63)</f>
        <v>11</v>
      </c>
      <c r="D67" s="242">
        <f>IF('CX Sample Records'!E63=0,"",'CX Sample Records'!E63)</f>
        <v>190711</v>
      </c>
      <c r="E67" s="242" t="str">
        <f>IF('CX Sample Records'!F63=0,"",'CX Sample Records'!F63)</f>
        <v>02</v>
      </c>
      <c r="F67" s="242"/>
      <c r="G67" s="268" t="str">
        <f>IF('CX Sample Records'!G63=0,"",'CX Sample Records'!G63)</f>
        <v>Test 80:20 blend</v>
      </c>
      <c r="J67" s="251"/>
      <c r="K67" s="242"/>
      <c r="AL67" s="265"/>
    </row>
    <row r="68" spans="1:38" x14ac:dyDescent="0.25">
      <c r="A68" s="242" t="str">
        <f>IF('CX Sample Records'!B64=0,"",'CX Sample Records'!B64)</f>
        <v>CX</v>
      </c>
      <c r="B68" s="242" t="str">
        <f>IF('CX Sample Records'!C64=0,"",'CX Sample Records'!C64)</f>
        <v>02</v>
      </c>
      <c r="C68" s="244" t="str">
        <f>IF('CX Sample Records'!D64=0,"",'CX Sample Records'!D64)</f>
        <v>11</v>
      </c>
      <c r="D68" s="242">
        <f>IF('CX Sample Records'!E64=0,"",'CX Sample Records'!E64)</f>
        <v>190712</v>
      </c>
      <c r="E68" s="242" t="str">
        <f>IF('CX Sample Records'!F64=0,"",'CX Sample Records'!F64)</f>
        <v>01</v>
      </c>
      <c r="F68" s="242"/>
      <c r="G68" s="268" t="str">
        <f>IF('CX Sample Records'!G64=0,"",'CX Sample Records'!G64)</f>
        <v>70:30 blend 52.5R:M55</v>
      </c>
      <c r="J68" s="251"/>
      <c r="K68" s="242"/>
      <c r="AG68" s="242" t="s">
        <v>89</v>
      </c>
      <c r="AL68" s="265"/>
    </row>
    <row r="69" spans="1:38" x14ac:dyDescent="0.25">
      <c r="A69" s="242" t="str">
        <f>IF('CX Sample Records'!B65=0,"",'CX Sample Records'!B65)</f>
        <v>CX</v>
      </c>
      <c r="B69" s="242" t="str">
        <f>IF('CX Sample Records'!C65=0,"",'CX Sample Records'!C65)</f>
        <v>02</v>
      </c>
      <c r="C69" s="244" t="str">
        <f>IF('CX Sample Records'!D65=0,"",'CX Sample Records'!D65)</f>
        <v>11</v>
      </c>
      <c r="D69" s="242">
        <f>IF('CX Sample Records'!E65=0,"",'CX Sample Records'!E65)</f>
        <v>190712</v>
      </c>
      <c r="E69" s="242" t="str">
        <f>IF('CX Sample Records'!F65=0,"",'CX Sample Records'!F65)</f>
        <v>02</v>
      </c>
      <c r="F69" s="242"/>
      <c r="G69" s="268" t="str">
        <f>IF('CX Sample Records'!G65=0,"",'CX Sample Records'!G65)</f>
        <v>90:10 blend 52.5R:M40 at 6 bar</v>
      </c>
      <c r="J69" s="251"/>
      <c r="K69" s="242">
        <v>0.02</v>
      </c>
      <c r="L69" s="246">
        <v>1.8</v>
      </c>
      <c r="M69" s="246">
        <v>0.8</v>
      </c>
      <c r="N69" s="246">
        <v>1.5</v>
      </c>
      <c r="O69" s="247">
        <v>1.6</v>
      </c>
      <c r="AL69" s="265"/>
    </row>
    <row r="70" spans="1:38" x14ac:dyDescent="0.25">
      <c r="A70" s="242" t="str">
        <f>IF('CX Sample Records'!B66=0,"",'CX Sample Records'!B66)</f>
        <v>CX</v>
      </c>
      <c r="B70" s="242" t="str">
        <f>IF('CX Sample Records'!C66=0,"",'CX Sample Records'!C66)</f>
        <v>02</v>
      </c>
      <c r="C70" s="244" t="str">
        <f>IF('CX Sample Records'!D66=0,"",'CX Sample Records'!D66)</f>
        <v>11</v>
      </c>
      <c r="D70" s="242">
        <f>IF('CX Sample Records'!E66=0,"",'CX Sample Records'!E66)</f>
        <v>190712</v>
      </c>
      <c r="E70" s="242" t="str">
        <f>IF('CX Sample Records'!F66=0,"",'CX Sample Records'!F66)</f>
        <v>03</v>
      </c>
      <c r="F70" s="242"/>
      <c r="G70" s="268" t="str">
        <f>IF('CX Sample Records'!G66=0,"",'CX Sample Records'!G66)</f>
        <v>90:10 blend 52.5R:M40 at 3 bar</v>
      </c>
      <c r="J70" s="251"/>
      <c r="K70" s="242">
        <v>0.1</v>
      </c>
      <c r="L70" s="246">
        <v>5.5</v>
      </c>
      <c r="M70" s="246">
        <v>1.2</v>
      </c>
      <c r="N70" s="246">
        <v>3.2</v>
      </c>
      <c r="O70" s="247">
        <v>5</v>
      </c>
      <c r="AL70" s="265"/>
    </row>
    <row r="71" spans="1:38" x14ac:dyDescent="0.25">
      <c r="A71" s="242" t="str">
        <f>IF('CX Sample Records'!B67=0,"",'CX Sample Records'!B67)</f>
        <v>CX</v>
      </c>
      <c r="B71" s="242" t="str">
        <f>IF('CX Sample Records'!C67=0,"",'CX Sample Records'!C67)</f>
        <v>02</v>
      </c>
      <c r="C71" s="244" t="str">
        <f>IF('CX Sample Records'!D67=0,"",'CX Sample Records'!D67)</f>
        <v>11</v>
      </c>
      <c r="D71" s="242">
        <f>IF('CX Sample Records'!E67=0,"",'CX Sample Records'!E67)</f>
        <v>190712</v>
      </c>
      <c r="E71" s="242" t="str">
        <f>IF('CX Sample Records'!F67=0,"",'CX Sample Records'!F67)</f>
        <v>04</v>
      </c>
      <c r="F71" s="242"/>
      <c r="G71" s="268" t="str">
        <f>IF('CX Sample Records'!G67=0,"",'CX Sample Records'!G67)</f>
        <v>80:20 blend 52.5R:M40 with hammers on</v>
      </c>
      <c r="J71" s="251"/>
      <c r="K71" s="242"/>
      <c r="AL71" s="265"/>
    </row>
    <row r="72" spans="1:38" x14ac:dyDescent="0.25">
      <c r="A72" s="242" t="str">
        <f>IF('CX Sample Records'!B68=0,"",'CX Sample Records'!B68)</f>
        <v>CX</v>
      </c>
      <c r="B72" s="242" t="str">
        <f>IF('CX Sample Records'!C68=0,"",'CX Sample Records'!C68)</f>
        <v>02</v>
      </c>
      <c r="C72" s="244" t="str">
        <f>IF('CX Sample Records'!D68=0,"",'CX Sample Records'!D68)</f>
        <v>11</v>
      </c>
      <c r="D72" s="242">
        <f>IF('CX Sample Records'!E68=0,"",'CX Sample Records'!E68)</f>
        <v>190712</v>
      </c>
      <c r="E72" s="242" t="str">
        <f>IF('CX Sample Records'!F68=0,"",'CX Sample Records'!F68)</f>
        <v>05</v>
      </c>
      <c r="F72" s="242"/>
      <c r="G72" s="268" t="str">
        <f>IF('CX Sample Records'!G68=0,"",'CX Sample Records'!G68)</f>
        <v>80:20 blend 52.5R:M40 with hammers off</v>
      </c>
      <c r="J72" s="251"/>
      <c r="K72" s="242"/>
      <c r="AL72" s="265"/>
    </row>
    <row r="73" spans="1:38" x14ac:dyDescent="0.25">
      <c r="A73" s="242" t="str">
        <f>IF('CX Sample Records'!B69=0,"",'CX Sample Records'!B69)</f>
        <v>CX</v>
      </c>
      <c r="B73" s="242" t="str">
        <f>IF('CX Sample Records'!C69=0,"",'CX Sample Records'!C69)</f>
        <v>02</v>
      </c>
      <c r="C73" s="244" t="str">
        <f>IF('CX Sample Records'!D69=0,"",'CX Sample Records'!D69)</f>
        <v>11</v>
      </c>
      <c r="D73" s="242">
        <f>IF('CX Sample Records'!E69=0,"",'CX Sample Records'!E69)</f>
        <v>190717</v>
      </c>
      <c r="E73" s="242" t="str">
        <f>IF('CX Sample Records'!F69=0,"",'CX Sample Records'!F69)</f>
        <v>01</v>
      </c>
      <c r="F73" s="242"/>
      <c r="G73" s="268" t="str">
        <f>IF('CX Sample Records'!G69=0,"",'CX Sample Records'!G69)</f>
        <v>70:30 blend of 52.5R:M40</v>
      </c>
      <c r="J73" s="251"/>
      <c r="K73" s="242"/>
      <c r="AL73" s="265"/>
    </row>
    <row r="74" spans="1:38" x14ac:dyDescent="0.25">
      <c r="A74" s="242" t="str">
        <f>IF('CX Sample Records'!B70=0,"",'CX Sample Records'!B70)</f>
        <v>CX</v>
      </c>
      <c r="B74" s="242" t="str">
        <f>IF('CX Sample Records'!C70=0,"",'CX Sample Records'!C70)</f>
        <v>02</v>
      </c>
      <c r="C74" s="244" t="str">
        <f>IF('CX Sample Records'!D70=0,"",'CX Sample Records'!D70)</f>
        <v>11</v>
      </c>
      <c r="D74" s="242">
        <f>IF('CX Sample Records'!E70=0,"",'CX Sample Records'!E70)</f>
        <v>190718</v>
      </c>
      <c r="E74" s="242" t="str">
        <f>IF('CX Sample Records'!F70=0,"",'CX Sample Records'!F70)</f>
        <v>01</v>
      </c>
      <c r="F74" s="242"/>
      <c r="G74" s="268" t="str">
        <f>IF('CX Sample Records'!G70=0,"",'CX Sample Records'!G70)</f>
        <v>60:40 blend of 52.5R:M40</v>
      </c>
      <c r="J74" s="251"/>
      <c r="K74" s="242"/>
      <c r="AL74" s="265"/>
    </row>
    <row r="75" spans="1:38" x14ac:dyDescent="0.25">
      <c r="A75" s="242" t="str">
        <f>IF('CX Sample Records'!B71=0,"",'CX Sample Records'!B71)</f>
        <v>CX</v>
      </c>
      <c r="B75" s="242" t="str">
        <f>IF('CX Sample Records'!C71=0,"",'CX Sample Records'!C71)</f>
        <v>02</v>
      </c>
      <c r="C75" s="244" t="str">
        <f>IF('CX Sample Records'!D71=0,"",'CX Sample Records'!D71)</f>
        <v>11</v>
      </c>
      <c r="D75" s="242">
        <f>IF('CX Sample Records'!E71=0,"",'CX Sample Records'!E71)</f>
        <v>190718</v>
      </c>
      <c r="E75" s="242" t="str">
        <f>IF('CX Sample Records'!F71=0,"",'CX Sample Records'!F71)</f>
        <v>02</v>
      </c>
      <c r="F75" s="242"/>
      <c r="G75" s="268" t="str">
        <f>IF('CX Sample Records'!G71=0,"",'CX Sample Records'!G71)</f>
        <v>60:40 blend of 52.5R:M40</v>
      </c>
      <c r="J75" s="251"/>
      <c r="K75" s="242">
        <v>0.55000000000000004</v>
      </c>
      <c r="L75" s="246">
        <v>48</v>
      </c>
      <c r="M75" s="246">
        <v>0.5</v>
      </c>
      <c r="N75" s="246">
        <v>1.9</v>
      </c>
      <c r="O75" s="247">
        <v>18.5</v>
      </c>
      <c r="AL75" s="265"/>
    </row>
    <row r="76" spans="1:38" x14ac:dyDescent="0.25">
      <c r="A76" s="242" t="str">
        <f>IF('CX Sample Records'!B72=0,"",'CX Sample Records'!B72)</f>
        <v>CX</v>
      </c>
      <c r="B76" s="242" t="str">
        <f>IF('CX Sample Records'!C72=0,"",'CX Sample Records'!C72)</f>
        <v>02</v>
      </c>
      <c r="C76" s="244" t="str">
        <f>IF('CX Sample Records'!D72=0,"",'CX Sample Records'!D72)</f>
        <v>11</v>
      </c>
      <c r="D76" s="242">
        <f>IF('CX Sample Records'!E72=0,"",'CX Sample Records'!E72)</f>
        <v>190719</v>
      </c>
      <c r="E76" s="242" t="str">
        <f>IF('CX Sample Records'!F72=0,"",'CX Sample Records'!F72)</f>
        <v>01</v>
      </c>
      <c r="F76" s="242"/>
      <c r="G76" s="268" t="str">
        <f>IF('CX Sample Records'!G72=0,"",'CX Sample Records'!G72)</f>
        <v>Using PET top surface with uncalendered PP bottom surface</v>
      </c>
      <c r="J76" s="251"/>
      <c r="K76" s="242"/>
      <c r="AL76" s="265"/>
    </row>
    <row r="77" spans="1:38" x14ac:dyDescent="0.25">
      <c r="A77" s="242" t="str">
        <f>IF('CX Sample Records'!B73=0,"",'CX Sample Records'!B73)</f>
        <v>CX</v>
      </c>
      <c r="B77" s="242" t="str">
        <f>IF('CX Sample Records'!C73=0,"",'CX Sample Records'!C73)</f>
        <v>02</v>
      </c>
      <c r="C77" s="244" t="str">
        <f>IF('CX Sample Records'!D73=0,"",'CX Sample Records'!D73)</f>
        <v>11</v>
      </c>
      <c r="D77" s="242">
        <f>IF('CX Sample Records'!E73=0,"",'CX Sample Records'!E73)</f>
        <v>190719</v>
      </c>
      <c r="E77" s="242" t="str">
        <f>IF('CX Sample Records'!F73=0,"",'CX Sample Records'!F73)</f>
        <v>02</v>
      </c>
      <c r="F77" s="242"/>
      <c r="G77" s="268" t="str">
        <f>IF('CX Sample Records'!G73=0,"",'CX Sample Records'!G73)</f>
        <v/>
      </c>
      <c r="J77" s="251"/>
      <c r="K77" s="242"/>
      <c r="AL77" s="265"/>
    </row>
    <row r="78" spans="1:38" x14ac:dyDescent="0.25">
      <c r="A78" s="242" t="str">
        <f>IF('CX Sample Records'!B74=0,"",'CX Sample Records'!B74)</f>
        <v>CX</v>
      </c>
      <c r="B78" s="242" t="str">
        <f>IF('CX Sample Records'!C74=0,"",'CX Sample Records'!C74)</f>
        <v>02</v>
      </c>
      <c r="C78" s="244" t="str">
        <f>IF('CX Sample Records'!D74=0,"",'CX Sample Records'!D74)</f>
        <v>11</v>
      </c>
      <c r="D78" s="242">
        <f>IF('CX Sample Records'!E74=0,"",'CX Sample Records'!E74)</f>
        <v>190724</v>
      </c>
      <c r="E78" s="242" t="str">
        <f>IF('CX Sample Records'!F74=0,"",'CX Sample Records'!F74)</f>
        <v>01</v>
      </c>
      <c r="F78" s="242"/>
      <c r="G78" s="268" t="str">
        <f>IF('CX Sample Records'!G74=0,"",'CX Sample Records'!G74)</f>
        <v>75:25 52.5R:M40 Hammers On</v>
      </c>
      <c r="J78" s="251"/>
      <c r="K78" s="242"/>
      <c r="AL78" s="265"/>
    </row>
    <row r="79" spans="1:38" x14ac:dyDescent="0.25">
      <c r="A79" s="242" t="str">
        <f>IF('CX Sample Records'!B75=0,"",'CX Sample Records'!B75)</f>
        <v>CX</v>
      </c>
      <c r="B79" s="242" t="str">
        <f>IF('CX Sample Records'!C75=0,"",'CX Sample Records'!C75)</f>
        <v>02</v>
      </c>
      <c r="C79" s="244" t="str">
        <f>IF('CX Sample Records'!D75=0,"",'CX Sample Records'!D75)</f>
        <v>11</v>
      </c>
      <c r="D79" s="242">
        <f>IF('CX Sample Records'!E75=0,"",'CX Sample Records'!E75)</f>
        <v>190724</v>
      </c>
      <c r="E79" s="242" t="str">
        <f>IF('CX Sample Records'!F75=0,"",'CX Sample Records'!F75)</f>
        <v>02</v>
      </c>
      <c r="F79" s="242"/>
      <c r="G79" s="268" t="str">
        <f>IF('CX Sample Records'!G75=0,"",'CX Sample Records'!G75)</f>
        <v>75:25 52.5R:M40 Hammers Off</v>
      </c>
      <c r="J79" s="251"/>
      <c r="K79" s="242"/>
      <c r="AL79" s="265"/>
    </row>
    <row r="80" spans="1:38" x14ac:dyDescent="0.25">
      <c r="A80" s="242" t="str">
        <f>IF('CX Sample Records'!B76=0,"",'CX Sample Records'!B76)</f>
        <v>CX</v>
      </c>
      <c r="B80" s="242" t="str">
        <f>IF('CX Sample Records'!C76=0,"",'CX Sample Records'!C76)</f>
        <v>02</v>
      </c>
      <c r="C80" s="244" t="str">
        <f>IF('CX Sample Records'!D76=0,"",'CX Sample Records'!D76)</f>
        <v>11</v>
      </c>
      <c r="D80" s="242">
        <f>IF('CX Sample Records'!E76=0,"",'CX Sample Records'!E76)</f>
        <v>190724</v>
      </c>
      <c r="E80" s="242" t="str">
        <f>IF('CX Sample Records'!F76=0,"",'CX Sample Records'!F76)</f>
        <v>03</v>
      </c>
      <c r="F80" s="242"/>
      <c r="G80" s="268" t="str">
        <f>IF('CX Sample Records'!G76=0,"",'CX Sample Records'!G76)</f>
        <v>70:30 52.5R:M40 Hammers On</v>
      </c>
      <c r="J80" s="251"/>
      <c r="K80" s="242"/>
      <c r="AL80" s="265"/>
    </row>
    <row r="81" spans="1:39" x14ac:dyDescent="0.25">
      <c r="A81" s="242" t="str">
        <f>IF('CX Sample Records'!B77=0,"",'CX Sample Records'!B77)</f>
        <v>CX</v>
      </c>
      <c r="B81" s="242" t="str">
        <f>IF('CX Sample Records'!C77=0,"",'CX Sample Records'!C77)</f>
        <v>02</v>
      </c>
      <c r="C81" s="244" t="str">
        <f>IF('CX Sample Records'!D77=0,"",'CX Sample Records'!D77)</f>
        <v>11</v>
      </c>
      <c r="D81" s="242">
        <f>IF('CX Sample Records'!E77=0,"",'CX Sample Records'!E77)</f>
        <v>190724</v>
      </c>
      <c r="E81" s="242" t="str">
        <f>IF('CX Sample Records'!F77=0,"",'CX Sample Records'!F77)</f>
        <v>04</v>
      </c>
      <c r="F81" s="242"/>
      <c r="G81" s="268" t="str">
        <f>IF('CX Sample Records'!G77=0,"",'CX Sample Records'!G77)</f>
        <v>70:30 52.5R:M40 Hammers Off</v>
      </c>
      <c r="J81" s="251"/>
      <c r="K81" s="242"/>
      <c r="AL81" s="265"/>
    </row>
    <row r="82" spans="1:39" x14ac:dyDescent="0.25">
      <c r="A82" s="242" t="str">
        <f>IF('CX Sample Records'!B78=0,"",'CX Sample Records'!B78)</f>
        <v>CX</v>
      </c>
      <c r="B82" s="242" t="str">
        <f>IF('CX Sample Records'!C78=0,"",'CX Sample Records'!C78)</f>
        <v>02</v>
      </c>
      <c r="C82" s="244" t="str">
        <f>IF('CX Sample Records'!D78=0,"",'CX Sample Records'!D78)</f>
        <v>11</v>
      </c>
      <c r="D82" s="242">
        <f>IF('CX Sample Records'!E78=0,"",'CX Sample Records'!E78)</f>
        <v>190724</v>
      </c>
      <c r="E82" s="242" t="str">
        <f>IF('CX Sample Records'!F78=0,"",'CX Sample Records'!F78)</f>
        <v>05</v>
      </c>
      <c r="F82" s="242"/>
      <c r="G82" s="268" t="str">
        <f>IF('CX Sample Records'!G78=0,"",'CX Sample Records'!G78)</f>
        <v>65:35 52.5R:M40 Hammers On</v>
      </c>
      <c r="J82" s="251"/>
      <c r="K82" s="242"/>
      <c r="AL82" s="265"/>
    </row>
    <row r="83" spans="1:39" x14ac:dyDescent="0.25">
      <c r="A83" s="242" t="str">
        <f>IF('CX Sample Records'!B79=0,"",'CX Sample Records'!B79)</f>
        <v>CX</v>
      </c>
      <c r="B83" s="242" t="str">
        <f>IF('CX Sample Records'!C79=0,"",'CX Sample Records'!C79)</f>
        <v>02</v>
      </c>
      <c r="C83" s="244" t="str">
        <f>IF('CX Sample Records'!D79=0,"",'CX Sample Records'!D79)</f>
        <v>11</v>
      </c>
      <c r="D83" s="242">
        <f>IF('CX Sample Records'!E79=0,"",'CX Sample Records'!E79)</f>
        <v>190724</v>
      </c>
      <c r="E83" s="242" t="str">
        <f>IF('CX Sample Records'!F79=0,"",'CX Sample Records'!F79)</f>
        <v>06</v>
      </c>
      <c r="F83" s="242"/>
      <c r="G83" s="268" t="str">
        <f>IF('CX Sample Records'!G79=0,"",'CX Sample Records'!G79)</f>
        <v>65:35 52.5R:M40 Hammers Off</v>
      </c>
      <c r="J83" s="251"/>
      <c r="K83" s="242"/>
      <c r="AL83" s="265"/>
    </row>
    <row r="84" spans="1:39" x14ac:dyDescent="0.25">
      <c r="A84" s="242" t="str">
        <f>IF('CX Sample Records'!B80=0,"",'CX Sample Records'!B80)</f>
        <v>CX</v>
      </c>
      <c r="B84" s="242" t="str">
        <f>IF('CX Sample Records'!C80=0,"",'CX Sample Records'!C80)</f>
        <v>02</v>
      </c>
      <c r="C84" s="244" t="str">
        <f>IF('CX Sample Records'!D80=0,"",'CX Sample Records'!D80)</f>
        <v>11</v>
      </c>
      <c r="D84" s="242">
        <f>IF('CX Sample Records'!E80=0,"",'CX Sample Records'!E80)</f>
        <v>190725</v>
      </c>
      <c r="E84" s="242" t="str">
        <f>IF('CX Sample Records'!F80=0,"",'CX Sample Records'!F80)</f>
        <v>01</v>
      </c>
      <c r="F84" s="242"/>
      <c r="G84" s="268" t="str">
        <f>IF('CX Sample Records'!G80=0,"",'CX Sample Records'!G80)</f>
        <v>Test 5 of the new Shinkong yarns</v>
      </c>
      <c r="J84" s="251"/>
      <c r="K84" s="242"/>
      <c r="AL84" s="265"/>
    </row>
    <row r="85" spans="1:39" x14ac:dyDescent="0.25">
      <c r="A85" s="242" t="str">
        <f>IF('CX Sample Records'!B81=0,"",'CX Sample Records'!B81)</f>
        <v>CX</v>
      </c>
      <c r="B85" s="242" t="str">
        <f>IF('CX Sample Records'!C81=0,"",'CX Sample Records'!C81)</f>
        <v>02</v>
      </c>
      <c r="C85" s="244" t="str">
        <f>IF('CX Sample Records'!D81=0,"",'CX Sample Records'!D81)</f>
        <v>11</v>
      </c>
      <c r="D85" s="242">
        <f>IF('CX Sample Records'!E81=0,"",'CX Sample Records'!E81)</f>
        <v>190726</v>
      </c>
      <c r="E85" s="242" t="str">
        <f>IF('CX Sample Records'!F81=0,"",'CX Sample Records'!F81)</f>
        <v>01</v>
      </c>
      <c r="F85" s="242"/>
      <c r="G85" s="268" t="str">
        <f>IF('CX Sample Records'!G81=0,"",'CX Sample Records'!G81)</f>
        <v>Test all new yarns at narrow width</v>
      </c>
      <c r="J85" s="251"/>
      <c r="K85" s="242"/>
      <c r="AL85" s="265"/>
    </row>
    <row r="86" spans="1:39" x14ac:dyDescent="0.25">
      <c r="A86" s="242" t="str">
        <f>IF('CX Sample Records'!B82=0,"",'CX Sample Records'!B82)</f>
        <v>CX</v>
      </c>
      <c r="B86" s="242" t="str">
        <f>IF('CX Sample Records'!C82=0,"",'CX Sample Records'!C82)</f>
        <v>02</v>
      </c>
      <c r="C86" s="244" t="str">
        <f>IF('CX Sample Records'!D82=0,"",'CX Sample Records'!D82)</f>
        <v>11</v>
      </c>
      <c r="D86" s="242">
        <f>IF('CX Sample Records'!E82=0,"",'CX Sample Records'!E82)</f>
        <v>190729</v>
      </c>
      <c r="E86" s="242" t="str">
        <f>IF('CX Sample Records'!F82=0,"",'CX Sample Records'!F82)</f>
        <v>01</v>
      </c>
      <c r="F86" s="242"/>
      <c r="G86" s="268" t="str">
        <f>IF('CX Sample Records'!G82=0,"",'CX Sample Records'!G82)</f>
        <v>0.1 wt% CaSO4 added</v>
      </c>
      <c r="J86" s="251"/>
      <c r="K86" s="242"/>
      <c r="AL86" s="265"/>
    </row>
    <row r="87" spans="1:39" x14ac:dyDescent="0.25">
      <c r="A87" s="242" t="str">
        <f>IF('CX Sample Records'!B83=0,"",'CX Sample Records'!B83)</f>
        <v>CX</v>
      </c>
      <c r="B87" s="242" t="str">
        <f>IF('CX Sample Records'!C83=0,"",'CX Sample Records'!C83)</f>
        <v>02</v>
      </c>
      <c r="C87" s="244" t="str">
        <f>IF('CX Sample Records'!D83=0,"",'CX Sample Records'!D83)</f>
        <v>11</v>
      </c>
      <c r="D87" s="242">
        <f>IF('CX Sample Records'!E83=0,"",'CX Sample Records'!E83)</f>
        <v>190729</v>
      </c>
      <c r="E87" s="242" t="str">
        <f>IF('CX Sample Records'!F83=0,"",'CX Sample Records'!F83)</f>
        <v>02</v>
      </c>
      <c r="F87" s="242"/>
      <c r="G87" s="268" t="str">
        <f>IF('CX Sample Records'!G83=0,"",'CX Sample Records'!G83)</f>
        <v>0.25 wt% CaSO4 added</v>
      </c>
      <c r="J87" s="251"/>
      <c r="K87" s="242"/>
      <c r="AL87" s="265"/>
    </row>
    <row r="88" spans="1:39" x14ac:dyDescent="0.25">
      <c r="A88" s="242" t="str">
        <f>IF('CX Sample Records'!B84=0,"",'CX Sample Records'!B84)</f>
        <v>CX</v>
      </c>
      <c r="B88" s="242" t="str">
        <f>IF('CX Sample Records'!C84=0,"",'CX Sample Records'!C84)</f>
        <v>02</v>
      </c>
      <c r="C88" s="244" t="str">
        <f>IF('CX Sample Records'!D84=0,"",'CX Sample Records'!D84)</f>
        <v>11</v>
      </c>
      <c r="D88" s="242">
        <f>IF('CX Sample Records'!E84=0,"",'CX Sample Records'!E84)</f>
        <v>190729</v>
      </c>
      <c r="E88" s="242" t="str">
        <f>IF('CX Sample Records'!F84=0,"",'CX Sample Records'!F84)</f>
        <v>03</v>
      </c>
      <c r="F88" s="242"/>
      <c r="G88" s="268" t="str">
        <f>IF('CX Sample Records'!G84=0,"",'CX Sample Records'!G84)</f>
        <v>0.5 wt% CaSO4 added</v>
      </c>
      <c r="J88" s="251"/>
      <c r="K88" s="242"/>
      <c r="AL88" s="265"/>
    </row>
    <row r="89" spans="1:39" x14ac:dyDescent="0.25">
      <c r="A89" s="242" t="str">
        <f>IF('CX Sample Records'!B85=0,"",'CX Sample Records'!B85)</f>
        <v>CX</v>
      </c>
      <c r="B89" s="242" t="str">
        <f>IF('CX Sample Records'!C85=0,"",'CX Sample Records'!C85)</f>
        <v>02</v>
      </c>
      <c r="C89" s="244" t="str">
        <f>IF('CX Sample Records'!D85=0,"",'CX Sample Records'!D85)</f>
        <v>11</v>
      </c>
      <c r="D89" s="242">
        <f>IF('CX Sample Records'!E85=0,"",'CX Sample Records'!E85)</f>
        <v>190729</v>
      </c>
      <c r="E89" s="242" t="str">
        <f>IF('CX Sample Records'!F85=0,"",'CX Sample Records'!F85)</f>
        <v>04</v>
      </c>
      <c r="F89" s="242"/>
      <c r="G89" s="268" t="str">
        <f>IF('CX Sample Records'!G85=0,"",'CX Sample Records'!G85)</f>
        <v>1.0 wt% CaSO4 added</v>
      </c>
      <c r="J89" s="251"/>
      <c r="K89" s="242"/>
      <c r="AL89" s="265"/>
    </row>
    <row r="90" spans="1:39" x14ac:dyDescent="0.25">
      <c r="A90" s="242" t="str">
        <f>IF('CX Sample Records'!B86=0,"",'CX Sample Records'!B86)</f>
        <v>CX</v>
      </c>
      <c r="B90" s="242" t="str">
        <f>IF('CX Sample Records'!C86=0,"",'CX Sample Records'!C86)</f>
        <v>02</v>
      </c>
      <c r="C90" s="244" t="str">
        <f>IF('CX Sample Records'!D86=0,"",'CX Sample Records'!D86)</f>
        <v>11</v>
      </c>
      <c r="D90" s="242">
        <f>IF('CX Sample Records'!E86=0,"",'CX Sample Records'!E86)</f>
        <v>190730</v>
      </c>
      <c r="E90" s="242" t="str">
        <f>IF('CX Sample Records'!F86=0,"",'CX Sample Records'!F86)</f>
        <v>01</v>
      </c>
      <c r="F90" s="242"/>
      <c r="G90" s="268" t="str">
        <f>IF('CX Sample Records'!G86=0,"",'CX Sample Records'!G86)</f>
        <v>1.0 wt% CaSO4 repeat</v>
      </c>
      <c r="J90" s="251"/>
      <c r="K90" s="242"/>
      <c r="AL90" s="265"/>
    </row>
    <row r="91" spans="1:39" x14ac:dyDescent="0.25">
      <c r="A91" s="242" t="str">
        <f>IF('CX Sample Records'!B87=0,"",'CX Sample Records'!B87)</f>
        <v>CX</v>
      </c>
      <c r="B91" s="242" t="str">
        <f>IF('CX Sample Records'!C87=0,"",'CX Sample Records'!C87)</f>
        <v>02</v>
      </c>
      <c r="C91" s="244" t="str">
        <f>IF('CX Sample Records'!D87=0,"",'CX Sample Records'!D87)</f>
        <v>11</v>
      </c>
      <c r="D91" s="242">
        <f>IF('CX Sample Records'!E87=0,"",'CX Sample Records'!E87)</f>
        <v>190730</v>
      </c>
      <c r="E91" s="242" t="str">
        <f>IF('CX Sample Records'!F87=0,"",'CX Sample Records'!F87)</f>
        <v>02</v>
      </c>
      <c r="F91" s="242"/>
      <c r="G91" s="268" t="str">
        <f>IF('CX Sample Records'!G87=0,"",'CX Sample Records'!G87)</f>
        <v>1.0 wt% CaSO4 + 1.0 wt% Al2O3</v>
      </c>
      <c r="J91" s="251"/>
      <c r="K91" s="242"/>
      <c r="AL91" s="265"/>
    </row>
    <row r="92" spans="1:39" x14ac:dyDescent="0.25">
      <c r="A92" s="242" t="e">
        <f>IF('CX Sample Records'!#REF!=0,"",'CX Sample Records'!#REF!)</f>
        <v>#REF!</v>
      </c>
      <c r="B92" s="242" t="e">
        <f>IF('CX Sample Records'!#REF!=0,"",'CX Sample Records'!#REF!)</f>
        <v>#REF!</v>
      </c>
      <c r="C92" s="244" t="e">
        <f>IF('CX Sample Records'!#REF!=0,"",'CX Sample Records'!#REF!)</f>
        <v>#REF!</v>
      </c>
      <c r="D92" s="242" t="e">
        <f>IF('CX Sample Records'!#REF!=0,"",'CX Sample Records'!#REF!)</f>
        <v>#REF!</v>
      </c>
      <c r="E92" s="242" t="e">
        <f>IF('CX Sample Records'!#REF!=0,"",'CX Sample Records'!#REF!)</f>
        <v>#REF!</v>
      </c>
      <c r="F92" s="242"/>
      <c r="G92" s="268" t="e">
        <f>IF('CX Sample Records'!#REF!=0,"",'CX Sample Records'!#REF!)</f>
        <v>#REF!</v>
      </c>
      <c r="J92" s="251"/>
      <c r="K92" s="242"/>
      <c r="AL92" s="265"/>
    </row>
    <row r="93" spans="1:39" x14ac:dyDescent="0.25">
      <c r="A93" s="242" t="str">
        <f>IF('CX Sample Records'!B88=0,"",'CX Sample Records'!B88)</f>
        <v>CX</v>
      </c>
      <c r="B93" s="242" t="str">
        <f>IF('CX Sample Records'!C88=0,"",'CX Sample Records'!C88)</f>
        <v>02</v>
      </c>
      <c r="C93" s="244" t="str">
        <f>IF('CX Sample Records'!D88=0,"",'CX Sample Records'!D88)</f>
        <v>11</v>
      </c>
      <c r="D93" s="242">
        <f>IF('CX Sample Records'!E88=0,"",'CX Sample Records'!E88)</f>
        <v>190731</v>
      </c>
      <c r="E93" s="242" t="str">
        <f>IF('CX Sample Records'!F88=0,"",'CX Sample Records'!F88)</f>
        <v>01</v>
      </c>
      <c r="F93" s="242"/>
      <c r="G93" s="268" t="str">
        <f>IF('CX Sample Records'!G88=0,"",'CX Sample Records'!G88)</f>
        <v>Control with new batch of cement and sand</v>
      </c>
      <c r="J93" s="251"/>
      <c r="K93" s="242"/>
      <c r="AL93" s="265"/>
    </row>
    <row r="94" spans="1:39" x14ac:dyDescent="0.25">
      <c r="A94" s="242" t="str">
        <f>IF('CX Sample Records'!B89=0,"",'CX Sample Records'!B89)</f>
        <v>CX</v>
      </c>
      <c r="B94" s="242" t="str">
        <f>IF('CX Sample Records'!C89=0,"",'CX Sample Records'!C89)</f>
        <v>02</v>
      </c>
      <c r="C94" s="244" t="str">
        <f>IF('CX Sample Records'!D89=0,"",'CX Sample Records'!D89)</f>
        <v>11</v>
      </c>
      <c r="D94" s="242">
        <f>IF('CX Sample Records'!E89=0,"",'CX Sample Records'!E89)</f>
        <v>190801</v>
      </c>
      <c r="E94" s="242" t="str">
        <f>IF('CX Sample Records'!F89=0,"",'CX Sample Records'!F89)</f>
        <v>01</v>
      </c>
      <c r="F94" s="242"/>
      <c r="G94" s="268" t="str">
        <f>IF('CX Sample Records'!G89=0,"",'CX Sample Records'!G89)</f>
        <v>0.1 wt % Al2O3 added from masterbatch</v>
      </c>
      <c r="J94" s="251"/>
      <c r="K94" s="242"/>
      <c r="AL94" s="265"/>
    </row>
    <row r="95" spans="1:39" x14ac:dyDescent="0.25">
      <c r="A95" s="242" t="str">
        <f>IF('CX Sample Records'!B90=0,"",'CX Sample Records'!B90)</f>
        <v>CX</v>
      </c>
      <c r="B95" s="242" t="str">
        <f>IF('CX Sample Records'!C90=0,"",'CX Sample Records'!C90)</f>
        <v>02</v>
      </c>
      <c r="C95" s="244" t="str">
        <f>IF('CX Sample Records'!D90=0,"",'CX Sample Records'!D90)</f>
        <v>11</v>
      </c>
      <c r="D95" s="242">
        <f>IF('CX Sample Records'!E90=0,"",'CX Sample Records'!E90)</f>
        <v>190802</v>
      </c>
      <c r="E95" s="242" t="str">
        <f>IF('CX Sample Records'!F90=0,"",'CX Sample Records'!F90)</f>
        <v>01</v>
      </c>
      <c r="F95" s="242"/>
      <c r="G95" s="268" t="str">
        <f>IF('CX Sample Records'!G90=0,"",'CX Sample Records'!G90)</f>
        <v>0.25 wt % Al2O3 addition</v>
      </c>
      <c r="J95" s="251"/>
      <c r="K95" s="242"/>
      <c r="AL95" s="265"/>
    </row>
    <row r="96" spans="1:39" x14ac:dyDescent="0.25">
      <c r="A96" s="242" t="str">
        <f>IF('CX Sample Records'!B91=0,"",'CX Sample Records'!B91)</f>
        <v>CX</v>
      </c>
      <c r="B96" s="242" t="str">
        <f>IF('CX Sample Records'!C91=0,"",'CX Sample Records'!C91)</f>
        <v>02</v>
      </c>
      <c r="C96" s="244" t="str">
        <f>IF('CX Sample Records'!D91=0,"",'CX Sample Records'!D91)</f>
        <v>11</v>
      </c>
      <c r="D96" s="242">
        <f>IF('CX Sample Records'!E91=0,"",'CX Sample Records'!E91)</f>
        <v>190802</v>
      </c>
      <c r="E96" s="242" t="str">
        <f>IF('CX Sample Records'!F91=0,"",'CX Sample Records'!F91)</f>
        <v>02</v>
      </c>
      <c r="F96" s="242"/>
      <c r="G96" s="268" t="str">
        <f>IF('CX Sample Records'!G91=0,"",'CX Sample Records'!G91)</f>
        <v>0.5 wt% Al2O3 addition</v>
      </c>
      <c r="J96" s="251"/>
      <c r="K96" s="242"/>
      <c r="AL96" s="265">
        <v>4.072432622208936</v>
      </c>
      <c r="AM96" s="255">
        <v>9.5988112537204522</v>
      </c>
    </row>
    <row r="97" spans="1:39" x14ac:dyDescent="0.25">
      <c r="A97" s="242" t="str">
        <f>IF('CX Sample Records'!B92=0,"",'CX Sample Records'!B92)</f>
        <v>CX</v>
      </c>
      <c r="B97" s="242" t="str">
        <f>IF('CX Sample Records'!C92=0,"",'CX Sample Records'!C92)</f>
        <v>02</v>
      </c>
      <c r="C97" s="244" t="str">
        <f>IF('CX Sample Records'!D92=0,"",'CX Sample Records'!D92)</f>
        <v>11</v>
      </c>
      <c r="D97" s="242">
        <f>IF('CX Sample Records'!E92=0,"",'CX Sample Records'!E92)</f>
        <v>190802</v>
      </c>
      <c r="E97" s="242" t="str">
        <f>IF('CX Sample Records'!F92=0,"",'CX Sample Records'!F92)</f>
        <v>03</v>
      </c>
      <c r="F97" s="242"/>
      <c r="G97" s="268" t="str">
        <f>IF('CX Sample Records'!G92=0,"",'CX Sample Records'!G92)</f>
        <v>1.0 wt% Al2O3 addition</v>
      </c>
      <c r="J97" s="251"/>
      <c r="K97" s="242"/>
      <c r="AL97" s="265"/>
    </row>
    <row r="98" spans="1:39" x14ac:dyDescent="0.25">
      <c r="A98" s="242" t="str">
        <f>IF('CX Sample Records'!B93=0,"",'CX Sample Records'!B93)</f>
        <v>CX</v>
      </c>
      <c r="B98" s="242" t="str">
        <f>IF('CX Sample Records'!C93=0,"",'CX Sample Records'!C93)</f>
        <v>02</v>
      </c>
      <c r="C98" s="244" t="str">
        <f>IF('CX Sample Records'!D93=0,"",'CX Sample Records'!D93)</f>
        <v>11</v>
      </c>
      <c r="D98" s="242">
        <f>IF('CX Sample Records'!E93=0,"",'CX Sample Records'!E93)</f>
        <v>190802</v>
      </c>
      <c r="E98" s="242" t="str">
        <f>IF('CX Sample Records'!F93=0,"",'CX Sample Records'!F93)</f>
        <v>04</v>
      </c>
      <c r="F98" s="242"/>
      <c r="G98" s="268" t="str">
        <f>IF('CX Sample Records'!G93=0,"",'CX Sample Records'!G93)</f>
        <v>1.0 wt% CaSO4 + 1.0 wt% Al2O3 repeat</v>
      </c>
      <c r="H98" s="265">
        <v>13.340499999999999</v>
      </c>
      <c r="I98" s="265">
        <v>15.387499999999999</v>
      </c>
      <c r="J98" s="251"/>
      <c r="K98" s="242"/>
      <c r="AL98" s="265">
        <v>5.36</v>
      </c>
      <c r="AM98" s="255">
        <v>12.44</v>
      </c>
    </row>
    <row r="99" spans="1:39" x14ac:dyDescent="0.25">
      <c r="A99" s="242" t="str">
        <f>IF('CX Sample Records'!B94=0,"",'CX Sample Records'!B94)</f>
        <v>CX</v>
      </c>
      <c r="B99" s="242" t="str">
        <f>IF('CX Sample Records'!C94=0,"",'CX Sample Records'!C94)</f>
        <v>02</v>
      </c>
      <c r="C99" s="244" t="str">
        <f>IF('CX Sample Records'!D94=0,"",'CX Sample Records'!D94)</f>
        <v>11</v>
      </c>
      <c r="D99" s="242">
        <f>IF('CX Sample Records'!E94=0,"",'CX Sample Records'!E94)</f>
        <v>190913</v>
      </c>
      <c r="E99" s="242" t="str">
        <f>IF('CX Sample Records'!F94=0,"",'CX Sample Records'!F94)</f>
        <v>01</v>
      </c>
      <c r="F99" s="242"/>
      <c r="G99" s="268" t="str">
        <f>IF('CX Sample Records'!G94=0,"",'CX Sample Records'!G94)</f>
        <v>75:25 52.5R:M40 sand at full width</v>
      </c>
      <c r="H99" s="265">
        <v>12.475200000000001</v>
      </c>
      <c r="I99" s="265">
        <v>14.086666666666668</v>
      </c>
      <c r="J99" s="251"/>
      <c r="K99" s="242"/>
      <c r="AL99" s="265">
        <v>3.9310508980098366</v>
      </c>
      <c r="AM99" s="255">
        <v>7.8335801998069456</v>
      </c>
    </row>
    <row r="100" spans="1:39" x14ac:dyDescent="0.25">
      <c r="A100" s="242" t="str">
        <f>IF('CX Sample Records'!B98=0,"",'CX Sample Records'!B98)</f>
        <v>CX</v>
      </c>
      <c r="B100" s="242" t="str">
        <f>IF('CX Sample Records'!C98=0,"",'CX Sample Records'!C98)</f>
        <v>02</v>
      </c>
      <c r="C100" s="244" t="str">
        <f>IF('CX Sample Records'!D98=0,"",'CX Sample Records'!D98)</f>
        <v>11</v>
      </c>
      <c r="D100" s="242">
        <f>IF('CX Sample Records'!E98=0,"",'CX Sample Records'!E98)</f>
        <v>190919</v>
      </c>
      <c r="E100" s="242" t="str">
        <f>IF('CX Sample Records'!F98=0,"",'CX Sample Records'!F98)</f>
        <v>03</v>
      </c>
      <c r="F100" s="242"/>
      <c r="G100" s="268" t="str">
        <f>IF('CX Sample Records'!G98=0,"",'CX Sample Records'!G98)</f>
        <v>75:25 52.5R:M40 sand at full width</v>
      </c>
      <c r="J100" s="251"/>
      <c r="K100" s="242"/>
      <c r="AL100" s="265"/>
    </row>
    <row r="101" spans="1:39" x14ac:dyDescent="0.25">
      <c r="A101" s="242" t="str">
        <f>IF('CX Sample Records'!B99=0,"",'CX Sample Records'!B99)</f>
        <v>CX</v>
      </c>
      <c r="B101" s="242" t="str">
        <f>IF('CX Sample Records'!C99=0,"",'CX Sample Records'!C99)</f>
        <v>02</v>
      </c>
      <c r="C101" s="244" t="str">
        <f>IF('CX Sample Records'!D99=0,"",'CX Sample Records'!D99)</f>
        <v>11</v>
      </c>
      <c r="D101" s="242">
        <f>IF('CX Sample Records'!E99=0,"",'CX Sample Records'!E99)</f>
        <v>190923</v>
      </c>
      <c r="E101" s="242" t="str">
        <f>IF('CX Sample Records'!F99=0,"",'CX Sample Records'!F99)</f>
        <v>01</v>
      </c>
      <c r="F101" s="242"/>
      <c r="G101" s="268" t="str">
        <f>IF('CX Sample Records'!G99=0,"",'CX Sample Records'!G99)</f>
        <v>75:25 52.5R:M40 sand at full width</v>
      </c>
      <c r="J101" s="251"/>
      <c r="K101" s="242"/>
      <c r="AL101" s="265"/>
    </row>
    <row r="102" spans="1:39" x14ac:dyDescent="0.25">
      <c r="A102" s="242" t="str">
        <f>IF('CX Sample Records'!B100=0,"",'CX Sample Records'!B100)</f>
        <v>CX</v>
      </c>
      <c r="B102" s="242" t="str">
        <f>IF('CX Sample Records'!C100=0,"",'CX Sample Records'!C100)</f>
        <v>02</v>
      </c>
      <c r="C102" s="244" t="str">
        <f>IF('CX Sample Records'!D100=0,"",'CX Sample Records'!D100)</f>
        <v>11</v>
      </c>
      <c r="D102" s="242">
        <f>IF('CX Sample Records'!E100=0,"",'CX Sample Records'!E100)</f>
        <v>190924</v>
      </c>
      <c r="E102" s="242" t="str">
        <f>IF('CX Sample Records'!F100=0,"",'CX Sample Records'!F100)</f>
        <v>01</v>
      </c>
      <c r="F102" s="242"/>
      <c r="G102" s="268" t="str">
        <f>IF('CX Sample Records'!G100=0,"",'CX Sample Records'!G100)</f>
        <v>75:25 52.5R:M40 sand at full width</v>
      </c>
      <c r="H102" s="265">
        <v>12.075666666666667</v>
      </c>
      <c r="I102" s="265">
        <v>13.900555555555556</v>
      </c>
      <c r="J102" s="251"/>
      <c r="K102" s="242"/>
      <c r="AL102" s="265">
        <v>4.71</v>
      </c>
      <c r="AM102" s="255">
        <v>8.64</v>
      </c>
    </row>
    <row r="103" spans="1:39" x14ac:dyDescent="0.25">
      <c r="A103" s="242" t="str">
        <f>IF('CX Sample Records'!B101=0,"",'CX Sample Records'!B101)</f>
        <v>CX</v>
      </c>
      <c r="B103" s="242" t="str">
        <f>IF('CX Sample Records'!C101=0,"",'CX Sample Records'!C101)</f>
        <v>02</v>
      </c>
      <c r="C103" s="244" t="str">
        <f>IF('CX Sample Records'!D101=0,"",'CX Sample Records'!D101)</f>
        <v>11</v>
      </c>
      <c r="D103" s="242">
        <f>IF('CX Sample Records'!E101=0,"",'CX Sample Records'!E101)</f>
        <v>190924</v>
      </c>
      <c r="E103" s="242" t="str">
        <f>IF('CX Sample Records'!F101=0,"",'CX Sample Records'!F101)</f>
        <v>02</v>
      </c>
      <c r="F103" s="242"/>
      <c r="G103" s="268" t="str">
        <f>IF('CX Sample Records'!G101=0,"",'CX Sample Records'!G101)</f>
        <v>75:25 52.5R:M40 at full width,. The pressure vessel had been raised in this instance to try to lower the base weight</v>
      </c>
      <c r="J103" s="251"/>
      <c r="K103" s="242"/>
      <c r="AL103" s="265"/>
    </row>
    <row r="104" spans="1:39" x14ac:dyDescent="0.25">
      <c r="A104" s="242" t="str">
        <f>IF('CX Sample Records'!B102=0,"",'CX Sample Records'!B102)</f>
        <v>CX</v>
      </c>
      <c r="B104" s="242" t="str">
        <f>IF('CX Sample Records'!C102=0,"",'CX Sample Records'!C102)</f>
        <v>02</v>
      </c>
      <c r="C104" s="244" t="str">
        <f>IF('CX Sample Records'!D102=0,"",'CX Sample Records'!D102)</f>
        <v>11</v>
      </c>
      <c r="D104" s="242">
        <f>IF('CX Sample Records'!E102=0,"",'CX Sample Records'!E102)</f>
        <v>191010</v>
      </c>
      <c r="E104" s="242" t="str">
        <f>IF('CX Sample Records'!F102=0,"",'CX Sample Records'!F102)</f>
        <v>01</v>
      </c>
      <c r="F104" s="242"/>
      <c r="G104" s="268" t="str">
        <f>IF('CX Sample Records'!G102=0,"",'CX Sample Records'!G102)</f>
        <v>First run with new fabric made from large production run at Cosmotec with CP in attendance</v>
      </c>
      <c r="J104" s="251"/>
      <c r="K104" s="242"/>
      <c r="AL104" s="265"/>
    </row>
    <row r="105" spans="1:39" x14ac:dyDescent="0.25">
      <c r="A105" s="242" t="str">
        <f>IF('CX Sample Records'!B103=0,"",'CX Sample Records'!B103)</f>
        <v>CX</v>
      </c>
      <c r="B105" s="242" t="str">
        <f>IF('CX Sample Records'!C103=0,"",'CX Sample Records'!C103)</f>
        <v>02</v>
      </c>
      <c r="C105" s="244" t="str">
        <f>IF('CX Sample Records'!D103=0,"",'CX Sample Records'!D103)</f>
        <v>11</v>
      </c>
      <c r="D105" s="242">
        <f>IF('CX Sample Records'!E103=0,"",'CX Sample Records'!E103)</f>
        <v>191010</v>
      </c>
      <c r="E105" s="242" t="str">
        <f>IF('CX Sample Records'!F103=0,"",'CX Sample Records'!F103)</f>
        <v>02</v>
      </c>
      <c r="F105" s="242"/>
      <c r="G105" s="268" t="str">
        <f>IF('CX Sample Records'!G103=0,"",'CX Sample Records'!G103)</f>
        <v>This is the other half of the above roll - it came from the same production wun but was split in 2 since the total weight was 180 kg</v>
      </c>
      <c r="J105" s="251"/>
      <c r="K105" s="242"/>
      <c r="AL105" s="265"/>
    </row>
    <row r="106" spans="1:39" x14ac:dyDescent="0.25">
      <c r="A106" s="242" t="str">
        <f>IF('CX Sample Records'!B104=0,"",'CX Sample Records'!B104)</f>
        <v>CX</v>
      </c>
      <c r="B106" s="242" t="str">
        <f>IF('CX Sample Records'!C104=0,"",'CX Sample Records'!C104)</f>
        <v>02</v>
      </c>
      <c r="C106" s="244" t="str">
        <f>IF('CX Sample Records'!D104=0,"",'CX Sample Records'!D104)</f>
        <v>11</v>
      </c>
      <c r="D106" s="242">
        <f>IF('CX Sample Records'!E104=0,"",'CX Sample Records'!E104)</f>
        <v>191014</v>
      </c>
      <c r="E106" s="242" t="str">
        <f>IF('CX Sample Records'!F104=0,"",'CX Sample Records'!F104)</f>
        <v>01</v>
      </c>
      <c r="F106" s="242"/>
      <c r="G106" s="268" t="str">
        <f>IF('CX Sample Records'!G104=0,"",'CX Sample Records'!G104)</f>
        <v>Standard operating conditions, trying to make a roll for lamination trials after 4 day shutdown</v>
      </c>
      <c r="J106" s="251"/>
      <c r="K106" s="242"/>
      <c r="AL106" s="265"/>
    </row>
    <row r="107" spans="1:39" x14ac:dyDescent="0.25">
      <c r="A107" s="242" t="str">
        <f>IF('CX Sample Records'!B105=0,"",'CX Sample Records'!B105)</f>
        <v>CX</v>
      </c>
      <c r="B107" s="242" t="str">
        <f>IF('CX Sample Records'!C105=0,"",'CX Sample Records'!C105)</f>
        <v>02</v>
      </c>
      <c r="C107" s="244" t="str">
        <f>IF('CX Sample Records'!D105=0,"",'CX Sample Records'!D105)</f>
        <v>11</v>
      </c>
      <c r="D107" s="242">
        <f>IF('CX Sample Records'!E105=0,"",'CX Sample Records'!E105)</f>
        <v>191014</v>
      </c>
      <c r="E107" s="242" t="str">
        <f>IF('CX Sample Records'!F105=0,"",'CX Sample Records'!F105)</f>
        <v>02</v>
      </c>
      <c r="F107" s="242"/>
      <c r="G107" s="268" t="str">
        <f>IF('CX Sample Records'!G105=0,"",'CX Sample Records'!G105)</f>
        <v>Repeat of running the line from earlier in the day to make samples for lamination trial</v>
      </c>
      <c r="J107" s="251"/>
      <c r="K107" s="242"/>
      <c r="AL107" s="265"/>
    </row>
    <row r="108" spans="1:39" x14ac:dyDescent="0.25">
      <c r="A108" s="242" t="str">
        <f>IF('CX Sample Records'!B106=0,"",'CX Sample Records'!B106)</f>
        <v>CX</v>
      </c>
      <c r="B108" s="242" t="str">
        <f>IF('CX Sample Records'!C106=0,"",'CX Sample Records'!C106)</f>
        <v>02</v>
      </c>
      <c r="C108" s="244" t="str">
        <f>IF('CX Sample Records'!D106=0,"",'CX Sample Records'!D106)</f>
        <v>11</v>
      </c>
      <c r="D108" s="242">
        <f>IF('CX Sample Records'!E106=0,"",'CX Sample Records'!E106)</f>
        <v>191016</v>
      </c>
      <c r="E108" s="242" t="str">
        <f>IF('CX Sample Records'!F106=0,"",'CX Sample Records'!F106)</f>
        <v>01</v>
      </c>
      <c r="F108" s="242"/>
      <c r="G108" s="268" t="str">
        <f>IF('CX Sample Records'!G106=0,"",'CX Sample Records'!G106)</f>
        <v>Best sample - this was then extrusion coated at PLAMA trial on 30/10/2019 with Exxon mEnable 4002MC</v>
      </c>
      <c r="J108" s="251"/>
      <c r="K108" s="242"/>
      <c r="AL108" s="265"/>
    </row>
    <row r="109" spans="1:39" x14ac:dyDescent="0.25">
      <c r="A109" s="242" t="str">
        <f>IF('CX Sample Records'!B107=0,"",'CX Sample Records'!B107)</f>
        <v>CX</v>
      </c>
      <c r="B109" s="242" t="str">
        <f>IF('CX Sample Records'!C107=0,"",'CX Sample Records'!C107)</f>
        <v>02</v>
      </c>
      <c r="C109" s="244" t="str">
        <f>IF('CX Sample Records'!D107=0,"",'CX Sample Records'!D107)</f>
        <v>12</v>
      </c>
      <c r="D109" s="242">
        <f>IF('CX Sample Records'!E107=0,"",'CX Sample Records'!E107)</f>
        <v>191031</v>
      </c>
      <c r="E109" s="242" t="str">
        <f>IF('CX Sample Records'!F107=0,"",'CX Sample Records'!F107)</f>
        <v>01</v>
      </c>
      <c r="F109" s="242"/>
      <c r="G109" s="268" t="str">
        <f>IF('CX Sample Records'!G107=0,"",'CX Sample Records'!G107)</f>
        <v>Try running the line at a faster rate, see if we get better results</v>
      </c>
      <c r="J109" s="251"/>
      <c r="K109" s="242"/>
      <c r="AL109" s="265"/>
    </row>
    <row r="110" spans="1:39" x14ac:dyDescent="0.25">
      <c r="A110" s="242" t="str">
        <f>IF('CX Sample Records'!B108=0,"",'CX Sample Records'!B108)</f>
        <v>CX</v>
      </c>
      <c r="B110" s="242" t="str">
        <f>IF('CX Sample Records'!C108=0,"",'CX Sample Records'!C108)</f>
        <v>02</v>
      </c>
      <c r="C110" s="244" t="str">
        <f>IF('CX Sample Records'!D108=0,"",'CX Sample Records'!D108)</f>
        <v>12</v>
      </c>
      <c r="D110" s="242">
        <f>IF('CX Sample Records'!E108=0,"",'CX Sample Records'!E108)</f>
        <v>191031</v>
      </c>
      <c r="E110" s="242" t="str">
        <f>IF('CX Sample Records'!F108=0,"",'CX Sample Records'!F108)</f>
        <v>02</v>
      </c>
      <c r="F110" s="242"/>
      <c r="G110" s="268" t="str">
        <f>IF('CX Sample Records'!G108=0,"",'CX Sample Records'!G108)</f>
        <v>Try running the line at a faster rate, see if we get better results</v>
      </c>
      <c r="J110" s="251"/>
      <c r="K110" s="242"/>
      <c r="AL110" s="265"/>
    </row>
    <row r="111" spans="1:39" x14ac:dyDescent="0.25">
      <c r="A111" s="242" t="str">
        <f>IF('CX Sample Records'!B109=0,"",'CX Sample Records'!B109)</f>
        <v>CX</v>
      </c>
      <c r="B111" s="242" t="str">
        <f>IF('CX Sample Records'!C109=0,"",'CX Sample Records'!C109)</f>
        <v>02</v>
      </c>
      <c r="C111" s="244" t="str">
        <f>IF('CX Sample Records'!D109=0,"",'CX Sample Records'!D109)</f>
        <v>12</v>
      </c>
      <c r="D111" s="242">
        <f>IF('CX Sample Records'!E109=0,"",'CX Sample Records'!E109)</f>
        <v>191101</v>
      </c>
      <c r="E111" s="242" t="str">
        <f>IF('CX Sample Records'!F109=0,"",'CX Sample Records'!F109)</f>
        <v>01</v>
      </c>
      <c r="F111" s="242"/>
      <c r="G111" s="268" t="str">
        <f>IF('CX Sample Records'!G109=0,"",'CX Sample Records'!G109)</f>
        <v>Try running the line at a faster rate, see if we get better results</v>
      </c>
      <c r="J111" s="251"/>
      <c r="K111" s="242"/>
      <c r="AL111" s="265"/>
    </row>
    <row r="112" spans="1:39" x14ac:dyDescent="0.25">
      <c r="A112" s="242" t="str">
        <f>IF('CX Sample Records'!B110=0,"",'CX Sample Records'!B110)</f>
        <v>CX</v>
      </c>
      <c r="B112" s="242" t="str">
        <f>IF('CX Sample Records'!C110=0,"",'CX Sample Records'!C110)</f>
        <v>02</v>
      </c>
      <c r="C112" s="244" t="str">
        <f>IF('CX Sample Records'!D110=0,"",'CX Sample Records'!D110)</f>
        <v>12</v>
      </c>
      <c r="D112" s="242">
        <f>IF('CX Sample Records'!E110=0,"",'CX Sample Records'!E110)</f>
        <v>191101</v>
      </c>
      <c r="E112" s="242" t="str">
        <f>IF('CX Sample Records'!F110=0,"",'CX Sample Records'!F110)</f>
        <v>02</v>
      </c>
      <c r="F112" s="242"/>
      <c r="G112" s="268" t="str">
        <f>IF('CX Sample Records'!G110=0,"",'CX Sample Records'!G110)</f>
        <v>Same but at lower RPM when pressurising RSR1</v>
      </c>
      <c r="J112" s="251"/>
      <c r="K112" s="242"/>
      <c r="AL112" s="265"/>
    </row>
    <row r="113" spans="1:38" x14ac:dyDescent="0.25">
      <c r="A113" s="242" t="str">
        <f>IF('CX Sample Records'!B111=0,"",'CX Sample Records'!B111)</f>
        <v>CX</v>
      </c>
      <c r="B113" s="242" t="str">
        <f>IF('CX Sample Records'!C111=0,"",'CX Sample Records'!C111)</f>
        <v>02</v>
      </c>
      <c r="C113" s="244" t="str">
        <f>IF('CX Sample Records'!D111=0,"",'CX Sample Records'!D111)</f>
        <v>12</v>
      </c>
      <c r="D113" s="242">
        <f>IF('CX Sample Records'!E112=0,"",'CX Sample Records'!E112)</f>
        <v>191102</v>
      </c>
      <c r="E113" s="242" t="str">
        <f>IF('CX Sample Records'!F111=0,"",'CX Sample Records'!F111)</f>
        <v>03</v>
      </c>
      <c r="F113" s="242"/>
      <c r="G113" s="268" t="str">
        <f>IF('CX Sample Records'!G111=0,"",'CX Sample Records'!G111)</f>
        <v>back to higher rpm during pressurising RSR2</v>
      </c>
      <c r="J113" s="251"/>
      <c r="K113" s="242"/>
      <c r="AL113" s="265"/>
    </row>
    <row r="114" spans="1:38" x14ac:dyDescent="0.25">
      <c r="A114" s="242" t="str">
        <f>IF('CX Sample Records'!B112=0,"",'CX Sample Records'!B112)</f>
        <v>CX</v>
      </c>
      <c r="B114" s="242" t="str">
        <f>IF('CX Sample Records'!C112=0,"",'CX Sample Records'!C112)</f>
        <v>02</v>
      </c>
      <c r="C114" s="244" t="str">
        <f>IF('CX Sample Records'!D112=0,"",'CX Sample Records'!D112)</f>
        <v>12</v>
      </c>
      <c r="D114" s="242" t="e">
        <f>IF('CX Sample Records'!#REF!=0,"",'CX Sample Records'!#REF!)</f>
        <v>#REF!</v>
      </c>
      <c r="E114" s="242" t="str">
        <f>IF('CX Sample Records'!F112=0,"",'CX Sample Records'!F112)</f>
        <v>01</v>
      </c>
      <c r="F114" s="242"/>
      <c r="G114" s="268" t="str">
        <f>IF('CX Sample Records'!G112=0,"",'CX Sample Records'!G112)</f>
        <v>try new SOP</v>
      </c>
      <c r="J114" s="251"/>
      <c r="K114" s="242"/>
      <c r="AL114" s="265"/>
    </row>
    <row r="115" spans="1:38" x14ac:dyDescent="0.25">
      <c r="A115" s="242" t="str">
        <f>IF('CX Sample Records'!B113=0,"",'CX Sample Records'!B113)</f>
        <v>CX</v>
      </c>
      <c r="B115" s="242" t="str">
        <f>IF('CX Sample Records'!C113=0,"",'CX Sample Records'!C113)</f>
        <v>02</v>
      </c>
      <c r="C115" s="244" t="str">
        <f>IF('CX Sample Records'!D113=0,"",'CX Sample Records'!D113)</f>
        <v>12</v>
      </c>
      <c r="D115" s="242">
        <f>IF('CX Sample Records'!E113=0,"",'CX Sample Records'!E113)</f>
        <v>191103</v>
      </c>
      <c r="E115" s="242" t="str">
        <f>IF('CX Sample Records'!F113=0,"",'CX Sample Records'!F113)</f>
        <v>01</v>
      </c>
      <c r="F115" s="242"/>
      <c r="G115" s="268" t="str">
        <f>IF('CX Sample Records'!G113=0,"",'CX Sample Records'!G113)</f>
        <v>Selvedge tempe fitted SB</v>
      </c>
      <c r="J115" s="251"/>
      <c r="K115" s="242"/>
      <c r="AL115" s="265"/>
    </row>
    <row r="116" spans="1:38" x14ac:dyDescent="0.25">
      <c r="A116" s="242" t="str">
        <f>IF('CX Sample Records'!B114=0,"",'CX Sample Records'!B114)</f>
        <v>CX</v>
      </c>
      <c r="B116" s="242" t="str">
        <f>IF('CX Sample Records'!C114=0,"",'CX Sample Records'!C114)</f>
        <v>02</v>
      </c>
      <c r="C116" s="244" t="str">
        <f>IF('CX Sample Records'!D114=0,"",'CX Sample Records'!D114)</f>
        <v>12</v>
      </c>
      <c r="D116" s="242">
        <f>IF('CX Sample Records'!E114=0,"",'CX Sample Records'!E114)</f>
        <v>191103</v>
      </c>
      <c r="E116" s="242" t="str">
        <f>IF('CX Sample Records'!F114=0,"",'CX Sample Records'!F114)</f>
        <v>02</v>
      </c>
      <c r="F116" s="242"/>
      <c r="G116" s="268" t="str">
        <f>IF('CX Sample Records'!G114=0,"",'CX Sample Records'!G114)</f>
        <v>both selvedge temple fitted on UWD side</v>
      </c>
      <c r="J116" s="251"/>
      <c r="K116" s="242"/>
      <c r="AL116" s="265"/>
    </row>
    <row r="117" spans="1:38" x14ac:dyDescent="0.25">
      <c r="A117" s="242" t="str">
        <f>IF('CX Sample Records'!B115=0,"",'CX Sample Records'!B115)</f>
        <v>CX</v>
      </c>
      <c r="B117" s="242" t="str">
        <f>IF('CX Sample Records'!C115=0,"",'CX Sample Records'!C115)</f>
        <v>02</v>
      </c>
      <c r="C117" s="244" t="str">
        <f>IF('CX Sample Records'!D115=0,"",'CX Sample Records'!D115)</f>
        <v>12</v>
      </c>
      <c r="D117" s="242">
        <f>IF('CX Sample Records'!E115=0,"",'CX Sample Records'!E115)</f>
        <v>191104</v>
      </c>
      <c r="E117" s="242" t="str">
        <f>IF('CX Sample Records'!F115=0,"",'CX Sample Records'!F115)</f>
        <v>01</v>
      </c>
      <c r="F117" s="242"/>
      <c r="G117" s="268" t="str">
        <f>IF('CX Sample Records'!G115=0,"",'CX Sample Records'!G115)</f>
        <v>try new air inlet, fitted on both sides, RSR3</v>
      </c>
      <c r="J117" s="251"/>
      <c r="K117" s="242"/>
      <c r="AL117" s="265"/>
    </row>
    <row r="118" spans="1:38" x14ac:dyDescent="0.25">
      <c r="A118" s="242" t="str">
        <f>IF('CX Sample Records'!B116=0,"",'CX Sample Records'!B116)</f>
        <v>CX</v>
      </c>
      <c r="B118" s="242" t="str">
        <f>IF('CX Sample Records'!C116=0,"",'CX Sample Records'!C116)</f>
        <v>02</v>
      </c>
      <c r="C118" s="244" t="str">
        <f>IF('CX Sample Records'!D116=0,"",'CX Sample Records'!D116)</f>
        <v>12</v>
      </c>
      <c r="D118" s="242">
        <f>IF('CX Sample Records'!E116=0,"",'CX Sample Records'!E116)</f>
        <v>191105</v>
      </c>
      <c r="E118" s="242" t="str">
        <f>IF('CX Sample Records'!F116=0,"",'CX Sample Records'!F116)</f>
        <v>01</v>
      </c>
      <c r="F118" s="242"/>
      <c r="G118" s="268" t="str">
        <f>IF('CX Sample Records'!G117=0,"",'CX Sample Records'!G117)</f>
        <v>RSR4</v>
      </c>
      <c r="J118" s="251"/>
      <c r="K118" s="242"/>
      <c r="AL118" s="265"/>
    </row>
    <row r="119" spans="1:38" x14ac:dyDescent="0.25">
      <c r="A119" s="242" t="str">
        <f>IF('CX Sample Records'!B117=0,"",'CX Sample Records'!B117)</f>
        <v>CX</v>
      </c>
      <c r="B119" s="242" t="str">
        <f>IF('CX Sample Records'!C117=0,"",'CX Sample Records'!C117)</f>
        <v>02</v>
      </c>
      <c r="C119" s="244" t="str">
        <f>IF('CX Sample Records'!D117=0,"",'CX Sample Records'!D117)</f>
        <v>12</v>
      </c>
      <c r="D119" s="242">
        <f>IF('CX Sample Records'!E117=0,"",'CX Sample Records'!E117)</f>
        <v>191105</v>
      </c>
      <c r="E119" s="242" t="str">
        <f>IF('CX Sample Records'!F117=0,"",'CX Sample Records'!F117)</f>
        <v>02</v>
      </c>
      <c r="F119" s="242"/>
      <c r="G119" s="268" t="e">
        <f>IF('CX Sample Records'!#REF!=0,"",'CX Sample Records'!#REF!)</f>
        <v>#REF!</v>
      </c>
      <c r="J119" s="251"/>
      <c r="K119" s="242"/>
      <c r="AL119" s="265"/>
    </row>
    <row r="120" spans="1:38" x14ac:dyDescent="0.25">
      <c r="A120" s="242" t="str">
        <f>IF('CX Sample Records'!B118=0,"",'CX Sample Records'!B118)</f>
        <v>CX</v>
      </c>
      <c r="B120" s="242" t="str">
        <f>IF('CX Sample Records'!C118=0,"",'CX Sample Records'!C118)</f>
        <v>02</v>
      </c>
      <c r="C120" s="244" t="str">
        <f>IF('CX Sample Records'!D118=0,"",'CX Sample Records'!D118)</f>
        <v>12</v>
      </c>
      <c r="D120" s="242">
        <f>IF('CX Sample Records'!E118=0,"",'CX Sample Records'!E118)</f>
        <v>191105</v>
      </c>
      <c r="E120" s="242" t="str">
        <f>IF('CX Sample Records'!F118=0,"",'CX Sample Records'!F118)</f>
        <v>03</v>
      </c>
      <c r="F120" s="242"/>
      <c r="G120" s="268" t="str">
        <f>IF('CX Sample Records'!G118=0,"",'CX Sample Records'!G118)</f>
        <v>RSR5</v>
      </c>
      <c r="J120" s="251"/>
      <c r="K120" s="242"/>
      <c r="AL120" s="265"/>
    </row>
    <row r="121" spans="1:38" x14ac:dyDescent="0.25">
      <c r="A121" s="242" t="str">
        <f>IF('CX Sample Records'!B119=0,"",'CX Sample Records'!B119)</f>
        <v>CX</v>
      </c>
      <c r="B121" s="242" t="str">
        <f>IF('CX Sample Records'!C119=0,"",'CX Sample Records'!C119)</f>
        <v>02</v>
      </c>
      <c r="C121" s="244" t="str">
        <f>IF('CX Sample Records'!D119=0,"",'CX Sample Records'!D119)</f>
        <v>12</v>
      </c>
      <c r="D121" s="242">
        <f>IF('CX Sample Records'!E119=0,"",'CX Sample Records'!E119)</f>
        <v>191106</v>
      </c>
      <c r="E121" s="242" t="str">
        <f>IF('CX Sample Records'!F119=0,"",'CX Sample Records'!F119)</f>
        <v>02</v>
      </c>
      <c r="F121" s="242"/>
      <c r="G121" s="268" t="str">
        <f>IF('CX Sample Records'!G119=0,"",'CX Sample Records'!G119)</f>
        <v>RSR6</v>
      </c>
      <c r="J121" s="251"/>
      <c r="K121" s="242"/>
      <c r="AL121" s="265"/>
    </row>
    <row r="122" spans="1:38" x14ac:dyDescent="0.25">
      <c r="A122" s="242" t="str">
        <f>IF('CX Sample Records'!B120=0,"",'CX Sample Records'!B120)</f>
        <v>CX</v>
      </c>
      <c r="B122" s="242" t="str">
        <f>IF('CX Sample Records'!C120=0,"",'CX Sample Records'!C120)</f>
        <v>02</v>
      </c>
      <c r="C122" s="244" t="str">
        <f>IF('CX Sample Records'!D120=0,"",'CX Sample Records'!D120)</f>
        <v>15</v>
      </c>
      <c r="D122" s="242">
        <f>IF('CX Sample Records'!E120=0,"",'CX Sample Records'!E120)</f>
        <v>191219</v>
      </c>
      <c r="E122" s="242" t="str">
        <f>IF('CX Sample Records'!F120=0,"",'CX Sample Records'!F120)</f>
        <v>01</v>
      </c>
      <c r="F122" s="242"/>
      <c r="G122" s="268" t="str">
        <f>IF('CX Sample Records'!G120=0,"",'CX Sample Records'!G120)</f>
        <v>Trial with thinnest combs on one SB side (V20) and Med thickness ( comparable to that of when the line jammed before) on the PT side V5, 2 banks of each (Palma Trial)</v>
      </c>
      <c r="J122" s="251"/>
      <c r="K122" s="242"/>
      <c r="AL122" s="265"/>
    </row>
    <row r="123" spans="1:38" x14ac:dyDescent="0.25">
      <c r="A123" s="242" t="str">
        <f>IF('CX Sample Records'!B121=0,"",'CX Sample Records'!B121)</f>
        <v>CX</v>
      </c>
      <c r="B123" s="242" t="str">
        <f>IF('CX Sample Records'!C121=0,"",'CX Sample Records'!C121)</f>
        <v>02</v>
      </c>
      <c r="C123" s="244" t="str">
        <f>IF('CX Sample Records'!D121=0,"",'CX Sample Records'!D121)</f>
        <v>15</v>
      </c>
      <c r="D123" s="242">
        <f>IF('CX Sample Records'!E121=0,"",'CX Sample Records'!E121)</f>
        <v>191220</v>
      </c>
      <c r="E123" s="242" t="str">
        <f>IF('CX Sample Records'!F121=0,"",'CX Sample Records'!F121)</f>
        <v>01</v>
      </c>
      <c r="F123" s="242" t="s">
        <v>528</v>
      </c>
      <c r="G123" s="269" t="s">
        <v>534</v>
      </c>
      <c r="H123" s="246">
        <f>AVERAGE(12.5,12.5,12.8,12.5)</f>
        <v>12.574999999999999</v>
      </c>
      <c r="I123" s="246">
        <f>2.1245/(0.36*0.355)</f>
        <v>16.623630672926446</v>
      </c>
      <c r="J123" s="251"/>
      <c r="K123" s="242"/>
      <c r="AL123" s="265"/>
    </row>
    <row r="124" spans="1:38" x14ac:dyDescent="0.25">
      <c r="B124" s="242"/>
      <c r="E124" s="242"/>
      <c r="F124" s="242" t="s">
        <v>532</v>
      </c>
      <c r="G124" s="269" t="s">
        <v>534</v>
      </c>
      <c r="H124" s="246">
        <f>AVERAGE(11.5,12,12.3,12.3)</f>
        <v>12.024999999999999</v>
      </c>
      <c r="I124" s="246">
        <f>2.148/(0.36*0.36)</f>
        <v>16.574074074074076</v>
      </c>
      <c r="J124" s="251"/>
      <c r="K124" s="242"/>
      <c r="AL124" s="265"/>
    </row>
    <row r="125" spans="1:38" x14ac:dyDescent="0.25">
      <c r="B125" s="242"/>
      <c r="E125" s="242"/>
      <c r="F125" s="242" t="s">
        <v>535</v>
      </c>
      <c r="G125" s="269" t="s">
        <v>537</v>
      </c>
      <c r="H125" s="246">
        <f>AVERAGE(11.6,11.7,11.6,11.4)</f>
        <v>11.574999999999999</v>
      </c>
      <c r="I125" s="246">
        <f>1.521/(0.315*0.309)</f>
        <v>15.626444752658344</v>
      </c>
      <c r="J125" s="251" t="s">
        <v>539</v>
      </c>
      <c r="K125" s="242"/>
      <c r="AL125" s="265"/>
    </row>
    <row r="126" spans="1:38" x14ac:dyDescent="0.25">
      <c r="B126" s="242"/>
      <c r="E126" s="242"/>
      <c r="F126" s="242" t="s">
        <v>536</v>
      </c>
      <c r="G126" s="269" t="s">
        <v>538</v>
      </c>
      <c r="H126" s="246">
        <f>AVERAGE(11.65,11.98,11.75,11.7)</f>
        <v>11.77</v>
      </c>
      <c r="I126" s="246">
        <f>1.605/(0.318*0.32)</f>
        <v>15.772405660377357</v>
      </c>
      <c r="J126" s="251"/>
      <c r="K126" s="242"/>
      <c r="AL126" s="265"/>
    </row>
    <row r="127" spans="1:38" x14ac:dyDescent="0.25">
      <c r="A127" s="242" t="str">
        <f>IF('CX Sample Records'!B122=0,"",'CX Sample Records'!B122)</f>
        <v>CX</v>
      </c>
      <c r="B127" s="242" t="str">
        <f>IF('CX Sample Records'!C122=0,"",'CX Sample Records'!C122)</f>
        <v>02</v>
      </c>
      <c r="C127" s="244" t="str">
        <f>IF('CX Sample Records'!D122=0,"",'CX Sample Records'!D122)</f>
        <v>15</v>
      </c>
      <c r="D127" s="242">
        <f>IF('CX Sample Records'!E122=0,"",'CX Sample Records'!E122)</f>
        <v>200116</v>
      </c>
      <c r="E127" s="242" t="str">
        <f>IF('CX Sample Records'!F122=0,"",'CX Sample Records'!F122)</f>
        <v>01</v>
      </c>
      <c r="F127" s="242"/>
      <c r="G127" s="269" t="str">
        <f>IF('CX Sample Records'!G130=0,"",'CX Sample Records'!G130)</f>
        <v/>
      </c>
      <c r="H127" s="246"/>
      <c r="I127" s="246"/>
      <c r="J127" s="251"/>
      <c r="K127" s="242"/>
      <c r="AL127" s="265"/>
    </row>
    <row r="128" spans="1:38" x14ac:dyDescent="0.25">
      <c r="A128" s="242" t="str">
        <f>IF('CX Sample Records'!B123=0,"",'CX Sample Records'!B123)</f>
        <v>CX</v>
      </c>
      <c r="B128" s="242" t="str">
        <f>IF('CX Sample Records'!C123=0,"",'CX Sample Records'!C123)</f>
        <v>02</v>
      </c>
      <c r="C128" s="244" t="str">
        <f>IF('CX Sample Records'!D123=0,"",'CX Sample Records'!D123)</f>
        <v>10</v>
      </c>
      <c r="D128" s="242">
        <f>IF('CX Sample Records'!E123=0,"",'CX Sample Records'!E123)</f>
        <v>200120</v>
      </c>
      <c r="E128" s="242" t="str">
        <f>IF('CX Sample Records'!F123=0,"",'CX Sample Records'!F123)</f>
        <v>01</v>
      </c>
      <c r="F128" s="242"/>
      <c r="G128" s="269" t="str">
        <f>IF('CX Sample Records'!G131=0,"",'CX Sample Records'!G131)</f>
        <v/>
      </c>
      <c r="H128" s="246"/>
      <c r="I128" s="246"/>
      <c r="J128" s="251"/>
      <c r="K128" s="242"/>
      <c r="AL128" s="265"/>
    </row>
    <row r="129" spans="1:38" x14ac:dyDescent="0.25">
      <c r="A129" s="242" t="str">
        <f>IF('CX Sample Records'!B124=0,"",'CX Sample Records'!B124)</f>
        <v>CX</v>
      </c>
      <c r="B129" s="242" t="str">
        <f>IF('CX Sample Records'!C124=0,"",'CX Sample Records'!C124)</f>
        <v>02</v>
      </c>
      <c r="C129" s="244" t="str">
        <f>IF('CX Sample Records'!D124=0,"",'CX Sample Records'!D124)</f>
        <v>10</v>
      </c>
      <c r="D129" s="242">
        <f>IF('CX Sample Records'!E124=0,"",'CX Sample Records'!E124)</f>
        <v>200120</v>
      </c>
      <c r="E129" s="242" t="str">
        <f>IF('CX Sample Records'!F124=0,"",'CX Sample Records'!F124)</f>
        <v>02</v>
      </c>
      <c r="F129" s="242"/>
      <c r="G129" s="269" t="str">
        <f>IF('CX Sample Records'!G132=0,"",'CX Sample Records'!G132)</f>
        <v/>
      </c>
      <c r="H129" s="246"/>
      <c r="I129" s="246"/>
      <c r="J129" s="251"/>
      <c r="K129" s="242"/>
      <c r="AL129" s="265"/>
    </row>
    <row r="130" spans="1:38" x14ac:dyDescent="0.25">
      <c r="A130" s="242" t="str">
        <f>IF('CX Sample Records'!B130=0,"",'CX Sample Records'!B130)</f>
        <v/>
      </c>
      <c r="B130" s="242" t="str">
        <f>IF('CX Sample Records'!C130=0,"",'CX Sample Records'!C130)</f>
        <v/>
      </c>
      <c r="C130" s="244" t="str">
        <f>IF('CX Sample Records'!D130=0,"",'CX Sample Records'!D130)</f>
        <v/>
      </c>
      <c r="D130" s="242" t="str">
        <f>IF('CX Sample Records'!E130=0,"",'CX Sample Records'!E130)</f>
        <v/>
      </c>
      <c r="E130" s="242" t="str">
        <f>IF('CX Sample Records'!F130=0,"",'CX Sample Records'!F130)</f>
        <v/>
      </c>
      <c r="F130" s="242"/>
      <c r="G130" s="269" t="str">
        <f>IF('CX Sample Records'!G133=0,"",'CX Sample Records'!G133)</f>
        <v/>
      </c>
      <c r="H130" s="246"/>
      <c r="I130" s="246"/>
      <c r="J130" s="251"/>
      <c r="K130" s="242"/>
      <c r="AL130" s="265"/>
    </row>
    <row r="131" spans="1:38" x14ac:dyDescent="0.25">
      <c r="A131" s="242" t="str">
        <f>IF('CX Sample Records'!B131=0,"",'CX Sample Records'!B131)</f>
        <v/>
      </c>
      <c r="B131" s="242" t="str">
        <f>IF('CX Sample Records'!C131=0,"",'CX Sample Records'!C131)</f>
        <v/>
      </c>
      <c r="C131" s="244" t="str">
        <f>IF('CX Sample Records'!D131=0,"",'CX Sample Records'!D131)</f>
        <v/>
      </c>
      <c r="D131" s="242" t="str">
        <f>IF('CX Sample Records'!E131=0,"",'CX Sample Records'!E131)</f>
        <v/>
      </c>
      <c r="E131" s="242" t="str">
        <f>IF('CX Sample Records'!F131=0,"",'CX Sample Records'!F131)</f>
        <v/>
      </c>
      <c r="F131" s="242"/>
      <c r="G131" s="269" t="str">
        <f>IF('CX Sample Records'!G134=0,"",'CX Sample Records'!G134)</f>
        <v/>
      </c>
      <c r="H131" s="246"/>
      <c r="I131" s="246"/>
      <c r="J131" s="251"/>
      <c r="K131" s="242"/>
      <c r="AL131" s="265"/>
    </row>
    <row r="132" spans="1:38" x14ac:dyDescent="0.25">
      <c r="A132" s="242" t="str">
        <f>IF('CX Sample Records'!B132=0,"",'CX Sample Records'!B132)</f>
        <v/>
      </c>
      <c r="B132" s="242" t="str">
        <f>IF('CX Sample Records'!C132=0,"",'CX Sample Records'!C132)</f>
        <v/>
      </c>
      <c r="C132" s="244" t="str">
        <f>IF('CX Sample Records'!D132=0,"",'CX Sample Records'!D132)</f>
        <v/>
      </c>
      <c r="D132" s="242" t="str">
        <f>IF('CX Sample Records'!E132=0,"",'CX Sample Records'!E132)</f>
        <v/>
      </c>
      <c r="E132" s="242" t="str">
        <f>IF('CX Sample Records'!F132=0,"",'CX Sample Records'!F132)</f>
        <v/>
      </c>
      <c r="F132" s="242"/>
      <c r="G132" s="269" t="str">
        <f>IF('CX Sample Records'!G135=0,"",'CX Sample Records'!G135)</f>
        <v/>
      </c>
      <c r="H132" s="246"/>
      <c r="I132" s="246"/>
      <c r="J132" s="251"/>
      <c r="K132" s="242"/>
      <c r="AL132" s="265"/>
    </row>
    <row r="133" spans="1:38" x14ac:dyDescent="0.25">
      <c r="A133" s="242" t="str">
        <f>IF('CX Sample Records'!B133=0,"",'CX Sample Records'!B133)</f>
        <v/>
      </c>
      <c r="B133" s="242" t="str">
        <f>IF('CX Sample Records'!C133=0,"",'CX Sample Records'!C133)</f>
        <v/>
      </c>
      <c r="C133" s="244" t="str">
        <f>IF('CX Sample Records'!D133=0,"",'CX Sample Records'!D133)</f>
        <v/>
      </c>
      <c r="D133" s="242" t="str">
        <f>IF('CX Sample Records'!E133=0,"",'CX Sample Records'!E133)</f>
        <v/>
      </c>
      <c r="E133" s="242" t="str">
        <f>IF('CX Sample Records'!F133=0,"",'CX Sample Records'!F133)</f>
        <v/>
      </c>
      <c r="F133" s="242"/>
      <c r="G133" s="269" t="str">
        <f>IF('CX Sample Records'!G136=0,"",'CX Sample Records'!G136)</f>
        <v/>
      </c>
      <c r="H133" s="246"/>
      <c r="I133" s="246"/>
      <c r="J133" s="251"/>
      <c r="K133" s="242"/>
      <c r="AL133" s="265"/>
    </row>
    <row r="134" spans="1:38" x14ac:dyDescent="0.25">
      <c r="A134" s="242" t="str">
        <f>IF('CX Sample Records'!B134=0,"",'CX Sample Records'!B134)</f>
        <v/>
      </c>
      <c r="B134" s="242" t="str">
        <f>IF('CX Sample Records'!C134=0,"",'CX Sample Records'!C134)</f>
        <v/>
      </c>
      <c r="C134" s="244" t="str">
        <f>IF('CX Sample Records'!D134=0,"",'CX Sample Records'!D134)</f>
        <v/>
      </c>
      <c r="D134" s="242" t="str">
        <f>IF('CX Sample Records'!E134=0,"",'CX Sample Records'!E134)</f>
        <v/>
      </c>
      <c r="E134" s="242" t="str">
        <f>IF('CX Sample Records'!F134=0,"",'CX Sample Records'!F134)</f>
        <v/>
      </c>
      <c r="F134" s="242"/>
      <c r="G134" s="269" t="str">
        <f>IF('CX Sample Records'!G137=0,"",'CX Sample Records'!G137)</f>
        <v/>
      </c>
      <c r="H134" s="246"/>
      <c r="I134" s="246"/>
      <c r="J134" s="251"/>
      <c r="K134" s="242"/>
      <c r="AL134" s="265"/>
    </row>
    <row r="135" spans="1:38" x14ac:dyDescent="0.25">
      <c r="A135" s="242" t="str">
        <f>IF('CX Sample Records'!B135=0,"",'CX Sample Records'!B135)</f>
        <v/>
      </c>
      <c r="B135" s="242" t="str">
        <f>IF('CX Sample Records'!C135=0,"",'CX Sample Records'!C135)</f>
        <v/>
      </c>
      <c r="C135" s="244" t="str">
        <f>IF('CX Sample Records'!D135=0,"",'CX Sample Records'!D135)</f>
        <v/>
      </c>
      <c r="D135" s="242" t="str">
        <f>IF('CX Sample Records'!E135=0,"",'CX Sample Records'!E135)</f>
        <v/>
      </c>
      <c r="E135" s="242" t="str">
        <f>IF('CX Sample Records'!F135=0,"",'CX Sample Records'!F135)</f>
        <v/>
      </c>
      <c r="F135" s="242"/>
      <c r="G135" s="269" t="str">
        <f>IF('CX Sample Records'!G138=0,"",'CX Sample Records'!G138)</f>
        <v/>
      </c>
      <c r="H135" s="246"/>
      <c r="I135" s="246"/>
      <c r="J135" s="251"/>
      <c r="K135" s="242"/>
      <c r="AL135" s="265"/>
    </row>
    <row r="136" spans="1:38" x14ac:dyDescent="0.25">
      <c r="A136" s="242" t="str">
        <f>IF('CX Sample Records'!B136=0,"",'CX Sample Records'!B136)</f>
        <v/>
      </c>
      <c r="B136" s="242" t="str">
        <f>IF('CX Sample Records'!C136=0,"",'CX Sample Records'!C136)</f>
        <v/>
      </c>
      <c r="C136" s="244" t="str">
        <f>IF('CX Sample Records'!D136=0,"",'CX Sample Records'!D136)</f>
        <v/>
      </c>
      <c r="D136" s="242" t="str">
        <f>IF('CX Sample Records'!E136=0,"",'CX Sample Records'!E136)</f>
        <v/>
      </c>
      <c r="E136" s="242" t="str">
        <f>IF('CX Sample Records'!F136=0,"",'CX Sample Records'!F136)</f>
        <v/>
      </c>
      <c r="F136" s="242"/>
      <c r="G136" s="269" t="str">
        <f>IF('CX Sample Records'!G139=0,"",'CX Sample Records'!G139)</f>
        <v/>
      </c>
      <c r="H136" s="246"/>
      <c r="I136" s="246"/>
      <c r="J136" s="251"/>
      <c r="K136" s="242"/>
      <c r="AL136" s="265"/>
    </row>
    <row r="137" spans="1:38" x14ac:dyDescent="0.25">
      <c r="A137" s="242" t="str">
        <f>IF('CX Sample Records'!B137=0,"",'CX Sample Records'!B137)</f>
        <v/>
      </c>
      <c r="B137" s="242" t="str">
        <f>IF('CX Sample Records'!C137=0,"",'CX Sample Records'!C137)</f>
        <v/>
      </c>
      <c r="C137" s="244" t="str">
        <f>IF('CX Sample Records'!D137=0,"",'CX Sample Records'!D137)</f>
        <v/>
      </c>
      <c r="D137" s="242" t="str">
        <f>IF('CX Sample Records'!E137=0,"",'CX Sample Records'!E137)</f>
        <v/>
      </c>
      <c r="E137" s="242" t="str">
        <f>IF('CX Sample Records'!F137=0,"",'CX Sample Records'!F137)</f>
        <v/>
      </c>
      <c r="F137" s="242"/>
      <c r="G137" s="269" t="str">
        <f>IF('CX Sample Records'!G140=0,"",'CX Sample Records'!G140)</f>
        <v/>
      </c>
      <c r="H137" s="246"/>
      <c r="I137" s="246"/>
      <c r="J137" s="251"/>
      <c r="K137" s="242"/>
      <c r="AL137" s="265"/>
    </row>
    <row r="138" spans="1:38" x14ac:dyDescent="0.25">
      <c r="A138" s="242" t="str">
        <f>IF('CX Sample Records'!B138=0,"",'CX Sample Records'!B138)</f>
        <v/>
      </c>
      <c r="B138" s="242" t="str">
        <f>IF('CX Sample Records'!C138=0,"",'CX Sample Records'!C138)</f>
        <v/>
      </c>
      <c r="C138" s="244" t="str">
        <f>IF('CX Sample Records'!D138=0,"",'CX Sample Records'!D138)</f>
        <v/>
      </c>
      <c r="D138" s="242" t="str">
        <f>IF('CX Sample Records'!E138=0,"",'CX Sample Records'!E138)</f>
        <v/>
      </c>
      <c r="E138" s="242" t="str">
        <f>IF('CX Sample Records'!F138=0,"",'CX Sample Records'!F138)</f>
        <v/>
      </c>
      <c r="F138" s="242"/>
      <c r="G138" s="269" t="str">
        <f>IF('CX Sample Records'!G141=0,"",'CX Sample Records'!G141)</f>
        <v/>
      </c>
      <c r="H138" s="246"/>
      <c r="I138" s="246"/>
      <c r="J138" s="251"/>
      <c r="K138" s="242"/>
      <c r="AL138" s="265"/>
    </row>
    <row r="139" spans="1:38" x14ac:dyDescent="0.25">
      <c r="A139" s="242" t="str">
        <f>IF('CX Sample Records'!B139=0,"",'CX Sample Records'!B139)</f>
        <v/>
      </c>
      <c r="B139" s="242" t="str">
        <f>IF('CX Sample Records'!C139=0,"",'CX Sample Records'!C139)</f>
        <v/>
      </c>
      <c r="C139" s="244" t="str">
        <f>IF('CX Sample Records'!D139=0,"",'CX Sample Records'!D139)</f>
        <v/>
      </c>
      <c r="D139" s="242" t="str">
        <f>IF('CX Sample Records'!E139=0,"",'CX Sample Records'!E139)</f>
        <v/>
      </c>
      <c r="E139" s="242" t="str">
        <f>IF('CX Sample Records'!F139=0,"",'CX Sample Records'!F139)</f>
        <v/>
      </c>
      <c r="F139" s="242"/>
      <c r="G139" s="269" t="str">
        <f>IF('CX Sample Records'!G142=0,"",'CX Sample Records'!G142)</f>
        <v/>
      </c>
      <c r="H139" s="246"/>
      <c r="I139" s="246"/>
      <c r="J139" s="251"/>
      <c r="K139" s="242"/>
      <c r="AL139" s="265"/>
    </row>
    <row r="140" spans="1:38" x14ac:dyDescent="0.25">
      <c r="A140" s="242" t="str">
        <f>IF('CX Sample Records'!B140=0,"",'CX Sample Records'!B140)</f>
        <v/>
      </c>
      <c r="B140" s="242" t="str">
        <f>IF('CX Sample Records'!C140=0,"",'CX Sample Records'!C140)</f>
        <v/>
      </c>
      <c r="C140" s="244" t="str">
        <f>IF('CX Sample Records'!D140=0,"",'CX Sample Records'!D140)</f>
        <v/>
      </c>
      <c r="D140" s="242" t="str">
        <f>IF('CX Sample Records'!E140=0,"",'CX Sample Records'!E140)</f>
        <v/>
      </c>
      <c r="E140" s="242" t="str">
        <f>IF('CX Sample Records'!F140=0,"",'CX Sample Records'!F140)</f>
        <v/>
      </c>
      <c r="F140" s="242"/>
      <c r="G140" s="269" t="str">
        <f>IF('CX Sample Records'!G143=0,"",'CX Sample Records'!G143)</f>
        <v/>
      </c>
      <c r="H140" s="246"/>
      <c r="I140" s="246"/>
      <c r="J140" s="251"/>
      <c r="K140" s="242"/>
      <c r="AL140" s="265"/>
    </row>
    <row r="141" spans="1:38" x14ac:dyDescent="0.25">
      <c r="A141" s="242" t="str">
        <f>IF('CX Sample Records'!B141=0,"",'CX Sample Records'!B141)</f>
        <v/>
      </c>
      <c r="B141" s="242" t="str">
        <f>IF('CX Sample Records'!C141=0,"",'CX Sample Records'!C141)</f>
        <v/>
      </c>
      <c r="C141" s="244" t="str">
        <f>IF('CX Sample Records'!D141=0,"",'CX Sample Records'!D141)</f>
        <v/>
      </c>
      <c r="D141" s="242" t="str">
        <f>IF('CX Sample Records'!E141=0,"",'CX Sample Records'!E141)</f>
        <v/>
      </c>
      <c r="E141" s="242" t="str">
        <f>IF('CX Sample Records'!F141=0,"",'CX Sample Records'!F141)</f>
        <v/>
      </c>
      <c r="F141" s="242"/>
      <c r="G141" s="269" t="str">
        <f>IF('CX Sample Records'!G144=0,"",'CX Sample Records'!G144)</f>
        <v/>
      </c>
      <c r="H141" s="246"/>
      <c r="I141" s="246"/>
      <c r="J141" s="251"/>
      <c r="K141" s="242"/>
      <c r="AL141" s="265"/>
    </row>
    <row r="142" spans="1:38" x14ac:dyDescent="0.25">
      <c r="A142" s="242" t="str">
        <f>IF('CX Sample Records'!B142=0,"",'CX Sample Records'!B142)</f>
        <v/>
      </c>
      <c r="B142" s="242" t="str">
        <f>IF('CX Sample Records'!C142=0,"",'CX Sample Records'!C142)</f>
        <v/>
      </c>
      <c r="C142" s="244" t="str">
        <f>IF('CX Sample Records'!D142=0,"",'CX Sample Records'!D142)</f>
        <v/>
      </c>
      <c r="D142" s="242" t="str">
        <f>IF('CX Sample Records'!E142=0,"",'CX Sample Records'!E142)</f>
        <v/>
      </c>
      <c r="E142" s="242" t="str">
        <f>IF('CX Sample Records'!F142=0,"",'CX Sample Records'!F142)</f>
        <v/>
      </c>
      <c r="F142" s="242"/>
      <c r="G142" s="269" t="str">
        <f>IF('CX Sample Records'!G145=0,"",'CX Sample Records'!G145)</f>
        <v/>
      </c>
      <c r="H142" s="246"/>
      <c r="I142" s="246"/>
      <c r="J142" s="251"/>
      <c r="K142" s="242"/>
      <c r="AL142" s="265"/>
    </row>
    <row r="143" spans="1:38" x14ac:dyDescent="0.25">
      <c r="A143" s="242" t="str">
        <f>IF('CX Sample Records'!B143=0,"",'CX Sample Records'!B143)</f>
        <v/>
      </c>
      <c r="B143" s="242" t="str">
        <f>IF('CX Sample Records'!C143=0,"",'CX Sample Records'!C143)</f>
        <v/>
      </c>
      <c r="C143" s="244" t="str">
        <f>IF('CX Sample Records'!D143=0,"",'CX Sample Records'!D143)</f>
        <v/>
      </c>
      <c r="D143" s="242" t="str">
        <f>IF('CX Sample Records'!E143=0,"",'CX Sample Records'!E143)</f>
        <v/>
      </c>
      <c r="E143" s="242" t="str">
        <f>IF('CX Sample Records'!F143=0,"",'CX Sample Records'!F143)</f>
        <v/>
      </c>
      <c r="F143" s="242"/>
      <c r="G143" s="269" t="str">
        <f>IF('CX Sample Records'!G146=0,"",'CX Sample Records'!G146)</f>
        <v/>
      </c>
      <c r="H143" s="246"/>
      <c r="I143" s="246"/>
      <c r="J143" s="251"/>
      <c r="K143" s="242"/>
      <c r="AL143" s="265"/>
    </row>
    <row r="144" spans="1:38" x14ac:dyDescent="0.25">
      <c r="A144" s="242" t="str">
        <f>IF('CX Sample Records'!B144=0,"",'CX Sample Records'!B144)</f>
        <v/>
      </c>
      <c r="B144" s="242" t="str">
        <f>IF('CX Sample Records'!C144=0,"",'CX Sample Records'!C144)</f>
        <v/>
      </c>
      <c r="C144" s="244" t="str">
        <f>IF('CX Sample Records'!D144=0,"",'CX Sample Records'!D144)</f>
        <v/>
      </c>
      <c r="D144" s="242" t="str">
        <f>IF('CX Sample Records'!E144=0,"",'CX Sample Records'!E144)</f>
        <v/>
      </c>
      <c r="E144" s="242" t="str">
        <f>IF('CX Sample Records'!F144=0,"",'CX Sample Records'!F144)</f>
        <v/>
      </c>
      <c r="F144" s="242"/>
      <c r="G144" s="269" t="str">
        <f>IF('CX Sample Records'!G147=0,"",'CX Sample Records'!G147)</f>
        <v/>
      </c>
      <c r="J144" s="251"/>
      <c r="K144" s="242"/>
      <c r="AL144" s="265"/>
    </row>
    <row r="145" spans="1:38" x14ac:dyDescent="0.25">
      <c r="A145" s="242" t="str">
        <f>IF('CX Sample Records'!B145=0,"",'CX Sample Records'!B145)</f>
        <v/>
      </c>
      <c r="B145" s="242" t="str">
        <f>IF('CX Sample Records'!C145=0,"",'CX Sample Records'!C145)</f>
        <v/>
      </c>
      <c r="C145" s="244" t="str">
        <f>IF('CX Sample Records'!D145=0,"",'CX Sample Records'!D145)</f>
        <v/>
      </c>
      <c r="D145" s="242" t="str">
        <f>IF('CX Sample Records'!E145=0,"",'CX Sample Records'!E145)</f>
        <v/>
      </c>
      <c r="E145" s="242" t="str">
        <f>IF('CX Sample Records'!F145=0,"",'CX Sample Records'!F145)</f>
        <v/>
      </c>
      <c r="F145" s="242"/>
      <c r="G145" s="269" t="str">
        <f>IF('CX Sample Records'!G148=0,"",'CX Sample Records'!G148)</f>
        <v/>
      </c>
      <c r="J145" s="251"/>
      <c r="K145" s="242"/>
      <c r="AL145" s="265"/>
    </row>
    <row r="146" spans="1:38" x14ac:dyDescent="0.25">
      <c r="A146" s="242" t="str">
        <f>IF('CX Sample Records'!B146=0,"",'CX Sample Records'!B146)</f>
        <v/>
      </c>
      <c r="B146" s="242" t="str">
        <f>IF('CX Sample Records'!C146=0,"",'CX Sample Records'!C146)</f>
        <v/>
      </c>
      <c r="C146" s="244" t="str">
        <f>IF('CX Sample Records'!D146=0,"",'CX Sample Records'!D146)</f>
        <v/>
      </c>
      <c r="D146" s="242" t="str">
        <f>IF('CX Sample Records'!E146=0,"",'CX Sample Records'!E146)</f>
        <v/>
      </c>
      <c r="E146" s="242" t="str">
        <f>IF('CX Sample Records'!F146=0,"",'CX Sample Records'!F146)</f>
        <v/>
      </c>
      <c r="F146" s="242"/>
      <c r="G146" s="269" t="str">
        <f>IF('CX Sample Records'!G149=0,"",'CX Sample Records'!G149)</f>
        <v/>
      </c>
      <c r="J146" s="251"/>
      <c r="K146" s="242"/>
      <c r="AL146" s="265"/>
    </row>
    <row r="147" spans="1:38" x14ac:dyDescent="0.25">
      <c r="A147" s="242" t="str">
        <f>IF('CX Sample Records'!B147=0,"",'CX Sample Records'!B147)</f>
        <v/>
      </c>
      <c r="B147" s="242" t="str">
        <f>IF('CX Sample Records'!C147=0,"",'CX Sample Records'!C147)</f>
        <v/>
      </c>
      <c r="C147" s="244" t="str">
        <f>IF('CX Sample Records'!D147=0,"",'CX Sample Records'!D147)</f>
        <v/>
      </c>
      <c r="D147" s="242" t="str">
        <f>IF('CX Sample Records'!E147=0,"",'CX Sample Records'!E147)</f>
        <v/>
      </c>
      <c r="E147" s="242" t="str">
        <f>IF('CX Sample Records'!F147=0,"",'CX Sample Records'!F147)</f>
        <v/>
      </c>
      <c r="F147" s="242"/>
      <c r="G147" s="269" t="str">
        <f>IF('CX Sample Records'!G150=0,"",'CX Sample Records'!G150)</f>
        <v/>
      </c>
      <c r="J147" s="251"/>
      <c r="K147" s="242"/>
      <c r="AL147" s="265"/>
    </row>
    <row r="148" spans="1:38" x14ac:dyDescent="0.25">
      <c r="A148" s="242" t="str">
        <f>IF('CX Sample Records'!B148=0,"",'CX Sample Records'!B148)</f>
        <v/>
      </c>
      <c r="B148" s="242" t="str">
        <f>IF('CX Sample Records'!C148=0,"",'CX Sample Records'!C148)</f>
        <v/>
      </c>
      <c r="C148" s="244" t="str">
        <f>IF('CX Sample Records'!D148=0,"",'CX Sample Records'!D148)</f>
        <v/>
      </c>
      <c r="D148" s="242" t="str">
        <f>IF('CX Sample Records'!E148=0,"",'CX Sample Records'!E148)</f>
        <v/>
      </c>
      <c r="E148" s="242" t="str">
        <f>IF('CX Sample Records'!F148=0,"",'CX Sample Records'!F148)</f>
        <v/>
      </c>
      <c r="F148" s="242"/>
      <c r="G148" s="269" t="str">
        <f>IF('CX Sample Records'!G151=0,"",'CX Sample Records'!G151)</f>
        <v/>
      </c>
      <c r="J148" s="251"/>
      <c r="K148" s="242"/>
      <c r="AL148" s="265"/>
    </row>
    <row r="149" spans="1:38" x14ac:dyDescent="0.25">
      <c r="A149" s="242" t="str">
        <f>IF('CX Sample Records'!B149=0,"",'CX Sample Records'!B149)</f>
        <v/>
      </c>
      <c r="B149" s="242" t="str">
        <f>IF('CX Sample Records'!C149=0,"",'CX Sample Records'!C149)</f>
        <v/>
      </c>
      <c r="C149" s="244" t="str">
        <f>IF('CX Sample Records'!D149=0,"",'CX Sample Records'!D149)</f>
        <v/>
      </c>
      <c r="D149" s="242" t="str">
        <f>IF('CX Sample Records'!E149=0,"",'CX Sample Records'!E149)</f>
        <v/>
      </c>
      <c r="E149" s="242" t="str">
        <f>IF('CX Sample Records'!F149=0,"",'CX Sample Records'!F149)</f>
        <v/>
      </c>
      <c r="F149" s="242"/>
      <c r="G149" s="269" t="str">
        <f>IF('CX Sample Records'!G152=0,"",'CX Sample Records'!G152)</f>
        <v/>
      </c>
      <c r="J149" s="251"/>
      <c r="K149" s="242"/>
      <c r="AL149" s="265"/>
    </row>
    <row r="150" spans="1:38" x14ac:dyDescent="0.25">
      <c r="A150" s="242" t="str">
        <f>IF('CX Sample Records'!B150=0,"",'CX Sample Records'!B150)</f>
        <v/>
      </c>
      <c r="B150" s="242" t="str">
        <f>IF('CX Sample Records'!C150=0,"",'CX Sample Records'!C150)</f>
        <v/>
      </c>
      <c r="C150" s="244" t="str">
        <f>IF('CX Sample Records'!D150=0,"",'CX Sample Records'!D150)</f>
        <v/>
      </c>
      <c r="D150" s="242" t="str">
        <f>IF('CX Sample Records'!E150=0,"",'CX Sample Records'!E150)</f>
        <v/>
      </c>
      <c r="E150" s="242" t="str">
        <f>IF('CX Sample Records'!F150=0,"",'CX Sample Records'!F150)</f>
        <v/>
      </c>
      <c r="F150" s="242"/>
      <c r="G150" s="269" t="str">
        <f>IF('CX Sample Records'!G153=0,"",'CX Sample Records'!G153)</f>
        <v/>
      </c>
      <c r="J150" s="251"/>
      <c r="K150" s="242"/>
      <c r="AL150" s="265"/>
    </row>
    <row r="151" spans="1:38" x14ac:dyDescent="0.25">
      <c r="A151" s="242" t="str">
        <f>IF('CX Sample Records'!B151=0,"",'CX Sample Records'!B151)</f>
        <v/>
      </c>
      <c r="B151" s="242" t="str">
        <f>IF('CX Sample Records'!C151=0,"",'CX Sample Records'!C151)</f>
        <v/>
      </c>
      <c r="C151" s="244" t="str">
        <f>IF('CX Sample Records'!D151=0,"",'CX Sample Records'!D151)</f>
        <v/>
      </c>
      <c r="D151" s="242" t="str">
        <f>IF('CX Sample Records'!E151=0,"",'CX Sample Records'!E151)</f>
        <v/>
      </c>
      <c r="E151" s="242" t="str">
        <f>IF('CX Sample Records'!F151=0,"",'CX Sample Records'!F151)</f>
        <v/>
      </c>
      <c r="F151" s="242"/>
      <c r="G151" s="269" t="str">
        <f>IF('CX Sample Records'!G154=0,"",'CX Sample Records'!G154)</f>
        <v/>
      </c>
      <c r="J151" s="251"/>
      <c r="K151" s="242"/>
      <c r="AL151" s="265"/>
    </row>
    <row r="152" spans="1:38" x14ac:dyDescent="0.25">
      <c r="A152" s="242" t="str">
        <f>IF('CX Sample Records'!B152=0,"",'CX Sample Records'!B152)</f>
        <v/>
      </c>
      <c r="B152" s="242" t="str">
        <f>IF('CX Sample Records'!C152=0,"",'CX Sample Records'!C152)</f>
        <v/>
      </c>
      <c r="C152" s="244" t="str">
        <f>IF('CX Sample Records'!D152=0,"",'CX Sample Records'!D152)</f>
        <v/>
      </c>
      <c r="D152" s="242" t="str">
        <f>IF('CX Sample Records'!E152=0,"",'CX Sample Records'!E152)</f>
        <v/>
      </c>
      <c r="E152" s="242" t="str">
        <f>IF('CX Sample Records'!F152=0,"",'CX Sample Records'!F152)</f>
        <v/>
      </c>
      <c r="F152" s="242"/>
      <c r="G152" s="269" t="str">
        <f>IF('CX Sample Records'!G155=0,"",'CX Sample Records'!G155)</f>
        <v/>
      </c>
      <c r="J152" s="251"/>
      <c r="K152" s="242"/>
      <c r="AL152" s="265"/>
    </row>
    <row r="153" spans="1:38" x14ac:dyDescent="0.25">
      <c r="A153" s="242" t="str">
        <f>IF('CX Sample Records'!B153=0,"",'CX Sample Records'!B153)</f>
        <v/>
      </c>
      <c r="B153" s="242" t="str">
        <f>IF('CX Sample Records'!C153=0,"",'CX Sample Records'!C153)</f>
        <v/>
      </c>
      <c r="C153" s="244" t="str">
        <f>IF('CX Sample Records'!D153=0,"",'CX Sample Records'!D153)</f>
        <v/>
      </c>
      <c r="D153" s="242" t="str">
        <f>IF('CX Sample Records'!E153=0,"",'CX Sample Records'!E153)</f>
        <v/>
      </c>
      <c r="E153" s="242" t="str">
        <f>IF('CX Sample Records'!F153=0,"",'CX Sample Records'!F153)</f>
        <v/>
      </c>
      <c r="F153" s="242"/>
      <c r="G153" s="269" t="str">
        <f>IF('CX Sample Records'!G156=0,"",'CX Sample Records'!G156)</f>
        <v/>
      </c>
      <c r="J153" s="251"/>
      <c r="K153" s="242"/>
      <c r="AL153" s="265"/>
    </row>
    <row r="154" spans="1:38" x14ac:dyDescent="0.25">
      <c r="A154" s="242" t="str">
        <f>IF('CX Sample Records'!B154=0,"",'CX Sample Records'!B154)</f>
        <v/>
      </c>
      <c r="B154" s="242" t="str">
        <f>IF('CX Sample Records'!C154=0,"",'CX Sample Records'!C154)</f>
        <v/>
      </c>
      <c r="C154" s="244" t="str">
        <f>IF('CX Sample Records'!D154=0,"",'CX Sample Records'!D154)</f>
        <v/>
      </c>
      <c r="D154" s="242" t="str">
        <f>IF('CX Sample Records'!E154=0,"",'CX Sample Records'!E154)</f>
        <v/>
      </c>
      <c r="E154" s="242" t="str">
        <f>IF('CX Sample Records'!F154=0,"",'CX Sample Records'!F154)</f>
        <v/>
      </c>
      <c r="F154" s="242"/>
      <c r="G154" s="269" t="str">
        <f>IF('CX Sample Records'!G157=0,"",'CX Sample Records'!G157)</f>
        <v/>
      </c>
      <c r="J154" s="251"/>
      <c r="K154" s="242"/>
      <c r="AL154" s="265"/>
    </row>
    <row r="155" spans="1:38" x14ac:dyDescent="0.25">
      <c r="A155" s="242" t="str">
        <f>IF('CX Sample Records'!B155=0,"",'CX Sample Records'!B155)</f>
        <v/>
      </c>
      <c r="B155" s="242" t="str">
        <f>IF('CX Sample Records'!C155=0,"",'CX Sample Records'!C155)</f>
        <v/>
      </c>
      <c r="C155" s="244" t="str">
        <f>IF('CX Sample Records'!D155=0,"",'CX Sample Records'!D155)</f>
        <v/>
      </c>
      <c r="D155" s="242" t="str">
        <f>IF('CX Sample Records'!E155=0,"",'CX Sample Records'!E155)</f>
        <v/>
      </c>
      <c r="E155" s="242" t="str">
        <f>IF('CX Sample Records'!F155=0,"",'CX Sample Records'!F155)</f>
        <v/>
      </c>
      <c r="F155" s="242"/>
      <c r="G155" s="269" t="str">
        <f>IF('CX Sample Records'!G158=0,"",'CX Sample Records'!G158)</f>
        <v/>
      </c>
      <c r="J155" s="251"/>
      <c r="K155" s="242"/>
      <c r="AL155" s="265"/>
    </row>
    <row r="156" spans="1:38" x14ac:dyDescent="0.25">
      <c r="A156" s="242" t="str">
        <f>IF('CX Sample Records'!B156=0,"",'CX Sample Records'!B156)</f>
        <v/>
      </c>
      <c r="B156" s="242" t="str">
        <f>IF('CX Sample Records'!C156=0,"",'CX Sample Records'!C156)</f>
        <v/>
      </c>
      <c r="C156" s="244" t="str">
        <f>IF('CX Sample Records'!D156=0,"",'CX Sample Records'!D156)</f>
        <v/>
      </c>
      <c r="D156" s="242" t="str">
        <f>IF('CX Sample Records'!E156=0,"",'CX Sample Records'!E156)</f>
        <v/>
      </c>
      <c r="E156" s="242" t="str">
        <f>IF('CX Sample Records'!F156=0,"",'CX Sample Records'!F156)</f>
        <v/>
      </c>
      <c r="F156" s="242"/>
      <c r="G156" s="269" t="str">
        <f>IF('CX Sample Records'!G159=0,"",'CX Sample Records'!G159)</f>
        <v/>
      </c>
      <c r="J156" s="251"/>
      <c r="K156" s="242"/>
      <c r="AL156" s="265"/>
    </row>
    <row r="157" spans="1:38" x14ac:dyDescent="0.25">
      <c r="A157" s="242" t="str">
        <f>IF('CX Sample Records'!B157=0,"",'CX Sample Records'!B157)</f>
        <v/>
      </c>
      <c r="B157" s="242" t="str">
        <f>IF('CX Sample Records'!C157=0,"",'CX Sample Records'!C157)</f>
        <v/>
      </c>
      <c r="C157" s="244" t="str">
        <f>IF('CX Sample Records'!D157=0,"",'CX Sample Records'!D157)</f>
        <v/>
      </c>
      <c r="D157" s="242" t="str">
        <f>IF('CX Sample Records'!E157=0,"",'CX Sample Records'!E157)</f>
        <v/>
      </c>
      <c r="E157" s="242" t="str">
        <f>IF('CX Sample Records'!F157=0,"",'CX Sample Records'!F157)</f>
        <v/>
      </c>
      <c r="F157" s="242"/>
      <c r="G157" s="269" t="str">
        <f>IF('CX Sample Records'!G160=0,"",'CX Sample Records'!G160)</f>
        <v/>
      </c>
      <c r="J157" s="251"/>
      <c r="K157" s="242"/>
      <c r="AL157" s="265"/>
    </row>
    <row r="158" spans="1:38" x14ac:dyDescent="0.25">
      <c r="A158" s="242" t="str">
        <f>IF('CX Sample Records'!B158=0,"",'CX Sample Records'!B158)</f>
        <v/>
      </c>
      <c r="B158" s="242" t="str">
        <f>IF('CX Sample Records'!C158=0,"",'CX Sample Records'!C158)</f>
        <v/>
      </c>
      <c r="C158" s="244" t="str">
        <f>IF('CX Sample Records'!D158=0,"",'CX Sample Records'!D158)</f>
        <v/>
      </c>
      <c r="D158" s="242" t="str">
        <f>IF('CX Sample Records'!E158=0,"",'CX Sample Records'!E158)</f>
        <v/>
      </c>
      <c r="E158" s="242" t="str">
        <f>IF('CX Sample Records'!F158=0,"",'CX Sample Records'!F158)</f>
        <v/>
      </c>
      <c r="F158" s="242"/>
      <c r="G158" s="269" t="str">
        <f>IF('CX Sample Records'!G161=0,"",'CX Sample Records'!G161)</f>
        <v/>
      </c>
      <c r="J158" s="251"/>
      <c r="K158" s="242"/>
      <c r="AL158" s="265"/>
    </row>
    <row r="159" spans="1:38" x14ac:dyDescent="0.25">
      <c r="A159" s="242" t="str">
        <f>IF('CX Sample Records'!B159=0,"",'CX Sample Records'!B159)</f>
        <v/>
      </c>
      <c r="B159" s="242" t="str">
        <f>IF('CX Sample Records'!C159=0,"",'CX Sample Records'!C159)</f>
        <v/>
      </c>
      <c r="C159" s="244" t="str">
        <f>IF('CX Sample Records'!D159=0,"",'CX Sample Records'!D159)</f>
        <v/>
      </c>
      <c r="D159" s="242" t="str">
        <f>IF('CX Sample Records'!E159=0,"",'CX Sample Records'!E159)</f>
        <v/>
      </c>
      <c r="E159" s="242" t="str">
        <f>IF('CX Sample Records'!F159=0,"",'CX Sample Records'!F159)</f>
        <v/>
      </c>
      <c r="F159" s="242"/>
      <c r="G159" s="269" t="str">
        <f>IF('CX Sample Records'!G162=0,"",'CX Sample Records'!G162)</f>
        <v/>
      </c>
      <c r="J159" s="251"/>
      <c r="K159" s="242"/>
      <c r="AL159" s="265"/>
    </row>
    <row r="160" spans="1:38" x14ac:dyDescent="0.25">
      <c r="A160" s="242" t="str">
        <f>IF('CX Sample Records'!B160=0,"",'CX Sample Records'!B160)</f>
        <v/>
      </c>
      <c r="B160" s="242" t="str">
        <f>IF('CX Sample Records'!C160=0,"",'CX Sample Records'!C160)</f>
        <v/>
      </c>
      <c r="C160" s="244" t="str">
        <f>IF('CX Sample Records'!D160=0,"",'CX Sample Records'!D160)</f>
        <v/>
      </c>
      <c r="D160" s="242" t="str">
        <f>IF('CX Sample Records'!E160=0,"",'CX Sample Records'!E160)</f>
        <v/>
      </c>
      <c r="E160" s="242" t="str">
        <f>IF('CX Sample Records'!F160=0,"",'CX Sample Records'!F160)</f>
        <v/>
      </c>
      <c r="F160" s="242"/>
      <c r="G160" s="269" t="str">
        <f>IF('CX Sample Records'!G163=0,"",'CX Sample Records'!G163)</f>
        <v/>
      </c>
      <c r="J160" s="251"/>
      <c r="K160" s="242"/>
      <c r="AL160" s="265"/>
    </row>
    <row r="161" spans="1:38" x14ac:dyDescent="0.25">
      <c r="A161" s="242" t="str">
        <f>IF('CX Sample Records'!B161=0,"",'CX Sample Records'!B161)</f>
        <v/>
      </c>
      <c r="B161" s="242" t="str">
        <f>IF('CX Sample Records'!C161=0,"",'CX Sample Records'!C161)</f>
        <v/>
      </c>
      <c r="C161" s="244" t="str">
        <f>IF('CX Sample Records'!D161=0,"",'CX Sample Records'!D161)</f>
        <v/>
      </c>
      <c r="D161" s="242" t="str">
        <f>IF('CX Sample Records'!E161=0,"",'CX Sample Records'!E161)</f>
        <v/>
      </c>
      <c r="E161" s="242" t="str">
        <f>IF('CX Sample Records'!F161=0,"",'CX Sample Records'!F161)</f>
        <v/>
      </c>
      <c r="F161" s="242"/>
      <c r="G161" s="269" t="str">
        <f>IF('CX Sample Records'!G164=0,"",'CX Sample Records'!G164)</f>
        <v/>
      </c>
      <c r="J161" s="251"/>
      <c r="K161" s="242"/>
      <c r="AL161" s="265"/>
    </row>
    <row r="162" spans="1:38" x14ac:dyDescent="0.25">
      <c r="A162" s="242" t="str">
        <f>IF('CX Sample Records'!B162=0,"",'CX Sample Records'!B162)</f>
        <v/>
      </c>
      <c r="B162" s="242" t="str">
        <f>IF('CX Sample Records'!C162=0,"",'CX Sample Records'!C162)</f>
        <v/>
      </c>
      <c r="C162" s="244" t="str">
        <f>IF('CX Sample Records'!D162=0,"",'CX Sample Records'!D162)</f>
        <v/>
      </c>
      <c r="D162" s="242" t="str">
        <f>IF('CX Sample Records'!E162=0,"",'CX Sample Records'!E162)</f>
        <v/>
      </c>
      <c r="E162" s="242" t="str">
        <f>IF('CX Sample Records'!F162=0,"",'CX Sample Records'!F162)</f>
        <v/>
      </c>
      <c r="F162" s="242"/>
      <c r="G162" s="269" t="str">
        <f>IF('CX Sample Records'!G165=0,"",'CX Sample Records'!G165)</f>
        <v/>
      </c>
      <c r="J162" s="251"/>
      <c r="K162" s="242"/>
      <c r="AL162" s="265"/>
    </row>
    <row r="163" spans="1:38" x14ac:dyDescent="0.25">
      <c r="A163" s="242" t="str">
        <f>IF('CX Sample Records'!B163=0,"",'CX Sample Records'!B163)</f>
        <v/>
      </c>
      <c r="B163" s="242" t="str">
        <f>IF('CX Sample Records'!C163=0,"",'CX Sample Records'!C163)</f>
        <v/>
      </c>
      <c r="C163" s="244" t="str">
        <f>IF('CX Sample Records'!D163=0,"",'CX Sample Records'!D163)</f>
        <v/>
      </c>
      <c r="D163" s="242" t="str">
        <f>IF('CX Sample Records'!E163=0,"",'CX Sample Records'!E163)</f>
        <v/>
      </c>
      <c r="E163" s="242" t="str">
        <f>IF('CX Sample Records'!F163=0,"",'CX Sample Records'!F163)</f>
        <v/>
      </c>
      <c r="F163" s="242"/>
      <c r="G163" s="269" t="str">
        <f>IF('CX Sample Records'!G166=0,"",'CX Sample Records'!G166)</f>
        <v/>
      </c>
      <c r="J163" s="251"/>
      <c r="K163" s="242"/>
      <c r="AL163" s="265"/>
    </row>
    <row r="164" spans="1:38" x14ac:dyDescent="0.25">
      <c r="A164" s="242" t="str">
        <f>IF('CX Sample Records'!B164=0,"",'CX Sample Records'!B164)</f>
        <v/>
      </c>
      <c r="B164" s="242" t="str">
        <f>IF('CX Sample Records'!C164=0,"",'CX Sample Records'!C164)</f>
        <v/>
      </c>
      <c r="C164" s="244" t="str">
        <f>IF('CX Sample Records'!D164=0,"",'CX Sample Records'!D164)</f>
        <v/>
      </c>
      <c r="D164" s="242" t="str">
        <f>IF('CX Sample Records'!E164=0,"",'CX Sample Records'!E164)</f>
        <v/>
      </c>
      <c r="E164" s="242" t="str">
        <f>IF('CX Sample Records'!F164=0,"",'CX Sample Records'!F164)</f>
        <v/>
      </c>
      <c r="F164" s="242"/>
      <c r="G164" s="269" t="str">
        <f>IF('CX Sample Records'!G167=0,"",'CX Sample Records'!G167)</f>
        <v/>
      </c>
      <c r="J164" s="251"/>
      <c r="K164" s="242"/>
      <c r="AL164" s="265"/>
    </row>
    <row r="165" spans="1:38" x14ac:dyDescent="0.25">
      <c r="A165" s="242" t="str">
        <f>IF('CX Sample Records'!B165=0,"",'CX Sample Records'!B165)</f>
        <v/>
      </c>
      <c r="B165" s="242" t="str">
        <f>IF('CX Sample Records'!C165=0,"",'CX Sample Records'!C165)</f>
        <v/>
      </c>
      <c r="C165" s="244" t="str">
        <f>IF('CX Sample Records'!D165=0,"",'CX Sample Records'!D165)</f>
        <v/>
      </c>
      <c r="D165" s="242" t="str">
        <f>IF('CX Sample Records'!E165=0,"",'CX Sample Records'!E165)</f>
        <v/>
      </c>
      <c r="E165" s="242" t="str">
        <f>IF('CX Sample Records'!F165=0,"",'CX Sample Records'!F165)</f>
        <v/>
      </c>
      <c r="F165" s="242"/>
      <c r="G165" s="269" t="str">
        <f>IF('CX Sample Records'!G168=0,"",'CX Sample Records'!G168)</f>
        <v/>
      </c>
      <c r="J165" s="251"/>
      <c r="K165" s="242"/>
      <c r="AL165" s="265"/>
    </row>
    <row r="166" spans="1:38" x14ac:dyDescent="0.25">
      <c r="A166" s="242" t="str">
        <f>IF('CX Sample Records'!B166=0,"",'CX Sample Records'!B166)</f>
        <v/>
      </c>
      <c r="B166" s="242" t="str">
        <f>IF('CX Sample Records'!C166=0,"",'CX Sample Records'!C166)</f>
        <v/>
      </c>
      <c r="C166" s="244" t="str">
        <f>IF('CX Sample Records'!D166=0,"",'CX Sample Records'!D166)</f>
        <v/>
      </c>
      <c r="D166" s="242" t="str">
        <f>IF('CX Sample Records'!E166=0,"",'CX Sample Records'!E166)</f>
        <v/>
      </c>
      <c r="E166" s="242" t="str">
        <f>IF('CX Sample Records'!F166=0,"",'CX Sample Records'!F166)</f>
        <v/>
      </c>
      <c r="F166" s="242"/>
      <c r="G166" s="269" t="str">
        <f>IF('CX Sample Records'!G169=0,"",'CX Sample Records'!G169)</f>
        <v/>
      </c>
      <c r="J166" s="251"/>
      <c r="K166" s="242"/>
      <c r="AL166" s="265"/>
    </row>
    <row r="167" spans="1:38" x14ac:dyDescent="0.25">
      <c r="A167" s="242" t="str">
        <f>IF('CX Sample Records'!B167=0,"",'CX Sample Records'!B167)</f>
        <v/>
      </c>
      <c r="B167" s="242" t="str">
        <f>IF('CX Sample Records'!C167=0,"",'CX Sample Records'!C167)</f>
        <v/>
      </c>
      <c r="C167" s="244" t="str">
        <f>IF('CX Sample Records'!D167=0,"",'CX Sample Records'!D167)</f>
        <v/>
      </c>
      <c r="D167" s="242" t="str">
        <f>IF('CX Sample Records'!E167=0,"",'CX Sample Records'!E167)</f>
        <v/>
      </c>
      <c r="E167" s="242" t="str">
        <f>IF('CX Sample Records'!F167=0,"",'CX Sample Records'!F167)</f>
        <v/>
      </c>
      <c r="F167" s="242"/>
      <c r="G167" s="269" t="str">
        <f>IF('CX Sample Records'!G170=0,"",'CX Sample Records'!G170)</f>
        <v/>
      </c>
      <c r="J167" s="251"/>
      <c r="K167" s="242"/>
      <c r="AL167" s="265"/>
    </row>
    <row r="168" spans="1:38" x14ac:dyDescent="0.25">
      <c r="A168" s="242" t="str">
        <f>IF('CX Sample Records'!B168=0,"",'CX Sample Records'!B168)</f>
        <v/>
      </c>
      <c r="B168" s="242" t="str">
        <f>IF('CX Sample Records'!C168=0,"",'CX Sample Records'!C168)</f>
        <v/>
      </c>
      <c r="C168" s="244" t="str">
        <f>IF('CX Sample Records'!D168=0,"",'CX Sample Records'!D168)</f>
        <v/>
      </c>
      <c r="D168" s="242" t="str">
        <f>IF('CX Sample Records'!E168=0,"",'CX Sample Records'!E168)</f>
        <v/>
      </c>
      <c r="E168" s="242" t="str">
        <f>IF('CX Sample Records'!F168=0,"",'CX Sample Records'!F168)</f>
        <v/>
      </c>
      <c r="F168" s="242"/>
      <c r="G168" s="269" t="str">
        <f>IF('CX Sample Records'!G171=0,"",'CX Sample Records'!G171)</f>
        <v/>
      </c>
      <c r="J168" s="251"/>
      <c r="K168" s="242"/>
      <c r="AL168" s="265"/>
    </row>
    <row r="169" spans="1:38" x14ac:dyDescent="0.25">
      <c r="A169" s="242" t="str">
        <f>IF('CX Sample Records'!B169=0,"",'CX Sample Records'!B169)</f>
        <v/>
      </c>
      <c r="B169" s="242" t="str">
        <f>IF('CX Sample Records'!C169=0,"",'CX Sample Records'!C169)</f>
        <v/>
      </c>
      <c r="C169" s="244" t="str">
        <f>IF('CX Sample Records'!D169=0,"",'CX Sample Records'!D169)</f>
        <v/>
      </c>
      <c r="D169" s="242" t="str">
        <f>IF('CX Sample Records'!E169=0,"",'CX Sample Records'!E169)</f>
        <v/>
      </c>
      <c r="E169" s="242" t="str">
        <f>IF('CX Sample Records'!F169=0,"",'CX Sample Records'!F169)</f>
        <v/>
      </c>
      <c r="F169" s="242"/>
      <c r="G169" s="269" t="str">
        <f>IF('CX Sample Records'!G172=0,"",'CX Sample Records'!G172)</f>
        <v/>
      </c>
      <c r="J169" s="251"/>
      <c r="K169" s="242"/>
      <c r="AL169" s="265"/>
    </row>
    <row r="170" spans="1:38" x14ac:dyDescent="0.25">
      <c r="A170" s="242" t="str">
        <f>IF('CX Sample Records'!B170=0,"",'CX Sample Records'!B170)</f>
        <v/>
      </c>
      <c r="B170" s="242" t="str">
        <f>IF('CX Sample Records'!C170=0,"",'CX Sample Records'!C170)</f>
        <v/>
      </c>
      <c r="C170" s="244" t="str">
        <f>IF('CX Sample Records'!D170=0,"",'CX Sample Records'!D170)</f>
        <v/>
      </c>
      <c r="D170" s="242" t="str">
        <f>IF('CX Sample Records'!E170=0,"",'CX Sample Records'!E170)</f>
        <v/>
      </c>
      <c r="E170" s="242" t="str">
        <f>IF('CX Sample Records'!F170=0,"",'CX Sample Records'!F170)</f>
        <v/>
      </c>
      <c r="F170" s="242"/>
      <c r="G170" s="269" t="str">
        <f>IF('CX Sample Records'!G173=0,"",'CX Sample Records'!G173)</f>
        <v/>
      </c>
      <c r="J170" s="251"/>
      <c r="K170" s="242"/>
      <c r="AL170" s="265"/>
    </row>
    <row r="171" spans="1:38" x14ac:dyDescent="0.25">
      <c r="A171" s="242" t="str">
        <f>IF('CX Sample Records'!B171=0,"",'CX Sample Records'!B171)</f>
        <v/>
      </c>
      <c r="B171" s="242" t="str">
        <f>IF('CX Sample Records'!C171=0,"",'CX Sample Records'!C171)</f>
        <v/>
      </c>
      <c r="C171" s="244" t="str">
        <f>IF('CX Sample Records'!D171=0,"",'CX Sample Records'!D171)</f>
        <v/>
      </c>
      <c r="D171" s="242" t="str">
        <f>IF('CX Sample Records'!E171=0,"",'CX Sample Records'!E171)</f>
        <v/>
      </c>
      <c r="E171" s="242" t="str">
        <f>IF('CX Sample Records'!F171=0,"",'CX Sample Records'!F171)</f>
        <v/>
      </c>
      <c r="F171" s="242"/>
      <c r="G171" s="269" t="str">
        <f>IF('CX Sample Records'!G174=0,"",'CX Sample Records'!G174)</f>
        <v/>
      </c>
      <c r="J171" s="251"/>
      <c r="K171" s="242"/>
      <c r="AL171" s="265"/>
    </row>
    <row r="172" spans="1:38" x14ac:dyDescent="0.25">
      <c r="A172" s="242" t="str">
        <f>IF('CX Sample Records'!B172=0,"",'CX Sample Records'!B172)</f>
        <v/>
      </c>
      <c r="B172" s="242" t="str">
        <f>IF('CX Sample Records'!C172=0,"",'CX Sample Records'!C172)</f>
        <v/>
      </c>
      <c r="C172" s="244" t="str">
        <f>IF('CX Sample Records'!D172=0,"",'CX Sample Records'!D172)</f>
        <v/>
      </c>
      <c r="D172" s="242" t="str">
        <f>IF('CX Sample Records'!E172=0,"",'CX Sample Records'!E172)</f>
        <v/>
      </c>
      <c r="E172" s="242" t="str">
        <f>IF('CX Sample Records'!F172=0,"",'CX Sample Records'!F172)</f>
        <v/>
      </c>
      <c r="F172" s="242"/>
      <c r="G172" s="269" t="str">
        <f>IF('CX Sample Records'!G175=0,"",'CX Sample Records'!G175)</f>
        <v/>
      </c>
      <c r="J172" s="251"/>
      <c r="K172" s="242"/>
      <c r="AL172" s="265"/>
    </row>
    <row r="173" spans="1:38" x14ac:dyDescent="0.25">
      <c r="A173" s="242" t="str">
        <f>IF('CX Sample Records'!B173=0,"",'CX Sample Records'!B173)</f>
        <v/>
      </c>
      <c r="B173" s="242" t="str">
        <f>IF('CX Sample Records'!C173=0,"",'CX Sample Records'!C173)</f>
        <v/>
      </c>
      <c r="C173" s="244" t="str">
        <f>IF('CX Sample Records'!D173=0,"",'CX Sample Records'!D173)</f>
        <v/>
      </c>
      <c r="D173" s="242" t="str">
        <f>IF('CX Sample Records'!E173=0,"",'CX Sample Records'!E173)</f>
        <v/>
      </c>
      <c r="E173" s="242" t="str">
        <f>IF('CX Sample Records'!F173=0,"",'CX Sample Records'!F173)</f>
        <v/>
      </c>
      <c r="F173" s="242"/>
      <c r="G173" s="269" t="str">
        <f>IF('CX Sample Records'!G176=0,"",'CX Sample Records'!G176)</f>
        <v/>
      </c>
      <c r="J173" s="251"/>
      <c r="K173" s="242"/>
      <c r="AL173" s="265"/>
    </row>
    <row r="174" spans="1:38" x14ac:dyDescent="0.25">
      <c r="A174" s="242" t="str">
        <f>IF('CX Sample Records'!B174=0,"",'CX Sample Records'!B174)</f>
        <v/>
      </c>
      <c r="B174" s="242" t="str">
        <f>IF('CX Sample Records'!C174=0,"",'CX Sample Records'!C174)</f>
        <v/>
      </c>
      <c r="C174" s="244" t="str">
        <f>IF('CX Sample Records'!D174=0,"",'CX Sample Records'!D174)</f>
        <v/>
      </c>
      <c r="D174" s="242" t="str">
        <f>IF('CX Sample Records'!E174=0,"",'CX Sample Records'!E174)</f>
        <v/>
      </c>
      <c r="E174" s="242" t="str">
        <f>IF('CX Sample Records'!F174=0,"",'CX Sample Records'!F174)</f>
        <v/>
      </c>
      <c r="F174" s="242"/>
      <c r="G174" s="269" t="str">
        <f>IF('CX Sample Records'!G177=0,"",'CX Sample Records'!G177)</f>
        <v/>
      </c>
      <c r="J174" s="251"/>
      <c r="K174" s="242"/>
      <c r="AL174" s="265"/>
    </row>
    <row r="175" spans="1:38" x14ac:dyDescent="0.25">
      <c r="A175" s="242" t="str">
        <f>IF('CX Sample Records'!B175=0,"",'CX Sample Records'!B175)</f>
        <v/>
      </c>
      <c r="B175" s="242" t="str">
        <f>IF('CX Sample Records'!C175=0,"",'CX Sample Records'!C175)</f>
        <v/>
      </c>
      <c r="C175" s="244" t="str">
        <f>IF('CX Sample Records'!D175=0,"",'CX Sample Records'!D175)</f>
        <v/>
      </c>
      <c r="D175" s="242" t="str">
        <f>IF('CX Sample Records'!E175=0,"",'CX Sample Records'!E175)</f>
        <v/>
      </c>
      <c r="E175" s="242" t="str">
        <f>IF('CX Sample Records'!F175=0,"",'CX Sample Records'!F175)</f>
        <v/>
      </c>
      <c r="F175" s="242"/>
      <c r="G175" s="269" t="str">
        <f>IF('CX Sample Records'!G178=0,"",'CX Sample Records'!G178)</f>
        <v/>
      </c>
      <c r="J175" s="251"/>
      <c r="K175" s="242"/>
      <c r="AL175" s="265"/>
    </row>
    <row r="176" spans="1:38" x14ac:dyDescent="0.25">
      <c r="A176" s="242" t="str">
        <f>IF('CX Sample Records'!B176=0,"",'CX Sample Records'!B176)</f>
        <v/>
      </c>
      <c r="B176" s="242" t="str">
        <f>IF('CX Sample Records'!C176=0,"",'CX Sample Records'!C176)</f>
        <v/>
      </c>
      <c r="C176" s="244" t="str">
        <f>IF('CX Sample Records'!D176=0,"",'CX Sample Records'!D176)</f>
        <v/>
      </c>
      <c r="D176" s="242" t="str">
        <f>IF('CX Sample Records'!E176=0,"",'CX Sample Records'!E176)</f>
        <v/>
      </c>
      <c r="E176" s="242" t="str">
        <f>IF('CX Sample Records'!F176=0,"",'CX Sample Records'!F176)</f>
        <v/>
      </c>
      <c r="F176" s="242"/>
      <c r="G176" s="269" t="str">
        <f>IF('CX Sample Records'!G179=0,"",'CX Sample Records'!G179)</f>
        <v/>
      </c>
      <c r="J176" s="251"/>
      <c r="K176" s="242"/>
      <c r="AL176" s="265"/>
    </row>
    <row r="177" spans="1:38" x14ac:dyDescent="0.25">
      <c r="A177" s="242" t="str">
        <f>IF('CX Sample Records'!B177=0,"",'CX Sample Records'!B177)</f>
        <v/>
      </c>
      <c r="B177" s="242" t="str">
        <f>IF('CX Sample Records'!C177=0,"",'CX Sample Records'!C177)</f>
        <v/>
      </c>
      <c r="C177" s="244" t="str">
        <f>IF('CX Sample Records'!D177=0,"",'CX Sample Records'!D177)</f>
        <v/>
      </c>
      <c r="D177" s="242" t="str">
        <f>IF('CX Sample Records'!E177=0,"",'CX Sample Records'!E177)</f>
        <v/>
      </c>
      <c r="E177" s="242" t="str">
        <f>IF('CX Sample Records'!F177=0,"",'CX Sample Records'!F177)</f>
        <v/>
      </c>
      <c r="F177" s="242"/>
      <c r="G177" s="269" t="str">
        <f>IF('CX Sample Records'!G180=0,"",'CX Sample Records'!G180)</f>
        <v/>
      </c>
      <c r="J177" s="251"/>
      <c r="K177" s="242"/>
      <c r="AL177" s="265"/>
    </row>
    <row r="178" spans="1:38" x14ac:dyDescent="0.25">
      <c r="A178" s="242" t="str">
        <f>IF('CX Sample Records'!B178=0,"",'CX Sample Records'!B178)</f>
        <v/>
      </c>
      <c r="B178" s="242" t="str">
        <f>IF('CX Sample Records'!C178=0,"",'CX Sample Records'!C178)</f>
        <v/>
      </c>
      <c r="C178" s="244" t="str">
        <f>IF('CX Sample Records'!D178=0,"",'CX Sample Records'!D178)</f>
        <v/>
      </c>
      <c r="D178" s="242" t="str">
        <f>IF('CX Sample Records'!E178=0,"",'CX Sample Records'!E178)</f>
        <v/>
      </c>
      <c r="E178" s="242" t="str">
        <f>IF('CX Sample Records'!F178=0,"",'CX Sample Records'!F178)</f>
        <v/>
      </c>
      <c r="F178" s="242"/>
      <c r="G178" s="269" t="str">
        <f>IF('CX Sample Records'!G181=0,"",'CX Sample Records'!G181)</f>
        <v/>
      </c>
      <c r="J178" s="251"/>
      <c r="K178" s="242"/>
      <c r="AL178" s="265"/>
    </row>
    <row r="179" spans="1:38" x14ac:dyDescent="0.25">
      <c r="A179" s="242" t="str">
        <f>IF('CX Sample Records'!B179=0,"",'CX Sample Records'!B179)</f>
        <v/>
      </c>
      <c r="B179" s="242" t="str">
        <f>IF('CX Sample Records'!C179=0,"",'CX Sample Records'!C179)</f>
        <v/>
      </c>
      <c r="C179" s="244" t="str">
        <f>IF('CX Sample Records'!D179=0,"",'CX Sample Records'!D179)</f>
        <v/>
      </c>
      <c r="D179" s="242" t="str">
        <f>IF('CX Sample Records'!E179=0,"",'CX Sample Records'!E179)</f>
        <v/>
      </c>
      <c r="E179" s="242" t="str">
        <f>IF('CX Sample Records'!F179=0,"",'CX Sample Records'!F179)</f>
        <v/>
      </c>
      <c r="F179" s="242"/>
      <c r="G179" s="269" t="str">
        <f>IF('CX Sample Records'!G182=0,"",'CX Sample Records'!G182)</f>
        <v/>
      </c>
      <c r="J179" s="251"/>
      <c r="K179" s="242"/>
      <c r="AL179" s="265"/>
    </row>
    <row r="180" spans="1:38" x14ac:dyDescent="0.25">
      <c r="A180" s="242" t="str">
        <f>IF('CX Sample Records'!B180=0,"",'CX Sample Records'!B180)</f>
        <v/>
      </c>
      <c r="B180" s="242" t="str">
        <f>IF('CX Sample Records'!C180=0,"",'CX Sample Records'!C180)</f>
        <v/>
      </c>
      <c r="C180" s="244" t="str">
        <f>IF('CX Sample Records'!D180=0,"",'CX Sample Records'!D180)</f>
        <v/>
      </c>
      <c r="D180" s="242" t="str">
        <f>IF('CX Sample Records'!E180=0,"",'CX Sample Records'!E180)</f>
        <v/>
      </c>
      <c r="E180" s="242" t="str">
        <f>IF('CX Sample Records'!F180=0,"",'CX Sample Records'!F180)</f>
        <v/>
      </c>
      <c r="F180" s="242"/>
      <c r="G180" s="269" t="str">
        <f>IF('CX Sample Records'!G183=0,"",'CX Sample Records'!G183)</f>
        <v/>
      </c>
      <c r="J180" s="251"/>
      <c r="K180" s="242"/>
      <c r="AL180" s="265"/>
    </row>
    <row r="181" spans="1:38" x14ac:dyDescent="0.25">
      <c r="A181" s="242" t="str">
        <f>IF('CX Sample Records'!B181=0,"",'CX Sample Records'!B181)</f>
        <v/>
      </c>
      <c r="B181" s="242" t="str">
        <f>IF('CX Sample Records'!C181=0,"",'CX Sample Records'!C181)</f>
        <v/>
      </c>
      <c r="C181" s="244" t="str">
        <f>IF('CX Sample Records'!D181=0,"",'CX Sample Records'!D181)</f>
        <v/>
      </c>
      <c r="D181" s="242" t="str">
        <f>IF('CX Sample Records'!E181=0,"",'CX Sample Records'!E181)</f>
        <v/>
      </c>
      <c r="E181" s="242" t="str">
        <f>IF('CX Sample Records'!F181=0,"",'CX Sample Records'!F181)</f>
        <v/>
      </c>
      <c r="F181" s="242"/>
      <c r="G181" s="269" t="str">
        <f>IF('CX Sample Records'!G184=0,"",'CX Sample Records'!G184)</f>
        <v/>
      </c>
      <c r="J181" s="251"/>
      <c r="K181" s="242"/>
      <c r="AL181" s="265"/>
    </row>
    <row r="182" spans="1:38" x14ac:dyDescent="0.25">
      <c r="A182" s="242" t="str">
        <f>IF('CX Sample Records'!B182=0,"",'CX Sample Records'!B182)</f>
        <v/>
      </c>
      <c r="B182" s="242" t="str">
        <f>IF('CX Sample Records'!C182=0,"",'CX Sample Records'!C182)</f>
        <v/>
      </c>
      <c r="C182" s="244" t="str">
        <f>IF('CX Sample Records'!D182=0,"",'CX Sample Records'!D182)</f>
        <v/>
      </c>
      <c r="D182" s="242" t="str">
        <f>IF('CX Sample Records'!E182=0,"",'CX Sample Records'!E182)</f>
        <v/>
      </c>
      <c r="E182" s="242" t="str">
        <f>IF('CX Sample Records'!F182=0,"",'CX Sample Records'!F182)</f>
        <v/>
      </c>
      <c r="F182" s="242"/>
      <c r="G182" s="269" t="str">
        <f>IF('CX Sample Records'!G185=0,"",'CX Sample Records'!G185)</f>
        <v/>
      </c>
      <c r="J182" s="251"/>
      <c r="K182" s="242"/>
      <c r="AL182" s="265"/>
    </row>
    <row r="183" spans="1:38" x14ac:dyDescent="0.25">
      <c r="A183" s="242" t="str">
        <f>IF('CX Sample Records'!B183=0,"",'CX Sample Records'!B183)</f>
        <v/>
      </c>
      <c r="B183" s="242" t="str">
        <f>IF('CX Sample Records'!C183=0,"",'CX Sample Records'!C183)</f>
        <v/>
      </c>
      <c r="C183" s="244" t="str">
        <f>IF('CX Sample Records'!D183=0,"",'CX Sample Records'!D183)</f>
        <v/>
      </c>
      <c r="D183" s="242" t="str">
        <f>IF('CX Sample Records'!E183=0,"",'CX Sample Records'!E183)</f>
        <v/>
      </c>
      <c r="E183" s="242" t="str">
        <f>IF('CX Sample Records'!F183=0,"",'CX Sample Records'!F183)</f>
        <v/>
      </c>
      <c r="F183" s="242"/>
      <c r="G183" s="269" t="str">
        <f>IF('CX Sample Records'!G186=0,"",'CX Sample Records'!G186)</f>
        <v/>
      </c>
      <c r="J183" s="251"/>
      <c r="K183" s="242"/>
      <c r="AL183" s="265"/>
    </row>
    <row r="184" spans="1:38" x14ac:dyDescent="0.25">
      <c r="A184" s="242" t="str">
        <f>IF('CX Sample Records'!B184=0,"",'CX Sample Records'!B184)</f>
        <v/>
      </c>
      <c r="B184" s="242" t="str">
        <f>IF('CX Sample Records'!C184=0,"",'CX Sample Records'!C184)</f>
        <v/>
      </c>
      <c r="C184" s="244" t="str">
        <f>IF('CX Sample Records'!D184=0,"",'CX Sample Records'!D184)</f>
        <v/>
      </c>
      <c r="D184" s="242" t="str">
        <f>IF('CX Sample Records'!E184=0,"",'CX Sample Records'!E184)</f>
        <v/>
      </c>
      <c r="E184" s="242" t="str">
        <f>IF('CX Sample Records'!F184=0,"",'CX Sample Records'!F184)</f>
        <v/>
      </c>
      <c r="F184" s="242"/>
      <c r="G184" s="269" t="str">
        <f>IF('CX Sample Records'!G187=0,"",'CX Sample Records'!G187)</f>
        <v/>
      </c>
      <c r="J184" s="251"/>
      <c r="K184" s="242"/>
      <c r="AL184" s="265"/>
    </row>
    <row r="185" spans="1:38" x14ac:dyDescent="0.25">
      <c r="A185" s="242" t="str">
        <f>IF('CX Sample Records'!B185=0,"",'CX Sample Records'!B185)</f>
        <v/>
      </c>
      <c r="B185" s="242" t="str">
        <f>IF('CX Sample Records'!C185=0,"",'CX Sample Records'!C185)</f>
        <v/>
      </c>
      <c r="C185" s="244" t="str">
        <f>IF('CX Sample Records'!D185=0,"",'CX Sample Records'!D185)</f>
        <v/>
      </c>
      <c r="D185" s="242" t="str">
        <f>IF('CX Sample Records'!E185=0,"",'CX Sample Records'!E185)</f>
        <v/>
      </c>
      <c r="E185" s="242" t="str">
        <f>IF('CX Sample Records'!F185=0,"",'CX Sample Records'!F185)</f>
        <v/>
      </c>
      <c r="F185" s="242"/>
      <c r="G185" s="269" t="str">
        <f>IF('CX Sample Records'!G188=0,"",'CX Sample Records'!G188)</f>
        <v/>
      </c>
      <c r="J185" s="251"/>
      <c r="K185" s="242"/>
      <c r="AL185" s="265"/>
    </row>
    <row r="186" spans="1:38" x14ac:dyDescent="0.25">
      <c r="A186" s="242" t="str">
        <f>IF('CX Sample Records'!B186=0,"",'CX Sample Records'!B186)</f>
        <v/>
      </c>
      <c r="B186" s="242" t="str">
        <f>IF('CX Sample Records'!C186=0,"",'CX Sample Records'!C186)</f>
        <v/>
      </c>
      <c r="C186" s="244" t="str">
        <f>IF('CX Sample Records'!D186=0,"",'CX Sample Records'!D186)</f>
        <v/>
      </c>
      <c r="D186" s="242" t="str">
        <f>IF('CX Sample Records'!E186=0,"",'CX Sample Records'!E186)</f>
        <v/>
      </c>
      <c r="E186" s="242" t="str">
        <f>IF('CX Sample Records'!F186=0,"",'CX Sample Records'!F186)</f>
        <v/>
      </c>
      <c r="F186" s="242"/>
      <c r="G186" s="269" t="str">
        <f>IF('CX Sample Records'!G189=0,"",'CX Sample Records'!G189)</f>
        <v/>
      </c>
      <c r="J186" s="251"/>
      <c r="K186" s="242"/>
      <c r="AL186" s="265"/>
    </row>
    <row r="187" spans="1:38" x14ac:dyDescent="0.25">
      <c r="A187" s="242" t="str">
        <f>IF('CX Sample Records'!B187=0,"",'CX Sample Records'!B187)</f>
        <v/>
      </c>
      <c r="B187" s="242" t="str">
        <f>IF('CX Sample Records'!C187=0,"",'CX Sample Records'!C187)</f>
        <v/>
      </c>
      <c r="C187" s="244" t="str">
        <f>IF('CX Sample Records'!D187=0,"",'CX Sample Records'!D187)</f>
        <v/>
      </c>
      <c r="D187" s="242" t="str">
        <f>IF('CX Sample Records'!E187=0,"",'CX Sample Records'!E187)</f>
        <v/>
      </c>
      <c r="E187" s="242" t="str">
        <f>IF('CX Sample Records'!F187=0,"",'CX Sample Records'!F187)</f>
        <v/>
      </c>
      <c r="F187" s="242"/>
      <c r="G187" s="269" t="str">
        <f>IF('CX Sample Records'!G190=0,"",'CX Sample Records'!G190)</f>
        <v/>
      </c>
      <c r="J187" s="251"/>
      <c r="K187" s="242"/>
      <c r="AL187" s="265"/>
    </row>
    <row r="188" spans="1:38" x14ac:dyDescent="0.25">
      <c r="A188" s="242" t="str">
        <f>IF('CX Sample Records'!B188=0,"",'CX Sample Records'!B188)</f>
        <v/>
      </c>
      <c r="B188" s="242" t="str">
        <f>IF('CX Sample Records'!C188=0,"",'CX Sample Records'!C188)</f>
        <v/>
      </c>
      <c r="C188" s="244" t="str">
        <f>IF('CX Sample Records'!D188=0,"",'CX Sample Records'!D188)</f>
        <v/>
      </c>
      <c r="D188" s="242" t="str">
        <f>IF('CX Sample Records'!E188=0,"",'CX Sample Records'!E188)</f>
        <v/>
      </c>
      <c r="E188" s="242" t="str">
        <f>IF('CX Sample Records'!F188=0,"",'CX Sample Records'!F188)</f>
        <v/>
      </c>
      <c r="F188" s="242"/>
      <c r="G188" s="269" t="str">
        <f>IF('CX Sample Records'!G191=0,"",'CX Sample Records'!G191)</f>
        <v/>
      </c>
      <c r="J188" s="251"/>
      <c r="K188" s="242"/>
      <c r="AL188" s="265"/>
    </row>
    <row r="189" spans="1:38" x14ac:dyDescent="0.25">
      <c r="A189" s="242" t="str">
        <f>IF('CX Sample Records'!B189=0,"",'CX Sample Records'!B189)</f>
        <v/>
      </c>
      <c r="B189" s="242" t="str">
        <f>IF('CX Sample Records'!C189=0,"",'CX Sample Records'!C189)</f>
        <v/>
      </c>
      <c r="C189" s="244" t="str">
        <f>IF('CX Sample Records'!D189=0,"",'CX Sample Records'!D189)</f>
        <v/>
      </c>
      <c r="D189" s="242" t="str">
        <f>IF('CX Sample Records'!E189=0,"",'CX Sample Records'!E189)</f>
        <v/>
      </c>
      <c r="E189" s="242" t="str">
        <f>IF('CX Sample Records'!F189=0,"",'CX Sample Records'!F189)</f>
        <v/>
      </c>
      <c r="F189" s="242"/>
      <c r="G189" s="269" t="str">
        <f>IF('CX Sample Records'!G192=0,"",'CX Sample Records'!G192)</f>
        <v/>
      </c>
      <c r="J189" s="251"/>
      <c r="K189" s="242"/>
      <c r="AL189" s="265"/>
    </row>
    <row r="190" spans="1:38" x14ac:dyDescent="0.25">
      <c r="A190" s="242" t="str">
        <f>IF('CX Sample Records'!B190=0,"",'CX Sample Records'!B190)</f>
        <v/>
      </c>
      <c r="B190" s="242" t="str">
        <f>IF('CX Sample Records'!C190=0,"",'CX Sample Records'!C190)</f>
        <v/>
      </c>
      <c r="C190" s="244" t="str">
        <f>IF('CX Sample Records'!D190=0,"",'CX Sample Records'!D190)</f>
        <v/>
      </c>
      <c r="D190" s="242" t="str">
        <f>IF('CX Sample Records'!E190=0,"",'CX Sample Records'!E190)</f>
        <v/>
      </c>
      <c r="E190" s="242" t="str">
        <f>IF('CX Sample Records'!F190=0,"",'CX Sample Records'!F190)</f>
        <v/>
      </c>
      <c r="F190" s="242"/>
      <c r="G190" s="269" t="str">
        <f>IF('CX Sample Records'!G193=0,"",'CX Sample Records'!G193)</f>
        <v/>
      </c>
      <c r="J190" s="251"/>
      <c r="K190" s="242"/>
      <c r="AL190" s="265"/>
    </row>
    <row r="191" spans="1:38" x14ac:dyDescent="0.25">
      <c r="A191" s="242" t="str">
        <f>IF('CX Sample Records'!B191=0,"",'CX Sample Records'!B191)</f>
        <v/>
      </c>
      <c r="B191" s="242" t="str">
        <f>IF('CX Sample Records'!C191=0,"",'CX Sample Records'!C191)</f>
        <v/>
      </c>
      <c r="C191" s="244" t="str">
        <f>IF('CX Sample Records'!D191=0,"",'CX Sample Records'!D191)</f>
        <v/>
      </c>
      <c r="D191" s="242" t="str">
        <f>IF('CX Sample Records'!E191=0,"",'CX Sample Records'!E191)</f>
        <v/>
      </c>
      <c r="E191" s="242" t="str">
        <f>IF('CX Sample Records'!F191=0,"",'CX Sample Records'!F191)</f>
        <v/>
      </c>
      <c r="F191" s="242"/>
      <c r="G191" s="269" t="str">
        <f>IF('CX Sample Records'!G194=0,"",'CX Sample Records'!G194)</f>
        <v/>
      </c>
      <c r="J191" s="251"/>
      <c r="K191" s="242"/>
      <c r="AL191" s="265"/>
    </row>
    <row r="192" spans="1:38" x14ac:dyDescent="0.25">
      <c r="A192" s="242" t="str">
        <f>IF('CX Sample Records'!B192=0,"",'CX Sample Records'!B192)</f>
        <v/>
      </c>
      <c r="B192" s="242" t="str">
        <f>IF('CX Sample Records'!C192=0,"",'CX Sample Records'!C192)</f>
        <v/>
      </c>
      <c r="C192" s="244" t="str">
        <f>IF('CX Sample Records'!D192=0,"",'CX Sample Records'!D192)</f>
        <v/>
      </c>
      <c r="D192" s="242" t="str">
        <f>IF('CX Sample Records'!E192=0,"",'CX Sample Records'!E192)</f>
        <v/>
      </c>
      <c r="E192" s="242" t="str">
        <f>IF('CX Sample Records'!F192=0,"",'CX Sample Records'!F192)</f>
        <v/>
      </c>
      <c r="F192" s="242"/>
      <c r="G192" s="269" t="str">
        <f>IF('CX Sample Records'!G195=0,"",'CX Sample Records'!G195)</f>
        <v/>
      </c>
      <c r="J192" s="251"/>
      <c r="K192" s="242"/>
      <c r="AL192" s="265"/>
    </row>
    <row r="193" spans="1:38" x14ac:dyDescent="0.25">
      <c r="A193" s="242" t="str">
        <f>IF('CX Sample Records'!B193=0,"",'CX Sample Records'!B193)</f>
        <v/>
      </c>
      <c r="B193" s="242" t="str">
        <f>IF('CX Sample Records'!C193=0,"",'CX Sample Records'!C193)</f>
        <v/>
      </c>
      <c r="C193" s="244" t="str">
        <f>IF('CX Sample Records'!D193=0,"",'CX Sample Records'!D193)</f>
        <v/>
      </c>
      <c r="D193" s="242" t="str">
        <f>IF('CX Sample Records'!E193=0,"",'CX Sample Records'!E193)</f>
        <v/>
      </c>
      <c r="E193" s="242" t="str">
        <f>IF('CX Sample Records'!F193=0,"",'CX Sample Records'!F193)</f>
        <v/>
      </c>
      <c r="F193" s="242"/>
      <c r="G193" s="269" t="str">
        <f>IF('CX Sample Records'!G196=0,"",'CX Sample Records'!G196)</f>
        <v/>
      </c>
      <c r="J193" s="251"/>
      <c r="K193" s="242"/>
      <c r="AL193" s="265"/>
    </row>
    <row r="194" spans="1:38" x14ac:dyDescent="0.25">
      <c r="A194" s="242" t="str">
        <f>IF('CX Sample Records'!B194=0,"",'CX Sample Records'!B194)</f>
        <v/>
      </c>
      <c r="B194" s="242" t="str">
        <f>IF('CX Sample Records'!C194=0,"",'CX Sample Records'!C194)</f>
        <v/>
      </c>
      <c r="C194" s="244" t="str">
        <f>IF('CX Sample Records'!D194=0,"",'CX Sample Records'!D194)</f>
        <v/>
      </c>
      <c r="D194" s="242" t="str">
        <f>IF('CX Sample Records'!E194=0,"",'CX Sample Records'!E194)</f>
        <v/>
      </c>
      <c r="E194" s="242" t="str">
        <f>IF('CX Sample Records'!F194=0,"",'CX Sample Records'!F194)</f>
        <v/>
      </c>
      <c r="F194" s="242"/>
      <c r="G194" s="269" t="str">
        <f>IF('CX Sample Records'!G197=0,"",'CX Sample Records'!G197)</f>
        <v/>
      </c>
      <c r="J194" s="251"/>
      <c r="K194" s="242"/>
      <c r="AL194" s="265"/>
    </row>
    <row r="195" spans="1:38" x14ac:dyDescent="0.25">
      <c r="A195" s="242" t="str">
        <f>IF('CX Sample Records'!B195=0,"",'CX Sample Records'!B195)</f>
        <v/>
      </c>
      <c r="B195" s="242" t="str">
        <f>IF('CX Sample Records'!C195=0,"",'CX Sample Records'!C195)</f>
        <v/>
      </c>
      <c r="C195" s="244" t="str">
        <f>IF('CX Sample Records'!D195=0,"",'CX Sample Records'!D195)</f>
        <v/>
      </c>
      <c r="D195" s="242" t="str">
        <f>IF('CX Sample Records'!E195=0,"",'CX Sample Records'!E195)</f>
        <v/>
      </c>
      <c r="E195" s="242" t="str">
        <f>IF('CX Sample Records'!F195=0,"",'CX Sample Records'!F195)</f>
        <v/>
      </c>
      <c r="F195" s="242"/>
      <c r="G195" s="269" t="str">
        <f>IF('CX Sample Records'!G198=0,"",'CX Sample Records'!G198)</f>
        <v/>
      </c>
      <c r="J195" s="251"/>
      <c r="K195" s="242"/>
      <c r="AL195" s="265"/>
    </row>
    <row r="196" spans="1:38" x14ac:dyDescent="0.25">
      <c r="A196" s="242" t="str">
        <f>IF('CX Sample Records'!B196=0,"",'CX Sample Records'!B196)</f>
        <v/>
      </c>
      <c r="B196" s="242" t="str">
        <f>IF('CX Sample Records'!C196=0,"",'CX Sample Records'!C196)</f>
        <v/>
      </c>
      <c r="C196" s="244" t="str">
        <f>IF('CX Sample Records'!D196=0,"",'CX Sample Records'!D196)</f>
        <v/>
      </c>
      <c r="D196" s="242" t="str">
        <f>IF('CX Sample Records'!E196=0,"",'CX Sample Records'!E196)</f>
        <v/>
      </c>
      <c r="E196" s="242" t="str">
        <f>IF('CX Sample Records'!F196=0,"",'CX Sample Records'!F196)</f>
        <v/>
      </c>
      <c r="F196" s="242"/>
      <c r="G196" s="269" t="str">
        <f>IF('CX Sample Records'!G199=0,"",'CX Sample Records'!G199)</f>
        <v/>
      </c>
      <c r="J196" s="251"/>
      <c r="K196" s="242"/>
      <c r="AL196" s="265"/>
    </row>
    <row r="197" spans="1:38" x14ac:dyDescent="0.25">
      <c r="A197" s="242" t="str">
        <f>IF('CX Sample Records'!B197=0,"",'CX Sample Records'!B197)</f>
        <v/>
      </c>
      <c r="B197" s="242" t="str">
        <f>IF('CX Sample Records'!C197=0,"",'CX Sample Records'!C197)</f>
        <v/>
      </c>
      <c r="C197" s="244" t="str">
        <f>IF('CX Sample Records'!D197=0,"",'CX Sample Records'!D197)</f>
        <v/>
      </c>
      <c r="D197" s="242" t="str">
        <f>IF('CX Sample Records'!E197=0,"",'CX Sample Records'!E197)</f>
        <v/>
      </c>
      <c r="E197" s="242" t="str">
        <f>IF('CX Sample Records'!F197=0,"",'CX Sample Records'!F197)</f>
        <v/>
      </c>
      <c r="F197" s="242"/>
      <c r="G197" s="269" t="str">
        <f>IF('CX Sample Records'!G200=0,"",'CX Sample Records'!G200)</f>
        <v/>
      </c>
      <c r="J197" s="251"/>
      <c r="K197" s="242"/>
      <c r="AL197" s="265"/>
    </row>
    <row r="198" spans="1:38" x14ac:dyDescent="0.25">
      <c r="A198" s="242" t="str">
        <f>IF('CX Sample Records'!B198=0,"",'CX Sample Records'!B198)</f>
        <v/>
      </c>
      <c r="B198" s="242" t="str">
        <f>IF('CX Sample Records'!C198=0,"",'CX Sample Records'!C198)</f>
        <v/>
      </c>
      <c r="C198" s="244" t="str">
        <f>IF('CX Sample Records'!D198=0,"",'CX Sample Records'!D198)</f>
        <v/>
      </c>
      <c r="D198" s="242" t="str">
        <f>IF('CX Sample Records'!E198=0,"",'CX Sample Records'!E198)</f>
        <v/>
      </c>
      <c r="E198" s="242" t="str">
        <f>IF('CX Sample Records'!F198=0,"",'CX Sample Records'!F198)</f>
        <v/>
      </c>
      <c r="F198" s="242"/>
      <c r="G198" s="269" t="str">
        <f>IF('CX Sample Records'!G201=0,"",'CX Sample Records'!G201)</f>
        <v/>
      </c>
      <c r="J198" s="251"/>
      <c r="K198" s="242"/>
      <c r="AL198" s="265"/>
    </row>
    <row r="199" spans="1:38" x14ac:dyDescent="0.25">
      <c r="A199" s="242" t="str">
        <f>IF('CX Sample Records'!B199=0,"",'CX Sample Records'!B199)</f>
        <v/>
      </c>
      <c r="B199" s="242" t="str">
        <f>IF('CX Sample Records'!C199=0,"",'CX Sample Records'!C199)</f>
        <v/>
      </c>
      <c r="C199" s="244" t="str">
        <f>IF('CX Sample Records'!D199=0,"",'CX Sample Records'!D199)</f>
        <v/>
      </c>
      <c r="D199" s="242" t="str">
        <f>IF('CX Sample Records'!E199=0,"",'CX Sample Records'!E199)</f>
        <v/>
      </c>
      <c r="E199" s="242" t="str">
        <f>IF('CX Sample Records'!F199=0,"",'CX Sample Records'!F199)</f>
        <v/>
      </c>
      <c r="F199" s="242"/>
      <c r="G199" s="269" t="str">
        <f>IF('CX Sample Records'!G202=0,"",'CX Sample Records'!G202)</f>
        <v/>
      </c>
      <c r="J199" s="251"/>
      <c r="K199" s="242"/>
      <c r="AL199" s="265"/>
    </row>
    <row r="200" spans="1:38" x14ac:dyDescent="0.25">
      <c r="A200" s="242" t="str">
        <f>IF('CX Sample Records'!B200=0,"",'CX Sample Records'!B200)</f>
        <v/>
      </c>
      <c r="B200" s="242" t="str">
        <f>IF('CX Sample Records'!C200=0,"",'CX Sample Records'!C200)</f>
        <v/>
      </c>
      <c r="C200" s="244" t="str">
        <f>IF('CX Sample Records'!D200=0,"",'CX Sample Records'!D200)</f>
        <v/>
      </c>
      <c r="D200" s="242" t="str">
        <f>IF('CX Sample Records'!E200=0,"",'CX Sample Records'!E200)</f>
        <v/>
      </c>
      <c r="E200" s="242" t="str">
        <f>IF('CX Sample Records'!F200=0,"",'CX Sample Records'!F200)</f>
        <v/>
      </c>
      <c r="F200" s="242"/>
      <c r="G200" s="269" t="str">
        <f>IF('CX Sample Records'!G203=0,"",'CX Sample Records'!G203)</f>
        <v/>
      </c>
      <c r="J200" s="251"/>
      <c r="K200" s="242"/>
      <c r="AL200" s="265"/>
    </row>
    <row r="201" spans="1:38" x14ac:dyDescent="0.25">
      <c r="A201" s="242" t="str">
        <f>IF('CX Sample Records'!B201=0,"",'CX Sample Records'!B201)</f>
        <v/>
      </c>
      <c r="B201" s="242" t="str">
        <f>IF('CX Sample Records'!C201=0,"",'CX Sample Records'!C201)</f>
        <v/>
      </c>
      <c r="C201" s="244" t="str">
        <f>IF('CX Sample Records'!D201=0,"",'CX Sample Records'!D201)</f>
        <v/>
      </c>
      <c r="D201" s="242" t="str">
        <f>IF('CX Sample Records'!E201=0,"",'CX Sample Records'!E201)</f>
        <v/>
      </c>
      <c r="E201" s="242" t="str">
        <f>IF('CX Sample Records'!F201=0,"",'CX Sample Records'!F201)</f>
        <v/>
      </c>
      <c r="F201" s="242"/>
      <c r="G201" s="269" t="str">
        <f>IF('CX Sample Records'!G204=0,"",'CX Sample Records'!G204)</f>
        <v/>
      </c>
      <c r="J201" s="251"/>
      <c r="K201" s="242"/>
      <c r="AL201" s="265"/>
    </row>
    <row r="202" spans="1:38" x14ac:dyDescent="0.25">
      <c r="A202" s="242" t="str">
        <f>IF('CX Sample Records'!B202=0,"",'CX Sample Records'!B202)</f>
        <v/>
      </c>
      <c r="B202" s="242" t="str">
        <f>IF('CX Sample Records'!C202=0,"",'CX Sample Records'!C202)</f>
        <v/>
      </c>
      <c r="C202" s="244" t="str">
        <f>IF('CX Sample Records'!D202=0,"",'CX Sample Records'!D202)</f>
        <v/>
      </c>
      <c r="D202" s="242" t="str">
        <f>IF('CX Sample Records'!E202=0,"",'CX Sample Records'!E202)</f>
        <v/>
      </c>
      <c r="E202" s="242" t="str">
        <f>IF('CX Sample Records'!F202=0,"",'CX Sample Records'!F202)</f>
        <v/>
      </c>
      <c r="F202" s="242"/>
      <c r="G202" s="269" t="str">
        <f>IF('CX Sample Records'!G205=0,"",'CX Sample Records'!G205)</f>
        <v/>
      </c>
      <c r="J202" s="251"/>
      <c r="K202" s="242"/>
      <c r="AL202" s="265"/>
    </row>
    <row r="203" spans="1:38" x14ac:dyDescent="0.25">
      <c r="A203" s="242" t="str">
        <f>IF('CX Sample Records'!B203=0,"",'CX Sample Records'!B203)</f>
        <v/>
      </c>
      <c r="B203" s="242" t="str">
        <f>IF('CX Sample Records'!C203=0,"",'CX Sample Records'!C203)</f>
        <v/>
      </c>
      <c r="C203" s="244" t="str">
        <f>IF('CX Sample Records'!D203=0,"",'CX Sample Records'!D203)</f>
        <v/>
      </c>
      <c r="D203" s="242" t="str">
        <f>IF('CX Sample Records'!E203=0,"",'CX Sample Records'!E203)</f>
        <v/>
      </c>
      <c r="E203" s="242" t="str">
        <f>IF('CX Sample Records'!F203=0,"",'CX Sample Records'!F203)</f>
        <v/>
      </c>
      <c r="F203" s="242"/>
      <c r="G203" s="269" t="str">
        <f>IF('CX Sample Records'!G206=0,"",'CX Sample Records'!G206)</f>
        <v/>
      </c>
      <c r="J203" s="251"/>
      <c r="K203" s="242"/>
      <c r="AL203" s="265"/>
    </row>
    <row r="204" spans="1:38" x14ac:dyDescent="0.25">
      <c r="A204" s="242" t="str">
        <f>IF('CX Sample Records'!B204=0,"",'CX Sample Records'!B204)</f>
        <v/>
      </c>
      <c r="B204" s="242" t="str">
        <f>IF('CX Sample Records'!C204=0,"",'CX Sample Records'!C204)</f>
        <v/>
      </c>
      <c r="C204" s="244" t="str">
        <f>IF('CX Sample Records'!D204=0,"",'CX Sample Records'!D204)</f>
        <v/>
      </c>
      <c r="D204" s="242" t="str">
        <f>IF('CX Sample Records'!E204=0,"",'CX Sample Records'!E204)</f>
        <v/>
      </c>
      <c r="E204" s="242" t="str">
        <f>IF('CX Sample Records'!F204=0,"",'CX Sample Records'!F204)</f>
        <v/>
      </c>
      <c r="F204" s="242"/>
      <c r="G204" s="269" t="str">
        <f>IF('CX Sample Records'!G207=0,"",'CX Sample Records'!G207)</f>
        <v/>
      </c>
      <c r="J204" s="251"/>
      <c r="K204" s="242"/>
      <c r="AL204" s="265"/>
    </row>
    <row r="205" spans="1:38" x14ac:dyDescent="0.25">
      <c r="A205" s="242" t="str">
        <f>IF('CX Sample Records'!B205=0,"",'CX Sample Records'!B205)</f>
        <v/>
      </c>
      <c r="B205" s="242" t="str">
        <f>IF('CX Sample Records'!C205=0,"",'CX Sample Records'!C205)</f>
        <v/>
      </c>
      <c r="C205" s="244" t="str">
        <f>IF('CX Sample Records'!D205=0,"",'CX Sample Records'!D205)</f>
        <v/>
      </c>
      <c r="D205" s="242" t="str">
        <f>IF('CX Sample Records'!E205=0,"",'CX Sample Records'!E205)</f>
        <v/>
      </c>
      <c r="E205" s="242" t="str">
        <f>IF('CX Sample Records'!F205=0,"",'CX Sample Records'!F205)</f>
        <v/>
      </c>
      <c r="F205" s="242"/>
      <c r="G205" s="269" t="str">
        <f>IF('CX Sample Records'!G208=0,"",'CX Sample Records'!G208)</f>
        <v/>
      </c>
      <c r="J205" s="251"/>
      <c r="K205" s="242"/>
      <c r="AL205" s="265"/>
    </row>
    <row r="206" spans="1:38" x14ac:dyDescent="0.25">
      <c r="A206" s="242" t="str">
        <f>IF('CX Sample Records'!B206=0,"",'CX Sample Records'!B206)</f>
        <v/>
      </c>
      <c r="B206" s="242" t="str">
        <f>IF('CX Sample Records'!C206=0,"",'CX Sample Records'!C206)</f>
        <v/>
      </c>
      <c r="C206" s="244" t="str">
        <f>IF('CX Sample Records'!D206=0,"",'CX Sample Records'!D206)</f>
        <v/>
      </c>
      <c r="D206" s="242" t="str">
        <f>IF('CX Sample Records'!E206=0,"",'CX Sample Records'!E206)</f>
        <v/>
      </c>
      <c r="E206" s="242" t="str">
        <f>IF('CX Sample Records'!F206=0,"",'CX Sample Records'!F206)</f>
        <v/>
      </c>
      <c r="F206" s="242"/>
      <c r="G206" s="269" t="str">
        <f>IF('CX Sample Records'!G209=0,"",'CX Sample Records'!G209)</f>
        <v/>
      </c>
      <c r="J206" s="251"/>
      <c r="K206" s="242"/>
      <c r="AL206" s="265"/>
    </row>
    <row r="207" spans="1:38" x14ac:dyDescent="0.25">
      <c r="A207" s="242" t="str">
        <f>IF('CX Sample Records'!B207=0,"",'CX Sample Records'!B207)</f>
        <v/>
      </c>
      <c r="B207" s="242" t="str">
        <f>IF('CX Sample Records'!C207=0,"",'CX Sample Records'!C207)</f>
        <v/>
      </c>
      <c r="C207" s="244" t="str">
        <f>IF('CX Sample Records'!D207=0,"",'CX Sample Records'!D207)</f>
        <v/>
      </c>
      <c r="D207" s="242" t="str">
        <f>IF('CX Sample Records'!E207=0,"",'CX Sample Records'!E207)</f>
        <v/>
      </c>
      <c r="E207" s="242" t="str">
        <f>IF('CX Sample Records'!F207=0,"",'CX Sample Records'!F207)</f>
        <v/>
      </c>
      <c r="F207" s="242"/>
      <c r="G207" s="269" t="str">
        <f>IF('CX Sample Records'!G210=0,"",'CX Sample Records'!G210)</f>
        <v/>
      </c>
      <c r="J207" s="251"/>
      <c r="K207" s="242"/>
      <c r="AL207" s="265"/>
    </row>
    <row r="208" spans="1:38" x14ac:dyDescent="0.25">
      <c r="A208" s="242" t="str">
        <f>IF('CX Sample Records'!B208=0,"",'CX Sample Records'!B208)</f>
        <v/>
      </c>
      <c r="B208" s="242" t="str">
        <f>IF('CX Sample Records'!C208=0,"",'CX Sample Records'!C208)</f>
        <v/>
      </c>
      <c r="C208" s="244" t="str">
        <f>IF('CX Sample Records'!D208=0,"",'CX Sample Records'!D208)</f>
        <v/>
      </c>
      <c r="D208" s="242" t="str">
        <f>IF('CX Sample Records'!E208=0,"",'CX Sample Records'!E208)</f>
        <v/>
      </c>
      <c r="E208" s="242" t="str">
        <f>IF('CX Sample Records'!F208=0,"",'CX Sample Records'!F208)</f>
        <v/>
      </c>
      <c r="F208" s="242"/>
      <c r="G208" s="269" t="str">
        <f>IF('CX Sample Records'!G211=0,"",'CX Sample Records'!G211)</f>
        <v/>
      </c>
      <c r="J208" s="251"/>
      <c r="K208" s="242"/>
      <c r="AL208" s="265"/>
    </row>
    <row r="209" spans="1:38" x14ac:dyDescent="0.25">
      <c r="A209" s="242" t="str">
        <f>IF('CX Sample Records'!B209=0,"",'CX Sample Records'!B209)</f>
        <v/>
      </c>
      <c r="B209" s="242" t="str">
        <f>IF('CX Sample Records'!C209=0,"",'CX Sample Records'!C209)</f>
        <v/>
      </c>
      <c r="C209" s="244" t="str">
        <f>IF('CX Sample Records'!D209=0,"",'CX Sample Records'!D209)</f>
        <v/>
      </c>
      <c r="D209" s="242" t="str">
        <f>IF('CX Sample Records'!E209=0,"",'CX Sample Records'!E209)</f>
        <v/>
      </c>
      <c r="E209" s="242" t="str">
        <f>IF('CX Sample Records'!F209=0,"",'CX Sample Records'!F209)</f>
        <v/>
      </c>
      <c r="F209" s="242"/>
      <c r="G209" s="269" t="str">
        <f>IF('CX Sample Records'!G212=0,"",'CX Sample Records'!G212)</f>
        <v/>
      </c>
      <c r="J209" s="251"/>
      <c r="K209" s="242"/>
      <c r="AL209" s="265"/>
    </row>
    <row r="210" spans="1:38" x14ac:dyDescent="0.25">
      <c r="A210" s="242" t="str">
        <f>IF('CX Sample Records'!B210=0,"",'CX Sample Records'!B210)</f>
        <v/>
      </c>
      <c r="B210" s="242" t="str">
        <f>IF('CX Sample Records'!C210=0,"",'CX Sample Records'!C210)</f>
        <v/>
      </c>
      <c r="C210" s="244" t="str">
        <f>IF('CX Sample Records'!D210=0,"",'CX Sample Records'!D210)</f>
        <v/>
      </c>
      <c r="D210" s="242" t="str">
        <f>IF('CX Sample Records'!E210=0,"",'CX Sample Records'!E210)</f>
        <v/>
      </c>
      <c r="E210" s="242" t="str">
        <f>IF('CX Sample Records'!F210=0,"",'CX Sample Records'!F210)</f>
        <v/>
      </c>
      <c r="F210" s="242"/>
      <c r="G210" s="269" t="str">
        <f>IF('CX Sample Records'!G213=0,"",'CX Sample Records'!G213)</f>
        <v/>
      </c>
      <c r="J210" s="251"/>
      <c r="K210" s="242"/>
      <c r="AL210" s="265"/>
    </row>
    <row r="211" spans="1:38" x14ac:dyDescent="0.25">
      <c r="A211" s="242" t="str">
        <f>IF('CX Sample Records'!B211=0,"",'CX Sample Records'!B211)</f>
        <v/>
      </c>
      <c r="B211" s="242" t="str">
        <f>IF('CX Sample Records'!C211=0,"",'CX Sample Records'!C211)</f>
        <v/>
      </c>
      <c r="C211" s="244" t="str">
        <f>IF('CX Sample Records'!D211=0,"",'CX Sample Records'!D211)</f>
        <v/>
      </c>
      <c r="D211" s="242" t="str">
        <f>IF('CX Sample Records'!E211=0,"",'CX Sample Records'!E211)</f>
        <v/>
      </c>
      <c r="E211" s="242" t="str">
        <f>IF('CX Sample Records'!F211=0,"",'CX Sample Records'!F211)</f>
        <v/>
      </c>
      <c r="F211" s="242"/>
      <c r="G211" s="269" t="str">
        <f>IF('CX Sample Records'!G214=0,"",'CX Sample Records'!G214)</f>
        <v/>
      </c>
      <c r="J211" s="251"/>
      <c r="K211" s="242"/>
      <c r="AL211" s="265"/>
    </row>
    <row r="212" spans="1:38" x14ac:dyDescent="0.25">
      <c r="A212" s="242" t="str">
        <f>IF('CX Sample Records'!B212=0,"",'CX Sample Records'!B212)</f>
        <v/>
      </c>
      <c r="B212" s="242" t="str">
        <f>IF('CX Sample Records'!C212=0,"",'CX Sample Records'!C212)</f>
        <v/>
      </c>
      <c r="C212" s="244" t="str">
        <f>IF('CX Sample Records'!D212=0,"",'CX Sample Records'!D212)</f>
        <v/>
      </c>
      <c r="D212" s="242" t="str">
        <f>IF('CX Sample Records'!E212=0,"",'CX Sample Records'!E212)</f>
        <v/>
      </c>
      <c r="E212" s="242" t="str">
        <f>IF('CX Sample Records'!F212=0,"",'CX Sample Records'!F212)</f>
        <v/>
      </c>
      <c r="F212" s="242"/>
      <c r="G212" s="269" t="str">
        <f>IF('CX Sample Records'!G215=0,"",'CX Sample Records'!G215)</f>
        <v/>
      </c>
      <c r="J212" s="251"/>
      <c r="K212" s="242"/>
      <c r="AL212" s="265"/>
    </row>
    <row r="213" spans="1:38" x14ac:dyDescent="0.25">
      <c r="A213" s="242" t="str">
        <f>IF('CX Sample Records'!B213=0,"",'CX Sample Records'!B213)</f>
        <v/>
      </c>
      <c r="B213" s="242" t="str">
        <f>IF('CX Sample Records'!C213=0,"",'CX Sample Records'!C213)</f>
        <v/>
      </c>
      <c r="C213" s="244" t="str">
        <f>IF('CX Sample Records'!D213=0,"",'CX Sample Records'!D213)</f>
        <v/>
      </c>
      <c r="D213" s="242" t="str">
        <f>IF('CX Sample Records'!E213=0,"",'CX Sample Records'!E213)</f>
        <v/>
      </c>
      <c r="E213" s="242" t="str">
        <f>IF('CX Sample Records'!F213=0,"",'CX Sample Records'!F213)</f>
        <v/>
      </c>
      <c r="F213" s="242"/>
      <c r="G213" s="269" t="str">
        <f>IF('CX Sample Records'!G216=0,"",'CX Sample Records'!G216)</f>
        <v/>
      </c>
      <c r="J213" s="251"/>
      <c r="K213" s="242"/>
      <c r="AL213" s="265"/>
    </row>
    <row r="214" spans="1:38" x14ac:dyDescent="0.25">
      <c r="A214" s="242" t="str">
        <f>IF('CX Sample Records'!B214=0,"",'CX Sample Records'!B214)</f>
        <v/>
      </c>
      <c r="B214" s="242" t="str">
        <f>IF('CX Sample Records'!C214=0,"",'CX Sample Records'!C214)</f>
        <v/>
      </c>
      <c r="C214" s="244" t="str">
        <f>IF('CX Sample Records'!D214=0,"",'CX Sample Records'!D214)</f>
        <v/>
      </c>
      <c r="D214" s="242" t="str">
        <f>IF('CX Sample Records'!E214=0,"",'CX Sample Records'!E214)</f>
        <v/>
      </c>
      <c r="E214" s="242" t="str">
        <f>IF('CX Sample Records'!F214=0,"",'CX Sample Records'!F214)</f>
        <v/>
      </c>
      <c r="F214" s="242"/>
      <c r="G214" s="269" t="str">
        <f>IF('CX Sample Records'!G217=0,"",'CX Sample Records'!G217)</f>
        <v/>
      </c>
      <c r="J214" s="251"/>
      <c r="K214" s="242"/>
      <c r="AL214" s="265"/>
    </row>
    <row r="215" spans="1:38" x14ac:dyDescent="0.25">
      <c r="A215" s="242" t="str">
        <f>IF('CX Sample Records'!B215=0,"",'CX Sample Records'!B215)</f>
        <v/>
      </c>
      <c r="B215" s="242" t="str">
        <f>IF('CX Sample Records'!C215=0,"",'CX Sample Records'!C215)</f>
        <v/>
      </c>
      <c r="C215" s="244" t="str">
        <f>IF('CX Sample Records'!D215=0,"",'CX Sample Records'!D215)</f>
        <v/>
      </c>
      <c r="D215" s="242" t="str">
        <f>IF('CX Sample Records'!E215=0,"",'CX Sample Records'!E215)</f>
        <v/>
      </c>
      <c r="E215" s="242" t="str">
        <f>IF('CX Sample Records'!F215=0,"",'CX Sample Records'!F215)</f>
        <v/>
      </c>
      <c r="F215" s="242"/>
      <c r="G215" s="269" t="str">
        <f>IF('CX Sample Records'!G218=0,"",'CX Sample Records'!G218)</f>
        <v/>
      </c>
      <c r="J215" s="251"/>
      <c r="K215" s="242"/>
      <c r="AL215" s="265"/>
    </row>
    <row r="216" spans="1:38" x14ac:dyDescent="0.25">
      <c r="A216" s="242" t="str">
        <f>IF('CX Sample Records'!B216=0,"",'CX Sample Records'!B216)</f>
        <v/>
      </c>
      <c r="B216" s="242" t="str">
        <f>IF('CX Sample Records'!C216=0,"",'CX Sample Records'!C216)</f>
        <v/>
      </c>
      <c r="C216" s="244" t="str">
        <f>IF('CX Sample Records'!D216=0,"",'CX Sample Records'!D216)</f>
        <v/>
      </c>
      <c r="D216" s="242" t="str">
        <f>IF('CX Sample Records'!E216=0,"",'CX Sample Records'!E216)</f>
        <v/>
      </c>
      <c r="E216" s="242" t="str">
        <f>IF('CX Sample Records'!F216=0,"",'CX Sample Records'!F216)</f>
        <v/>
      </c>
      <c r="F216" s="242"/>
      <c r="G216" s="269" t="str">
        <f>IF('CX Sample Records'!G219=0,"",'CX Sample Records'!G219)</f>
        <v/>
      </c>
      <c r="J216" s="251"/>
      <c r="K216" s="242"/>
      <c r="AL216" s="265"/>
    </row>
    <row r="217" spans="1:38" x14ac:dyDescent="0.25">
      <c r="A217" s="242" t="str">
        <f>IF('CX Sample Records'!B217=0,"",'CX Sample Records'!B217)</f>
        <v/>
      </c>
      <c r="B217" s="242" t="str">
        <f>IF('CX Sample Records'!C217=0,"",'CX Sample Records'!C217)</f>
        <v/>
      </c>
      <c r="C217" s="244" t="str">
        <f>IF('CX Sample Records'!D217=0,"",'CX Sample Records'!D217)</f>
        <v/>
      </c>
      <c r="D217" s="242" t="str">
        <f>IF('CX Sample Records'!E217=0,"",'CX Sample Records'!E217)</f>
        <v/>
      </c>
      <c r="E217" s="242" t="str">
        <f>IF('CX Sample Records'!F217=0,"",'CX Sample Records'!F217)</f>
        <v/>
      </c>
      <c r="F217" s="242"/>
      <c r="G217" s="269" t="str">
        <f>IF('CX Sample Records'!G220=0,"",'CX Sample Records'!G220)</f>
        <v/>
      </c>
      <c r="J217" s="251"/>
      <c r="K217" s="242"/>
      <c r="AL217" s="265"/>
    </row>
    <row r="218" spans="1:38" x14ac:dyDescent="0.25">
      <c r="A218" s="242" t="str">
        <f>IF('CX Sample Records'!B218=0,"",'CX Sample Records'!B218)</f>
        <v/>
      </c>
      <c r="B218" s="242" t="str">
        <f>IF('CX Sample Records'!C218=0,"",'CX Sample Records'!C218)</f>
        <v/>
      </c>
      <c r="C218" s="244" t="str">
        <f>IF('CX Sample Records'!D218=0,"",'CX Sample Records'!D218)</f>
        <v/>
      </c>
      <c r="D218" s="242" t="str">
        <f>IF('CX Sample Records'!E218=0,"",'CX Sample Records'!E218)</f>
        <v/>
      </c>
      <c r="E218" s="242" t="str">
        <f>IF('CX Sample Records'!F218=0,"",'CX Sample Records'!F218)</f>
        <v/>
      </c>
      <c r="F218" s="242"/>
      <c r="G218" s="269" t="str">
        <f>IF('CX Sample Records'!G221=0,"",'CX Sample Records'!G221)</f>
        <v/>
      </c>
      <c r="J218" s="251"/>
      <c r="K218" s="242"/>
      <c r="AL218" s="265"/>
    </row>
    <row r="219" spans="1:38" x14ac:dyDescent="0.25">
      <c r="A219" s="242" t="str">
        <f>IF('CX Sample Records'!B219=0,"",'CX Sample Records'!B219)</f>
        <v/>
      </c>
      <c r="B219" s="242" t="str">
        <f>IF('CX Sample Records'!C219=0,"",'CX Sample Records'!C219)</f>
        <v/>
      </c>
      <c r="C219" s="244" t="str">
        <f>IF('CX Sample Records'!D219=0,"",'CX Sample Records'!D219)</f>
        <v/>
      </c>
      <c r="D219" s="242" t="str">
        <f>IF('CX Sample Records'!E219=0,"",'CX Sample Records'!E219)</f>
        <v/>
      </c>
      <c r="E219" s="242" t="str">
        <f>IF('CX Sample Records'!F219=0,"",'CX Sample Records'!F219)</f>
        <v/>
      </c>
      <c r="F219" s="242"/>
      <c r="G219" s="269" t="str">
        <f>IF('CX Sample Records'!G222=0,"",'CX Sample Records'!G222)</f>
        <v/>
      </c>
      <c r="J219" s="251"/>
      <c r="K219" s="242"/>
    </row>
    <row r="220" spans="1:38" x14ac:dyDescent="0.25">
      <c r="A220" s="242" t="str">
        <f>IF('CX Sample Records'!B220=0,"",'CX Sample Records'!B220)</f>
        <v/>
      </c>
      <c r="B220" s="242" t="str">
        <f>IF('CX Sample Records'!C220=0,"",'CX Sample Records'!C220)</f>
        <v/>
      </c>
      <c r="C220" s="244" t="str">
        <f>IF('CX Sample Records'!D220=0,"",'CX Sample Records'!D220)</f>
        <v/>
      </c>
      <c r="D220" s="242" t="str">
        <f>IF('CX Sample Records'!E220=0,"",'CX Sample Records'!E220)</f>
        <v/>
      </c>
      <c r="E220" s="242" t="str">
        <f>IF('CX Sample Records'!F220=0,"",'CX Sample Records'!F220)</f>
        <v/>
      </c>
      <c r="F220" s="242"/>
      <c r="G220" s="269" t="str">
        <f>IF('CX Sample Records'!G223=0,"",'CX Sample Records'!G223)</f>
        <v/>
      </c>
      <c r="J220" s="251"/>
      <c r="K220" s="242"/>
    </row>
    <row r="221" spans="1:38" x14ac:dyDescent="0.25">
      <c r="A221" s="242" t="str">
        <f>IF('CX Sample Records'!B221=0,"",'CX Sample Records'!B221)</f>
        <v/>
      </c>
      <c r="B221" s="242" t="str">
        <f>IF('CX Sample Records'!C221=0,"",'CX Sample Records'!C221)</f>
        <v/>
      </c>
      <c r="C221" s="244" t="str">
        <f>IF('CX Sample Records'!D221=0,"",'CX Sample Records'!D221)</f>
        <v/>
      </c>
      <c r="D221" s="242" t="str">
        <f>IF('CX Sample Records'!E221=0,"",'CX Sample Records'!E221)</f>
        <v/>
      </c>
      <c r="E221" s="242" t="str">
        <f>IF('CX Sample Records'!F221=0,"",'CX Sample Records'!F221)</f>
        <v/>
      </c>
      <c r="F221" s="242"/>
      <c r="G221" s="269" t="str">
        <f>IF('CX Sample Records'!G224=0,"",'CX Sample Records'!G224)</f>
        <v/>
      </c>
      <c r="J221" s="251"/>
      <c r="K221" s="242"/>
    </row>
    <row r="222" spans="1:38" x14ac:dyDescent="0.25">
      <c r="A222" s="242" t="str">
        <f>IF('CX Sample Records'!B222=0,"",'CX Sample Records'!B222)</f>
        <v/>
      </c>
      <c r="B222" s="242" t="str">
        <f>IF('CX Sample Records'!C222=0,"",'CX Sample Records'!C222)</f>
        <v/>
      </c>
      <c r="C222" s="244" t="str">
        <f>IF('CX Sample Records'!D222=0,"",'CX Sample Records'!D222)</f>
        <v/>
      </c>
      <c r="D222" s="242" t="str">
        <f>IF('CX Sample Records'!E222=0,"",'CX Sample Records'!E222)</f>
        <v/>
      </c>
      <c r="E222" s="242" t="str">
        <f>IF('CX Sample Records'!F222=0,"",'CX Sample Records'!F222)</f>
        <v/>
      </c>
      <c r="F222" s="242"/>
      <c r="G222" s="269" t="str">
        <f>IF('CX Sample Records'!G225=0,"",'CX Sample Records'!G225)</f>
        <v/>
      </c>
      <c r="J222" s="251"/>
      <c r="K222" s="242"/>
    </row>
    <row r="223" spans="1:38" x14ac:dyDescent="0.25">
      <c r="A223" s="242" t="str">
        <f>IF('CX Sample Records'!B223=0,"",'CX Sample Records'!B223)</f>
        <v/>
      </c>
      <c r="B223" s="242" t="str">
        <f>IF('CX Sample Records'!C223=0,"",'CX Sample Records'!C223)</f>
        <v/>
      </c>
      <c r="C223" s="244" t="str">
        <f>IF('CX Sample Records'!D223=0,"",'CX Sample Records'!D223)</f>
        <v/>
      </c>
      <c r="D223" s="242" t="str">
        <f>IF('CX Sample Records'!E223=0,"",'CX Sample Records'!E223)</f>
        <v/>
      </c>
      <c r="E223" s="242" t="str">
        <f>IF('CX Sample Records'!F223=0,"",'CX Sample Records'!F223)</f>
        <v/>
      </c>
      <c r="F223" s="242"/>
      <c r="G223" s="269" t="str">
        <f>IF('CX Sample Records'!G226=0,"",'CX Sample Records'!G226)</f>
        <v/>
      </c>
      <c r="J223" s="251"/>
      <c r="K223" s="242"/>
    </row>
    <row r="224" spans="1:38" x14ac:dyDescent="0.25">
      <c r="A224" s="242" t="str">
        <f>IF('CX Sample Records'!B224=0,"",'CX Sample Records'!B224)</f>
        <v/>
      </c>
      <c r="B224" s="242" t="str">
        <f>IF('CX Sample Records'!C224=0,"",'CX Sample Records'!C224)</f>
        <v/>
      </c>
      <c r="C224" s="244" t="str">
        <f>IF('CX Sample Records'!D224=0,"",'CX Sample Records'!D224)</f>
        <v/>
      </c>
      <c r="D224" s="242" t="str">
        <f>IF('CX Sample Records'!E224=0,"",'CX Sample Records'!E224)</f>
        <v/>
      </c>
      <c r="E224" s="242" t="str">
        <f>IF('CX Sample Records'!F224=0,"",'CX Sample Records'!F224)</f>
        <v/>
      </c>
      <c r="F224" s="242"/>
      <c r="G224" s="269" t="str">
        <f>IF('CX Sample Records'!G227=0,"",'CX Sample Records'!G227)</f>
        <v/>
      </c>
      <c r="J224" s="251"/>
      <c r="K224" s="242"/>
    </row>
    <row r="225" spans="1:11" x14ac:dyDescent="0.25">
      <c r="A225" s="242" t="str">
        <f>IF('CX Sample Records'!B225=0,"",'CX Sample Records'!B225)</f>
        <v/>
      </c>
      <c r="B225" s="242" t="str">
        <f>IF('CX Sample Records'!C225=0,"",'CX Sample Records'!C225)</f>
        <v/>
      </c>
      <c r="C225" s="244" t="str">
        <f>IF('CX Sample Records'!D225=0,"",'CX Sample Records'!D225)</f>
        <v/>
      </c>
      <c r="D225" s="242" t="str">
        <f>IF('CX Sample Records'!E225=0,"",'CX Sample Records'!E225)</f>
        <v/>
      </c>
      <c r="E225" s="242" t="str">
        <f>IF('CX Sample Records'!F225=0,"",'CX Sample Records'!F225)</f>
        <v/>
      </c>
      <c r="F225" s="242"/>
      <c r="G225" s="269" t="str">
        <f>IF('CX Sample Records'!G228=0,"",'CX Sample Records'!G228)</f>
        <v/>
      </c>
      <c r="J225" s="251"/>
      <c r="K225" s="242"/>
    </row>
    <row r="226" spans="1:11" x14ac:dyDescent="0.25">
      <c r="A226" s="242" t="str">
        <f>IF('CX Sample Records'!B226=0,"",'CX Sample Records'!B226)</f>
        <v/>
      </c>
      <c r="B226" s="242" t="str">
        <f>IF('CX Sample Records'!C226=0,"",'CX Sample Records'!C226)</f>
        <v/>
      </c>
      <c r="C226" s="244" t="str">
        <f>IF('CX Sample Records'!D226=0,"",'CX Sample Records'!D226)</f>
        <v/>
      </c>
      <c r="D226" s="242" t="str">
        <f>IF('CX Sample Records'!E226=0,"",'CX Sample Records'!E226)</f>
        <v/>
      </c>
      <c r="E226" s="242" t="str">
        <f>IF('CX Sample Records'!F226=0,"",'CX Sample Records'!F226)</f>
        <v/>
      </c>
      <c r="F226" s="242"/>
      <c r="G226" s="269" t="str">
        <f>IF('CX Sample Records'!G229=0,"",'CX Sample Records'!G229)</f>
        <v/>
      </c>
      <c r="J226" s="251"/>
      <c r="K226" s="242"/>
    </row>
    <row r="227" spans="1:11" x14ac:dyDescent="0.25">
      <c r="A227" s="242" t="str">
        <f>IF('CX Sample Records'!B227=0,"",'CX Sample Records'!B227)</f>
        <v/>
      </c>
      <c r="B227" s="242" t="str">
        <f>IF('CX Sample Records'!C227=0,"",'CX Sample Records'!C227)</f>
        <v/>
      </c>
      <c r="C227" s="244" t="str">
        <f>IF('CX Sample Records'!D227=0,"",'CX Sample Records'!D227)</f>
        <v/>
      </c>
      <c r="D227" s="242" t="str">
        <f>IF('CX Sample Records'!E227=0,"",'CX Sample Records'!E227)</f>
        <v/>
      </c>
      <c r="E227" s="242" t="str">
        <f>IF('CX Sample Records'!F227=0,"",'CX Sample Records'!F227)</f>
        <v/>
      </c>
      <c r="F227" s="242"/>
      <c r="G227" s="269" t="str">
        <f>IF('CX Sample Records'!G230=0,"",'CX Sample Records'!G230)</f>
        <v/>
      </c>
      <c r="J227" s="251"/>
      <c r="K227" s="242"/>
    </row>
    <row r="228" spans="1:11" x14ac:dyDescent="0.25">
      <c r="A228" s="242" t="str">
        <f>IF('CX Sample Records'!B228=0,"",'CX Sample Records'!B228)</f>
        <v/>
      </c>
      <c r="B228" s="242" t="str">
        <f>IF('CX Sample Records'!C228=0,"",'CX Sample Records'!C228)</f>
        <v/>
      </c>
      <c r="C228" s="244" t="str">
        <f>IF('CX Sample Records'!D228=0,"",'CX Sample Records'!D228)</f>
        <v/>
      </c>
      <c r="D228" s="242" t="str">
        <f>IF('CX Sample Records'!E228=0,"",'CX Sample Records'!E228)</f>
        <v/>
      </c>
      <c r="E228" s="242" t="str">
        <f>IF('CX Sample Records'!F228=0,"",'CX Sample Records'!F228)</f>
        <v/>
      </c>
      <c r="F228" s="242"/>
      <c r="G228" s="269" t="str">
        <f>IF('CX Sample Records'!G231=0,"",'CX Sample Records'!G231)</f>
        <v/>
      </c>
      <c r="J228" s="251"/>
      <c r="K228" s="242"/>
    </row>
    <row r="229" spans="1:11" x14ac:dyDescent="0.25">
      <c r="A229" s="242" t="str">
        <f>IF('CX Sample Records'!B229=0,"",'CX Sample Records'!B229)</f>
        <v/>
      </c>
      <c r="B229" s="242" t="str">
        <f>IF('CX Sample Records'!C229=0,"",'CX Sample Records'!C229)</f>
        <v/>
      </c>
      <c r="C229" s="244" t="str">
        <f>IF('CX Sample Records'!D229=0,"",'CX Sample Records'!D229)</f>
        <v/>
      </c>
      <c r="D229" s="242" t="str">
        <f>IF('CX Sample Records'!E229=0,"",'CX Sample Records'!E229)</f>
        <v/>
      </c>
      <c r="E229" s="242" t="str">
        <f>IF('CX Sample Records'!F229=0,"",'CX Sample Records'!F229)</f>
        <v/>
      </c>
      <c r="F229" s="242"/>
      <c r="G229" s="269" t="str">
        <f>IF('CX Sample Records'!G232=0,"",'CX Sample Records'!G232)</f>
        <v/>
      </c>
      <c r="J229" s="251"/>
      <c r="K229" s="242"/>
    </row>
    <row r="230" spans="1:11" x14ac:dyDescent="0.25">
      <c r="A230" s="242" t="str">
        <f>IF('CX Sample Records'!B230=0,"",'CX Sample Records'!B230)</f>
        <v/>
      </c>
      <c r="B230" s="242" t="str">
        <f>IF('CX Sample Records'!C230=0,"",'CX Sample Records'!C230)</f>
        <v/>
      </c>
      <c r="C230" s="244" t="str">
        <f>IF('CX Sample Records'!D230=0,"",'CX Sample Records'!D230)</f>
        <v/>
      </c>
      <c r="D230" s="242" t="str">
        <f>IF('CX Sample Records'!E230=0,"",'CX Sample Records'!E230)</f>
        <v/>
      </c>
      <c r="E230" s="242" t="str">
        <f>IF('CX Sample Records'!F230=0,"",'CX Sample Records'!F230)</f>
        <v/>
      </c>
      <c r="F230" s="242"/>
      <c r="G230" s="269" t="str">
        <f>IF('CX Sample Records'!G233=0,"",'CX Sample Records'!G233)</f>
        <v/>
      </c>
      <c r="J230" s="251"/>
      <c r="K230" s="242"/>
    </row>
    <row r="231" spans="1:11" x14ac:dyDescent="0.25">
      <c r="A231" s="242" t="str">
        <f>IF('CX Sample Records'!B231=0,"",'CX Sample Records'!B231)</f>
        <v/>
      </c>
      <c r="B231" s="242" t="str">
        <f>IF('CX Sample Records'!C231=0,"",'CX Sample Records'!C231)</f>
        <v/>
      </c>
      <c r="C231" s="244" t="str">
        <f>IF('CX Sample Records'!D231=0,"",'CX Sample Records'!D231)</f>
        <v/>
      </c>
      <c r="D231" s="242" t="str">
        <f>IF('CX Sample Records'!E231=0,"",'CX Sample Records'!E231)</f>
        <v/>
      </c>
      <c r="E231" s="242" t="str">
        <f>IF('CX Sample Records'!F231=0,"",'CX Sample Records'!F231)</f>
        <v/>
      </c>
      <c r="F231" s="242"/>
      <c r="G231" s="269" t="str">
        <f>IF('CX Sample Records'!G234=0,"",'CX Sample Records'!G234)</f>
        <v/>
      </c>
      <c r="J231" s="251"/>
      <c r="K231" s="242"/>
    </row>
    <row r="232" spans="1:11" x14ac:dyDescent="0.25">
      <c r="A232" s="242" t="str">
        <f>IF('CX Sample Records'!B232=0,"",'CX Sample Records'!B232)</f>
        <v/>
      </c>
      <c r="B232" s="242" t="str">
        <f>IF('CX Sample Records'!C232=0,"",'CX Sample Records'!C232)</f>
        <v/>
      </c>
      <c r="C232" s="244" t="str">
        <f>IF('CX Sample Records'!D232=0,"",'CX Sample Records'!D232)</f>
        <v/>
      </c>
      <c r="D232" s="242" t="str">
        <f>IF('CX Sample Records'!E232=0,"",'CX Sample Records'!E232)</f>
        <v/>
      </c>
      <c r="E232" s="242" t="str">
        <f>IF('CX Sample Records'!F232=0,"",'CX Sample Records'!F232)</f>
        <v/>
      </c>
      <c r="F232" s="242"/>
      <c r="G232" s="269" t="str">
        <f>IF('CX Sample Records'!G235=0,"",'CX Sample Records'!G235)</f>
        <v/>
      </c>
      <c r="J232" s="251"/>
      <c r="K232" s="242"/>
    </row>
    <row r="233" spans="1:11" x14ac:dyDescent="0.25">
      <c r="A233" s="242" t="str">
        <f>IF('CX Sample Records'!B233=0,"",'CX Sample Records'!B233)</f>
        <v/>
      </c>
      <c r="B233" s="242" t="str">
        <f>IF('CX Sample Records'!C233=0,"",'CX Sample Records'!C233)</f>
        <v/>
      </c>
      <c r="C233" s="244" t="str">
        <f>IF('CX Sample Records'!D233=0,"",'CX Sample Records'!D233)</f>
        <v/>
      </c>
      <c r="D233" s="242" t="str">
        <f>IF('CX Sample Records'!E233=0,"",'CX Sample Records'!E233)</f>
        <v/>
      </c>
      <c r="E233" s="242" t="str">
        <f>IF('CX Sample Records'!F233=0,"",'CX Sample Records'!F233)</f>
        <v/>
      </c>
      <c r="F233" s="242"/>
      <c r="G233" s="269" t="str">
        <f>IF('CX Sample Records'!G236=0,"",'CX Sample Records'!G236)</f>
        <v/>
      </c>
      <c r="J233" s="251"/>
      <c r="K233" s="242"/>
    </row>
    <row r="234" spans="1:11" x14ac:dyDescent="0.25">
      <c r="A234" s="242" t="str">
        <f>IF('CX Sample Records'!B234=0,"",'CX Sample Records'!B234)</f>
        <v/>
      </c>
      <c r="B234" s="242" t="str">
        <f>IF('CX Sample Records'!C234=0,"",'CX Sample Records'!C234)</f>
        <v/>
      </c>
      <c r="C234" s="244" t="str">
        <f>IF('CX Sample Records'!D234=0,"",'CX Sample Records'!D234)</f>
        <v/>
      </c>
      <c r="D234" s="242" t="str">
        <f>IF('CX Sample Records'!E234=0,"",'CX Sample Records'!E234)</f>
        <v/>
      </c>
      <c r="E234" s="242" t="str">
        <f>IF('CX Sample Records'!F234=0,"",'CX Sample Records'!F234)</f>
        <v/>
      </c>
      <c r="F234" s="242"/>
      <c r="G234" s="269" t="str">
        <f>IF('CX Sample Records'!G237=0,"",'CX Sample Records'!G237)</f>
        <v/>
      </c>
      <c r="J234" s="251"/>
      <c r="K234" s="242"/>
    </row>
    <row r="235" spans="1:11" x14ac:dyDescent="0.25">
      <c r="A235" s="242" t="str">
        <f>IF('CX Sample Records'!B235=0,"",'CX Sample Records'!B235)</f>
        <v/>
      </c>
      <c r="B235" s="242" t="str">
        <f>IF('CX Sample Records'!C235=0,"",'CX Sample Records'!C235)</f>
        <v/>
      </c>
      <c r="C235" s="244" t="str">
        <f>IF('CX Sample Records'!D235=0,"",'CX Sample Records'!D235)</f>
        <v/>
      </c>
      <c r="D235" s="242" t="str">
        <f>IF('CX Sample Records'!E235=0,"",'CX Sample Records'!E235)</f>
        <v/>
      </c>
      <c r="E235" s="242" t="str">
        <f>IF('CX Sample Records'!F235=0,"",'CX Sample Records'!F235)</f>
        <v/>
      </c>
      <c r="F235" s="242"/>
      <c r="G235" s="269" t="str">
        <f>IF('CX Sample Records'!G238=0,"",'CX Sample Records'!G238)</f>
        <v/>
      </c>
      <c r="J235" s="251"/>
      <c r="K235" s="242"/>
    </row>
    <row r="236" spans="1:11" x14ac:dyDescent="0.25">
      <c r="A236" s="242" t="str">
        <f>IF('CX Sample Records'!B236=0,"",'CX Sample Records'!B236)</f>
        <v/>
      </c>
      <c r="B236" s="242" t="str">
        <f>IF('CX Sample Records'!C236=0,"",'CX Sample Records'!C236)</f>
        <v/>
      </c>
      <c r="C236" s="244" t="str">
        <f>IF('CX Sample Records'!D236=0,"",'CX Sample Records'!D236)</f>
        <v/>
      </c>
      <c r="D236" s="242" t="str">
        <f>IF('CX Sample Records'!E236=0,"",'CX Sample Records'!E236)</f>
        <v/>
      </c>
      <c r="E236" s="242" t="str">
        <f>IF('CX Sample Records'!F236=0,"",'CX Sample Records'!F236)</f>
        <v/>
      </c>
      <c r="F236" s="242"/>
      <c r="G236" s="269" t="str">
        <f>IF('CX Sample Records'!G239=0,"",'CX Sample Records'!G239)</f>
        <v/>
      </c>
      <c r="J236" s="251"/>
      <c r="K236" s="242"/>
    </row>
    <row r="237" spans="1:11" x14ac:dyDescent="0.25">
      <c r="A237" s="242" t="str">
        <f>IF('CX Sample Records'!B237=0,"",'CX Sample Records'!B237)</f>
        <v/>
      </c>
      <c r="B237" s="242" t="str">
        <f>IF('CX Sample Records'!C237=0,"",'CX Sample Records'!C237)</f>
        <v/>
      </c>
      <c r="C237" s="244" t="str">
        <f>IF('CX Sample Records'!D237=0,"",'CX Sample Records'!D237)</f>
        <v/>
      </c>
      <c r="D237" s="242" t="str">
        <f>IF('CX Sample Records'!E237=0,"",'CX Sample Records'!E237)</f>
        <v/>
      </c>
      <c r="E237" s="242" t="str">
        <f>IF('CX Sample Records'!F237=0,"",'CX Sample Records'!F237)</f>
        <v/>
      </c>
      <c r="F237" s="242"/>
      <c r="G237" s="269" t="str">
        <f>IF('CX Sample Records'!G240=0,"",'CX Sample Records'!G240)</f>
        <v/>
      </c>
      <c r="J237" s="251"/>
      <c r="K237" s="242"/>
    </row>
    <row r="238" spans="1:11" x14ac:dyDescent="0.25">
      <c r="A238" s="242" t="str">
        <f>IF('CX Sample Records'!B238=0,"",'CX Sample Records'!B238)</f>
        <v/>
      </c>
      <c r="B238" s="242" t="str">
        <f>IF('CX Sample Records'!C238=0,"",'CX Sample Records'!C238)</f>
        <v/>
      </c>
      <c r="C238" s="244" t="str">
        <f>IF('CX Sample Records'!D238=0,"",'CX Sample Records'!D238)</f>
        <v/>
      </c>
      <c r="D238" s="242" t="str">
        <f>IF('CX Sample Records'!E238=0,"",'CX Sample Records'!E238)</f>
        <v/>
      </c>
      <c r="E238" s="242" t="str">
        <f>IF('CX Sample Records'!F238=0,"",'CX Sample Records'!F238)</f>
        <v/>
      </c>
      <c r="F238" s="242"/>
      <c r="G238" s="269" t="str">
        <f>IF('CX Sample Records'!G241=0,"",'CX Sample Records'!G241)</f>
        <v/>
      </c>
      <c r="J238" s="251"/>
      <c r="K238" s="242"/>
    </row>
    <row r="239" spans="1:11" x14ac:dyDescent="0.25">
      <c r="A239" s="242" t="str">
        <f>IF('CX Sample Records'!B239=0,"",'CX Sample Records'!B239)</f>
        <v/>
      </c>
      <c r="B239" s="242" t="str">
        <f>IF('CX Sample Records'!C239=0,"",'CX Sample Records'!C239)</f>
        <v/>
      </c>
      <c r="C239" s="244" t="str">
        <f>IF('CX Sample Records'!D239=0,"",'CX Sample Records'!D239)</f>
        <v/>
      </c>
      <c r="D239" s="242" t="str">
        <f>IF('CX Sample Records'!E239=0,"",'CX Sample Records'!E239)</f>
        <v/>
      </c>
      <c r="E239" s="242" t="str">
        <f>IF('CX Sample Records'!F239=0,"",'CX Sample Records'!F239)</f>
        <v/>
      </c>
      <c r="F239" s="242"/>
      <c r="G239" s="269" t="str">
        <f>IF('CX Sample Records'!G242=0,"",'CX Sample Records'!G242)</f>
        <v/>
      </c>
      <c r="J239" s="251"/>
      <c r="K239" s="242"/>
    </row>
    <row r="240" spans="1:11" x14ac:dyDescent="0.25">
      <c r="A240" s="242" t="str">
        <f>IF('CX Sample Records'!B240=0,"",'CX Sample Records'!B240)</f>
        <v/>
      </c>
      <c r="B240" s="242" t="str">
        <f>IF('CX Sample Records'!C240=0,"",'CX Sample Records'!C240)</f>
        <v/>
      </c>
      <c r="C240" s="244" t="str">
        <f>IF('CX Sample Records'!D240=0,"",'CX Sample Records'!D240)</f>
        <v/>
      </c>
      <c r="D240" s="242" t="str">
        <f>IF('CX Sample Records'!E240=0,"",'CX Sample Records'!E240)</f>
        <v/>
      </c>
      <c r="E240" s="242" t="str">
        <f>IF('CX Sample Records'!F240=0,"",'CX Sample Records'!F240)</f>
        <v/>
      </c>
      <c r="F240" s="242"/>
      <c r="G240" s="269" t="str">
        <f>IF('CX Sample Records'!G243=0,"",'CX Sample Records'!G243)</f>
        <v/>
      </c>
      <c r="J240" s="251"/>
      <c r="K240" s="242"/>
    </row>
    <row r="241" spans="1:11" x14ac:dyDescent="0.25">
      <c r="A241" s="242" t="str">
        <f>IF('CX Sample Records'!B241=0,"",'CX Sample Records'!B241)</f>
        <v/>
      </c>
      <c r="B241" s="242" t="str">
        <f>IF('CX Sample Records'!C241=0,"",'CX Sample Records'!C241)</f>
        <v/>
      </c>
      <c r="C241" s="244" t="str">
        <f>IF('CX Sample Records'!D241=0,"",'CX Sample Records'!D241)</f>
        <v/>
      </c>
      <c r="D241" s="242" t="str">
        <f>IF('CX Sample Records'!E241=0,"",'CX Sample Records'!E241)</f>
        <v/>
      </c>
      <c r="E241" s="242" t="str">
        <f>IF('CX Sample Records'!F241=0,"",'CX Sample Records'!F241)</f>
        <v/>
      </c>
      <c r="F241" s="242"/>
      <c r="G241" s="269" t="str">
        <f>IF('CX Sample Records'!G244=0,"",'CX Sample Records'!G244)</f>
        <v/>
      </c>
      <c r="J241" s="251"/>
      <c r="K241" s="242"/>
    </row>
    <row r="242" spans="1:11" x14ac:dyDescent="0.25">
      <c r="A242" s="242" t="str">
        <f>IF('CX Sample Records'!B242=0,"",'CX Sample Records'!B242)</f>
        <v/>
      </c>
      <c r="B242" s="242" t="str">
        <f>IF('CX Sample Records'!C242=0,"",'CX Sample Records'!C242)</f>
        <v/>
      </c>
      <c r="C242" s="244" t="str">
        <f>IF('CX Sample Records'!D242=0,"",'CX Sample Records'!D242)</f>
        <v/>
      </c>
      <c r="D242" s="242" t="str">
        <f>IF('CX Sample Records'!E242=0,"",'CX Sample Records'!E242)</f>
        <v/>
      </c>
      <c r="E242" s="242" t="str">
        <f>IF('CX Sample Records'!F242=0,"",'CX Sample Records'!F242)</f>
        <v/>
      </c>
      <c r="F242" s="242"/>
      <c r="G242" s="269" t="str">
        <f>IF('CX Sample Records'!G245=0,"",'CX Sample Records'!G245)</f>
        <v/>
      </c>
      <c r="J242" s="251"/>
      <c r="K242" s="242"/>
    </row>
    <row r="243" spans="1:11" x14ac:dyDescent="0.25">
      <c r="A243" s="242" t="str">
        <f>IF('CX Sample Records'!B243=0,"",'CX Sample Records'!B243)</f>
        <v/>
      </c>
      <c r="B243" s="242" t="str">
        <f>IF('CX Sample Records'!C243=0,"",'CX Sample Records'!C243)</f>
        <v/>
      </c>
      <c r="C243" s="244" t="str">
        <f>IF('CX Sample Records'!D243=0,"",'CX Sample Records'!D243)</f>
        <v/>
      </c>
      <c r="D243" s="242" t="str">
        <f>IF('CX Sample Records'!E243=0,"",'CX Sample Records'!E243)</f>
        <v/>
      </c>
      <c r="E243" s="242" t="str">
        <f>IF('CX Sample Records'!F243=0,"",'CX Sample Records'!F243)</f>
        <v/>
      </c>
      <c r="F243" s="242"/>
      <c r="G243" s="269" t="str">
        <f>IF('CX Sample Records'!G246=0,"",'CX Sample Records'!G246)</f>
        <v/>
      </c>
      <c r="J243" s="251"/>
      <c r="K243" s="242"/>
    </row>
    <row r="244" spans="1:11" x14ac:dyDescent="0.25">
      <c r="A244" s="242" t="str">
        <f>IF('CX Sample Records'!B244=0,"",'CX Sample Records'!B244)</f>
        <v/>
      </c>
      <c r="B244" s="242" t="str">
        <f>IF('CX Sample Records'!C244=0,"",'CX Sample Records'!C244)</f>
        <v/>
      </c>
      <c r="C244" s="244" t="str">
        <f>IF('CX Sample Records'!D244=0,"",'CX Sample Records'!D244)</f>
        <v/>
      </c>
      <c r="D244" s="242" t="str">
        <f>IF('CX Sample Records'!E244=0,"",'CX Sample Records'!E244)</f>
        <v/>
      </c>
      <c r="E244" s="242" t="str">
        <f>IF('CX Sample Records'!F244=0,"",'CX Sample Records'!F244)</f>
        <v/>
      </c>
      <c r="F244" s="242"/>
      <c r="G244" s="269" t="str">
        <f>IF('CX Sample Records'!G247=0,"",'CX Sample Records'!G247)</f>
        <v/>
      </c>
      <c r="J244" s="251"/>
      <c r="K244" s="242"/>
    </row>
    <row r="245" spans="1:11" x14ac:dyDescent="0.25">
      <c r="A245" s="242" t="str">
        <f>IF('CX Sample Records'!B245=0,"",'CX Sample Records'!B245)</f>
        <v/>
      </c>
      <c r="B245" s="242" t="str">
        <f>IF('CX Sample Records'!C245=0,"",'CX Sample Records'!C245)</f>
        <v/>
      </c>
      <c r="C245" s="244" t="str">
        <f>IF('CX Sample Records'!D245=0,"",'CX Sample Records'!D245)</f>
        <v/>
      </c>
      <c r="D245" s="242" t="str">
        <f>IF('CX Sample Records'!E245=0,"",'CX Sample Records'!E245)</f>
        <v/>
      </c>
      <c r="E245" s="242" t="str">
        <f>IF('CX Sample Records'!F245=0,"",'CX Sample Records'!F245)</f>
        <v/>
      </c>
      <c r="F245" s="242"/>
      <c r="G245" s="269" t="str">
        <f>IF('CX Sample Records'!G248=0,"",'CX Sample Records'!G248)</f>
        <v/>
      </c>
      <c r="J245" s="251"/>
      <c r="K245" s="242"/>
    </row>
    <row r="246" spans="1:11" x14ac:dyDescent="0.25">
      <c r="A246" s="242" t="str">
        <f>IF('CX Sample Records'!B246=0,"",'CX Sample Records'!B246)</f>
        <v/>
      </c>
      <c r="B246" s="242" t="str">
        <f>IF('CX Sample Records'!C246=0,"",'CX Sample Records'!C246)</f>
        <v/>
      </c>
      <c r="C246" s="244" t="str">
        <f>IF('CX Sample Records'!D246=0,"",'CX Sample Records'!D246)</f>
        <v/>
      </c>
      <c r="D246" s="242" t="str">
        <f>IF('CX Sample Records'!E246=0,"",'CX Sample Records'!E246)</f>
        <v/>
      </c>
      <c r="E246" s="242" t="str">
        <f>IF('CX Sample Records'!F246=0,"",'CX Sample Records'!F246)</f>
        <v/>
      </c>
      <c r="F246" s="242"/>
      <c r="G246" s="269" t="str">
        <f>IF('CX Sample Records'!G249=0,"",'CX Sample Records'!G249)</f>
        <v/>
      </c>
      <c r="J246" s="251"/>
      <c r="K246" s="242"/>
    </row>
    <row r="247" spans="1:11" x14ac:dyDescent="0.25">
      <c r="A247" s="242" t="str">
        <f>IF('CX Sample Records'!B247=0,"",'CX Sample Records'!B247)</f>
        <v/>
      </c>
      <c r="B247" s="242" t="str">
        <f>IF('CX Sample Records'!C247=0,"",'CX Sample Records'!C247)</f>
        <v/>
      </c>
      <c r="C247" s="244" t="str">
        <f>IF('CX Sample Records'!D247=0,"",'CX Sample Records'!D247)</f>
        <v/>
      </c>
      <c r="D247" s="242" t="str">
        <f>IF('CX Sample Records'!E247=0,"",'CX Sample Records'!E247)</f>
        <v/>
      </c>
      <c r="E247" s="242" t="str">
        <f>IF('CX Sample Records'!F247=0,"",'CX Sample Records'!F247)</f>
        <v/>
      </c>
      <c r="F247" s="242"/>
      <c r="G247" s="269" t="str">
        <f>IF('CX Sample Records'!G250=0,"",'CX Sample Records'!G250)</f>
        <v/>
      </c>
      <c r="J247" s="251"/>
      <c r="K247" s="242"/>
    </row>
    <row r="248" spans="1:11" x14ac:dyDescent="0.25">
      <c r="A248" s="242" t="str">
        <f>IF('CX Sample Records'!B248=0,"",'CX Sample Records'!B248)</f>
        <v/>
      </c>
      <c r="B248" s="242" t="str">
        <f>IF('CX Sample Records'!C248=0,"",'CX Sample Records'!C248)</f>
        <v/>
      </c>
      <c r="C248" s="244" t="str">
        <f>IF('CX Sample Records'!D248=0,"",'CX Sample Records'!D248)</f>
        <v/>
      </c>
      <c r="D248" s="242" t="str">
        <f>IF('CX Sample Records'!E248=0,"",'CX Sample Records'!E248)</f>
        <v/>
      </c>
      <c r="E248" s="242" t="str">
        <f>IF('CX Sample Records'!F248=0,"",'CX Sample Records'!F248)</f>
        <v/>
      </c>
      <c r="F248" s="242"/>
      <c r="G248" s="269" t="str">
        <f>IF('CX Sample Records'!G251=0,"",'CX Sample Records'!G251)</f>
        <v/>
      </c>
      <c r="J248" s="251"/>
      <c r="K248" s="242"/>
    </row>
    <row r="249" spans="1:11" x14ac:dyDescent="0.25">
      <c r="A249" s="242" t="str">
        <f>IF('CX Sample Records'!B249=0,"",'CX Sample Records'!B249)</f>
        <v/>
      </c>
      <c r="B249" s="242" t="str">
        <f>IF('CX Sample Records'!C249=0,"",'CX Sample Records'!C249)</f>
        <v/>
      </c>
      <c r="C249" s="244" t="str">
        <f>IF('CX Sample Records'!D249=0,"",'CX Sample Records'!D249)</f>
        <v/>
      </c>
      <c r="D249" s="242" t="str">
        <f>IF('CX Sample Records'!E249=0,"",'CX Sample Records'!E249)</f>
        <v/>
      </c>
      <c r="E249" s="242" t="str">
        <f>IF('CX Sample Records'!F249=0,"",'CX Sample Records'!F249)</f>
        <v/>
      </c>
      <c r="F249" s="242"/>
      <c r="G249" s="269" t="str">
        <f>IF('CX Sample Records'!G252=0,"",'CX Sample Records'!G252)</f>
        <v/>
      </c>
      <c r="J249" s="251"/>
      <c r="K249" s="242"/>
    </row>
    <row r="250" spans="1:11" x14ac:dyDescent="0.25">
      <c r="A250" s="242" t="str">
        <f>IF('CX Sample Records'!B250=0,"",'CX Sample Records'!B250)</f>
        <v/>
      </c>
      <c r="B250" s="242" t="str">
        <f>IF('CX Sample Records'!C250=0,"",'CX Sample Records'!C250)</f>
        <v/>
      </c>
      <c r="C250" s="244" t="str">
        <f>IF('CX Sample Records'!D250=0,"",'CX Sample Records'!D250)</f>
        <v/>
      </c>
      <c r="D250" s="242" t="str">
        <f>IF('CX Sample Records'!E250=0,"",'CX Sample Records'!E250)</f>
        <v/>
      </c>
      <c r="E250" s="242" t="str">
        <f>IF('CX Sample Records'!F250=0,"",'CX Sample Records'!F250)</f>
        <v/>
      </c>
      <c r="F250" s="242"/>
      <c r="G250" s="269" t="str">
        <f>IF('CX Sample Records'!G253=0,"",'CX Sample Records'!G253)</f>
        <v/>
      </c>
      <c r="J250" s="251"/>
      <c r="K250" s="242"/>
    </row>
    <row r="251" spans="1:11" x14ac:dyDescent="0.25">
      <c r="A251" s="242" t="str">
        <f>IF('CX Sample Records'!B251=0,"",'CX Sample Records'!B251)</f>
        <v/>
      </c>
      <c r="B251" s="242" t="str">
        <f>IF('CX Sample Records'!C251=0,"",'CX Sample Records'!C251)</f>
        <v/>
      </c>
      <c r="C251" s="244" t="str">
        <f>IF('CX Sample Records'!D251=0,"",'CX Sample Records'!D251)</f>
        <v/>
      </c>
      <c r="D251" s="242" t="str">
        <f>IF('CX Sample Records'!E251=0,"",'CX Sample Records'!E251)</f>
        <v/>
      </c>
      <c r="E251" s="242" t="str">
        <f>IF('CX Sample Records'!F251=0,"",'CX Sample Records'!F251)</f>
        <v/>
      </c>
      <c r="F251" s="242"/>
      <c r="G251" s="269" t="str">
        <f>IF('CX Sample Records'!G254=0,"",'CX Sample Records'!G254)</f>
        <v/>
      </c>
      <c r="J251" s="251"/>
      <c r="K251" s="242"/>
    </row>
    <row r="252" spans="1:11" x14ac:dyDescent="0.25">
      <c r="A252" s="242" t="str">
        <f>IF('CX Sample Records'!B252=0,"",'CX Sample Records'!B252)</f>
        <v/>
      </c>
      <c r="B252" s="242" t="str">
        <f>IF('CX Sample Records'!C252=0,"",'CX Sample Records'!C252)</f>
        <v/>
      </c>
      <c r="C252" s="244" t="str">
        <f>IF('CX Sample Records'!D252=0,"",'CX Sample Records'!D252)</f>
        <v/>
      </c>
      <c r="D252" s="242" t="str">
        <f>IF('CX Sample Records'!E252=0,"",'CX Sample Records'!E252)</f>
        <v/>
      </c>
      <c r="E252" s="242" t="str">
        <f>IF('CX Sample Records'!F252=0,"",'CX Sample Records'!F252)</f>
        <v/>
      </c>
      <c r="F252" s="242"/>
      <c r="G252" s="269" t="str">
        <f>IF('CX Sample Records'!G255=0,"",'CX Sample Records'!G255)</f>
        <v/>
      </c>
      <c r="J252" s="251"/>
      <c r="K252" s="242"/>
    </row>
    <row r="253" spans="1:11" x14ac:dyDescent="0.25">
      <c r="A253" s="242" t="str">
        <f>IF('CX Sample Records'!B253=0,"",'CX Sample Records'!B253)</f>
        <v/>
      </c>
      <c r="B253" s="242" t="str">
        <f>IF('CX Sample Records'!C253=0,"",'CX Sample Records'!C253)</f>
        <v/>
      </c>
      <c r="C253" s="244" t="str">
        <f>IF('CX Sample Records'!D253=0,"",'CX Sample Records'!D253)</f>
        <v/>
      </c>
      <c r="D253" s="242" t="str">
        <f>IF('CX Sample Records'!E253=0,"",'CX Sample Records'!E253)</f>
        <v/>
      </c>
      <c r="E253" s="242" t="str">
        <f>IF('CX Sample Records'!F253=0,"",'CX Sample Records'!F253)</f>
        <v/>
      </c>
      <c r="F253" s="242"/>
      <c r="G253" s="269" t="str">
        <f>IF('CX Sample Records'!G256=0,"",'CX Sample Records'!G256)</f>
        <v/>
      </c>
      <c r="J253" s="251"/>
      <c r="K253" s="242"/>
    </row>
    <row r="254" spans="1:11" x14ac:dyDescent="0.25">
      <c r="A254" s="242" t="str">
        <f>IF('CX Sample Records'!B254=0,"",'CX Sample Records'!B254)</f>
        <v/>
      </c>
      <c r="B254" s="242" t="str">
        <f>IF('CX Sample Records'!C254=0,"",'CX Sample Records'!C254)</f>
        <v/>
      </c>
      <c r="C254" s="244" t="str">
        <f>IF('CX Sample Records'!D254=0,"",'CX Sample Records'!D254)</f>
        <v/>
      </c>
      <c r="D254" s="242" t="str">
        <f>IF('CX Sample Records'!E254=0,"",'CX Sample Records'!E254)</f>
        <v/>
      </c>
      <c r="E254" s="242" t="str">
        <f>IF('CX Sample Records'!F254=0,"",'CX Sample Records'!F254)</f>
        <v/>
      </c>
      <c r="F254" s="242"/>
      <c r="G254" s="269" t="str">
        <f>IF('CX Sample Records'!G257=0,"",'CX Sample Records'!G257)</f>
        <v/>
      </c>
      <c r="J254" s="251"/>
      <c r="K254" s="242"/>
    </row>
    <row r="255" spans="1:11" x14ac:dyDescent="0.25">
      <c r="A255" s="242" t="str">
        <f>IF('CX Sample Records'!B255=0,"",'CX Sample Records'!B255)</f>
        <v/>
      </c>
      <c r="B255" s="242" t="str">
        <f>IF('CX Sample Records'!C255=0,"",'CX Sample Records'!C255)</f>
        <v/>
      </c>
      <c r="C255" s="244" t="str">
        <f>IF('CX Sample Records'!D255=0,"",'CX Sample Records'!D255)</f>
        <v/>
      </c>
      <c r="D255" s="242" t="str">
        <f>IF('CX Sample Records'!E255=0,"",'CX Sample Records'!E255)</f>
        <v/>
      </c>
      <c r="E255" s="242" t="str">
        <f>IF('CX Sample Records'!F255=0,"",'CX Sample Records'!F255)</f>
        <v/>
      </c>
      <c r="F255" s="242"/>
      <c r="G255" s="269" t="str">
        <f>IF('CX Sample Records'!G258=0,"",'CX Sample Records'!G258)</f>
        <v/>
      </c>
      <c r="J255" s="251"/>
      <c r="K255" s="242"/>
    </row>
    <row r="256" spans="1:11" x14ac:dyDescent="0.25">
      <c r="A256" s="242" t="str">
        <f>IF('CX Sample Records'!B256=0,"",'CX Sample Records'!B256)</f>
        <v/>
      </c>
      <c r="B256" s="242" t="str">
        <f>IF('CX Sample Records'!C256=0,"",'CX Sample Records'!C256)</f>
        <v/>
      </c>
      <c r="C256" s="244" t="str">
        <f>IF('CX Sample Records'!D256=0,"",'CX Sample Records'!D256)</f>
        <v/>
      </c>
      <c r="D256" s="242" t="str">
        <f>IF('CX Sample Records'!E256=0,"",'CX Sample Records'!E256)</f>
        <v/>
      </c>
      <c r="E256" s="242" t="str">
        <f>IF('CX Sample Records'!F256=0,"",'CX Sample Records'!F256)</f>
        <v/>
      </c>
      <c r="F256" s="242"/>
      <c r="G256" s="269" t="str">
        <f>IF('CX Sample Records'!G259=0,"",'CX Sample Records'!G259)</f>
        <v/>
      </c>
      <c r="J256" s="251"/>
      <c r="K256" s="242"/>
    </row>
    <row r="257" spans="1:11" x14ac:dyDescent="0.25">
      <c r="A257" s="242" t="str">
        <f>IF('CX Sample Records'!B257=0,"",'CX Sample Records'!B257)</f>
        <v/>
      </c>
      <c r="B257" s="242" t="str">
        <f>IF('CX Sample Records'!C257=0,"",'CX Sample Records'!C257)</f>
        <v/>
      </c>
      <c r="C257" s="244" t="str">
        <f>IF('CX Sample Records'!D257=0,"",'CX Sample Records'!D257)</f>
        <v/>
      </c>
      <c r="D257" s="242" t="str">
        <f>IF('CX Sample Records'!E257=0,"",'CX Sample Records'!E257)</f>
        <v/>
      </c>
      <c r="E257" s="242" t="str">
        <f>IF('CX Sample Records'!F257=0,"",'CX Sample Records'!F257)</f>
        <v/>
      </c>
      <c r="F257" s="242"/>
      <c r="G257" s="269" t="str">
        <f>IF('CX Sample Records'!G260=0,"",'CX Sample Records'!G260)</f>
        <v/>
      </c>
      <c r="J257" s="251"/>
      <c r="K257" s="242"/>
    </row>
    <row r="258" spans="1:11" x14ac:dyDescent="0.25">
      <c r="A258" s="242" t="str">
        <f>IF('CX Sample Records'!B258=0,"",'CX Sample Records'!B258)</f>
        <v/>
      </c>
      <c r="B258" s="242" t="str">
        <f>IF('CX Sample Records'!C258=0,"",'CX Sample Records'!C258)</f>
        <v/>
      </c>
      <c r="C258" s="244" t="str">
        <f>IF('CX Sample Records'!D258=0,"",'CX Sample Records'!D258)</f>
        <v/>
      </c>
      <c r="D258" s="242" t="str">
        <f>IF('CX Sample Records'!E258=0,"",'CX Sample Records'!E258)</f>
        <v/>
      </c>
      <c r="E258" s="242" t="str">
        <f>IF('CX Sample Records'!F258=0,"",'CX Sample Records'!F258)</f>
        <v/>
      </c>
      <c r="F258" s="242"/>
      <c r="G258" s="269" t="str">
        <f>IF('CX Sample Records'!G261=0,"",'CX Sample Records'!G261)</f>
        <v/>
      </c>
      <c r="J258" s="251"/>
      <c r="K258" s="242"/>
    </row>
    <row r="259" spans="1:11" x14ac:dyDescent="0.25">
      <c r="A259" s="242" t="str">
        <f>IF('CX Sample Records'!B259=0,"",'CX Sample Records'!B259)</f>
        <v/>
      </c>
      <c r="B259" s="242" t="str">
        <f>IF('CX Sample Records'!C259=0,"",'CX Sample Records'!C259)</f>
        <v/>
      </c>
      <c r="C259" s="244" t="str">
        <f>IF('CX Sample Records'!D259=0,"",'CX Sample Records'!D259)</f>
        <v/>
      </c>
      <c r="D259" s="242" t="str">
        <f>IF('CX Sample Records'!E259=0,"",'CX Sample Records'!E259)</f>
        <v/>
      </c>
      <c r="E259" s="242" t="str">
        <f>IF('CX Sample Records'!F259=0,"",'CX Sample Records'!F259)</f>
        <v/>
      </c>
      <c r="F259" s="242"/>
      <c r="G259" s="269" t="str">
        <f>IF('CX Sample Records'!G262=0,"",'CX Sample Records'!G262)</f>
        <v/>
      </c>
      <c r="J259" s="251"/>
      <c r="K259" s="242"/>
    </row>
    <row r="260" spans="1:11" x14ac:dyDescent="0.25">
      <c r="A260" s="242" t="str">
        <f>IF('CX Sample Records'!B260=0,"",'CX Sample Records'!B260)</f>
        <v/>
      </c>
      <c r="B260" s="242" t="str">
        <f>IF('CX Sample Records'!C260=0,"",'CX Sample Records'!C260)</f>
        <v/>
      </c>
      <c r="C260" s="244" t="str">
        <f>IF('CX Sample Records'!D260=0,"",'CX Sample Records'!D260)</f>
        <v/>
      </c>
      <c r="D260" s="242" t="str">
        <f>IF('CX Sample Records'!E260=0,"",'CX Sample Records'!E260)</f>
        <v/>
      </c>
      <c r="E260" s="242" t="str">
        <f>IF('CX Sample Records'!F260=0,"",'CX Sample Records'!F260)</f>
        <v/>
      </c>
      <c r="F260" s="242"/>
      <c r="G260" s="269" t="str">
        <f>IF('CX Sample Records'!G263=0,"",'CX Sample Records'!G263)</f>
        <v/>
      </c>
      <c r="J260" s="251"/>
      <c r="K260" s="242"/>
    </row>
    <row r="261" spans="1:11" x14ac:dyDescent="0.25">
      <c r="A261" s="242" t="str">
        <f>IF('CX Sample Records'!B261=0,"",'CX Sample Records'!B261)</f>
        <v/>
      </c>
      <c r="B261" s="242" t="str">
        <f>IF('CX Sample Records'!C261=0,"",'CX Sample Records'!C261)</f>
        <v/>
      </c>
      <c r="C261" s="244" t="str">
        <f>IF('CX Sample Records'!D261=0,"",'CX Sample Records'!D261)</f>
        <v/>
      </c>
      <c r="D261" s="242" t="str">
        <f>IF('CX Sample Records'!E261=0,"",'CX Sample Records'!E261)</f>
        <v/>
      </c>
      <c r="E261" s="242" t="str">
        <f>IF('CX Sample Records'!F261=0,"",'CX Sample Records'!F261)</f>
        <v/>
      </c>
      <c r="F261" s="242"/>
      <c r="G261" s="269" t="str">
        <f>IF('CX Sample Records'!G264=0,"",'CX Sample Records'!G264)</f>
        <v/>
      </c>
      <c r="J261" s="251"/>
      <c r="K261" s="242"/>
    </row>
    <row r="262" spans="1:11" x14ac:dyDescent="0.25">
      <c r="A262" s="242" t="str">
        <f>IF('CX Sample Records'!B262=0,"",'CX Sample Records'!B262)</f>
        <v/>
      </c>
      <c r="B262" s="242" t="str">
        <f>IF('CX Sample Records'!C262=0,"",'CX Sample Records'!C262)</f>
        <v/>
      </c>
      <c r="C262" s="244" t="str">
        <f>IF('CX Sample Records'!D262=0,"",'CX Sample Records'!D262)</f>
        <v/>
      </c>
      <c r="D262" s="242" t="str">
        <f>IF('CX Sample Records'!E262=0,"",'CX Sample Records'!E262)</f>
        <v/>
      </c>
      <c r="E262" s="242" t="str">
        <f>IF('CX Sample Records'!F262=0,"",'CX Sample Records'!F262)</f>
        <v/>
      </c>
      <c r="F262" s="242"/>
      <c r="G262" s="269" t="str">
        <f>IF('CX Sample Records'!G265=0,"",'CX Sample Records'!G265)</f>
        <v/>
      </c>
      <c r="J262" s="251"/>
      <c r="K262" s="242"/>
    </row>
    <row r="263" spans="1:11" x14ac:dyDescent="0.25">
      <c r="A263" s="242" t="str">
        <f>IF('CX Sample Records'!B263=0,"",'CX Sample Records'!B263)</f>
        <v/>
      </c>
      <c r="B263" s="242" t="str">
        <f>IF('CX Sample Records'!C263=0,"",'CX Sample Records'!C263)</f>
        <v/>
      </c>
      <c r="C263" s="244" t="str">
        <f>IF('CX Sample Records'!D263=0,"",'CX Sample Records'!D263)</f>
        <v/>
      </c>
      <c r="D263" s="242" t="str">
        <f>IF('CX Sample Records'!E263=0,"",'CX Sample Records'!E263)</f>
        <v/>
      </c>
      <c r="E263" s="242" t="str">
        <f>IF('CX Sample Records'!F263=0,"",'CX Sample Records'!F263)</f>
        <v/>
      </c>
      <c r="F263" s="242"/>
      <c r="G263" s="269" t="str">
        <f>IF('CX Sample Records'!G266=0,"",'CX Sample Records'!G266)</f>
        <v/>
      </c>
      <c r="J263" s="251"/>
      <c r="K263" s="242"/>
    </row>
    <row r="264" spans="1:11" x14ac:dyDescent="0.25">
      <c r="A264" s="242" t="str">
        <f>IF('CX Sample Records'!B264=0,"",'CX Sample Records'!B264)</f>
        <v/>
      </c>
      <c r="B264" s="242" t="str">
        <f>IF('CX Sample Records'!C264=0,"",'CX Sample Records'!C264)</f>
        <v/>
      </c>
      <c r="C264" s="244" t="str">
        <f>IF('CX Sample Records'!D264=0,"",'CX Sample Records'!D264)</f>
        <v/>
      </c>
      <c r="D264" s="242" t="str">
        <f>IF('CX Sample Records'!E264=0,"",'CX Sample Records'!E264)</f>
        <v/>
      </c>
      <c r="E264" s="242" t="str">
        <f>IF('CX Sample Records'!F264=0,"",'CX Sample Records'!F264)</f>
        <v/>
      </c>
      <c r="F264" s="242"/>
      <c r="G264" s="269" t="str">
        <f>IF('CX Sample Records'!G267=0,"",'CX Sample Records'!G267)</f>
        <v/>
      </c>
      <c r="J264" s="251"/>
      <c r="K264" s="242"/>
    </row>
    <row r="265" spans="1:11" x14ac:dyDescent="0.25">
      <c r="A265" s="242" t="str">
        <f>IF('CX Sample Records'!B265=0,"",'CX Sample Records'!B265)</f>
        <v/>
      </c>
      <c r="B265" s="242" t="str">
        <f>IF('CX Sample Records'!C265=0,"",'CX Sample Records'!C265)</f>
        <v/>
      </c>
      <c r="C265" s="244" t="str">
        <f>IF('CX Sample Records'!D265=0,"",'CX Sample Records'!D265)</f>
        <v/>
      </c>
      <c r="D265" s="242" t="str">
        <f>IF('CX Sample Records'!E265=0,"",'CX Sample Records'!E265)</f>
        <v/>
      </c>
      <c r="E265" s="242" t="str">
        <f>IF('CX Sample Records'!F265=0,"",'CX Sample Records'!F265)</f>
        <v/>
      </c>
      <c r="F265" s="242"/>
      <c r="G265" s="269" t="str">
        <f>IF('CX Sample Records'!G268=0,"",'CX Sample Records'!G268)</f>
        <v/>
      </c>
      <c r="J265" s="251"/>
      <c r="K265" s="242"/>
    </row>
    <row r="266" spans="1:11" x14ac:dyDescent="0.25">
      <c r="A266" s="242" t="str">
        <f>IF('CX Sample Records'!B266=0,"",'CX Sample Records'!B266)</f>
        <v/>
      </c>
      <c r="B266" s="242" t="str">
        <f>IF('CX Sample Records'!C266=0,"",'CX Sample Records'!C266)</f>
        <v/>
      </c>
      <c r="C266" s="244" t="str">
        <f>IF('CX Sample Records'!D266=0,"",'CX Sample Records'!D266)</f>
        <v/>
      </c>
      <c r="D266" s="242" t="str">
        <f>IF('CX Sample Records'!E266=0,"",'CX Sample Records'!E266)</f>
        <v/>
      </c>
      <c r="E266" s="242" t="str">
        <f>IF('CX Sample Records'!F266=0,"",'CX Sample Records'!F266)</f>
        <v/>
      </c>
      <c r="F266" s="242"/>
      <c r="G266" s="269" t="str">
        <f>IF('CX Sample Records'!G269=0,"",'CX Sample Records'!G269)</f>
        <v/>
      </c>
      <c r="J266" s="251"/>
      <c r="K266" s="242"/>
    </row>
    <row r="267" spans="1:11" x14ac:dyDescent="0.25">
      <c r="A267" s="242" t="str">
        <f>IF('CX Sample Records'!B267=0,"",'CX Sample Records'!B267)</f>
        <v/>
      </c>
      <c r="B267" s="242" t="str">
        <f>IF('CX Sample Records'!C267=0,"",'CX Sample Records'!C267)</f>
        <v/>
      </c>
      <c r="C267" s="244" t="str">
        <f>IF('CX Sample Records'!D267=0,"",'CX Sample Records'!D267)</f>
        <v/>
      </c>
      <c r="D267" s="242" t="str">
        <f>IF('CX Sample Records'!E267=0,"",'CX Sample Records'!E267)</f>
        <v/>
      </c>
      <c r="E267" s="242" t="str">
        <f>IF('CX Sample Records'!F267=0,"",'CX Sample Records'!F267)</f>
        <v/>
      </c>
      <c r="F267" s="242"/>
      <c r="G267" s="269" t="str">
        <f>IF('CX Sample Records'!G270=0,"",'CX Sample Records'!G270)</f>
        <v/>
      </c>
      <c r="J267" s="251"/>
      <c r="K267" s="242"/>
    </row>
    <row r="268" spans="1:11" x14ac:dyDescent="0.25">
      <c r="A268" s="242" t="str">
        <f>IF('CX Sample Records'!B268=0,"",'CX Sample Records'!B268)</f>
        <v/>
      </c>
      <c r="B268" s="242" t="str">
        <f>IF('CX Sample Records'!C268=0,"",'CX Sample Records'!C268)</f>
        <v/>
      </c>
      <c r="C268" s="244" t="str">
        <f>IF('CX Sample Records'!D268=0,"",'CX Sample Records'!D268)</f>
        <v/>
      </c>
      <c r="D268" s="242" t="str">
        <f>IF('CX Sample Records'!E268=0,"",'CX Sample Records'!E268)</f>
        <v/>
      </c>
      <c r="E268" s="242" t="str">
        <f>IF('CX Sample Records'!F268=0,"",'CX Sample Records'!F268)</f>
        <v/>
      </c>
      <c r="F268" s="242"/>
      <c r="G268" s="269" t="str">
        <f>IF('CX Sample Records'!G271=0,"",'CX Sample Records'!G271)</f>
        <v/>
      </c>
      <c r="J268" s="251"/>
      <c r="K268" s="242"/>
    </row>
    <row r="269" spans="1:11" x14ac:dyDescent="0.25">
      <c r="A269" s="242" t="str">
        <f>IF('CX Sample Records'!B269=0,"",'CX Sample Records'!B269)</f>
        <v/>
      </c>
      <c r="B269" s="242" t="str">
        <f>IF('CX Sample Records'!C269=0,"",'CX Sample Records'!C269)</f>
        <v/>
      </c>
      <c r="C269" s="244" t="str">
        <f>IF('CX Sample Records'!D269=0,"",'CX Sample Records'!D269)</f>
        <v/>
      </c>
      <c r="D269" s="242" t="str">
        <f>IF('CX Sample Records'!E269=0,"",'CX Sample Records'!E269)</f>
        <v/>
      </c>
      <c r="E269" s="242" t="str">
        <f>IF('CX Sample Records'!F269=0,"",'CX Sample Records'!F269)</f>
        <v/>
      </c>
      <c r="F269" s="242"/>
      <c r="G269" s="269" t="str">
        <f>IF('CX Sample Records'!G272=0,"",'CX Sample Records'!G272)</f>
        <v/>
      </c>
      <c r="J269" s="251"/>
      <c r="K269" s="242"/>
    </row>
    <row r="270" spans="1:11" x14ac:dyDescent="0.25">
      <c r="A270" s="242" t="str">
        <f>IF('CX Sample Records'!B270=0,"",'CX Sample Records'!B270)</f>
        <v/>
      </c>
      <c r="B270" s="242" t="str">
        <f>IF('CX Sample Records'!C270=0,"",'CX Sample Records'!C270)</f>
        <v/>
      </c>
      <c r="C270" s="244" t="str">
        <f>IF('CX Sample Records'!D270=0,"",'CX Sample Records'!D270)</f>
        <v/>
      </c>
      <c r="D270" s="242" t="str">
        <f>IF('CX Sample Records'!E270=0,"",'CX Sample Records'!E270)</f>
        <v/>
      </c>
      <c r="E270" s="242" t="str">
        <f>IF('CX Sample Records'!F270=0,"",'CX Sample Records'!F270)</f>
        <v/>
      </c>
      <c r="F270" s="242"/>
      <c r="G270" s="269" t="str">
        <f>IF('CX Sample Records'!G273=0,"",'CX Sample Records'!G273)</f>
        <v/>
      </c>
      <c r="J270" s="251"/>
      <c r="K270" s="242"/>
    </row>
    <row r="271" spans="1:11" x14ac:dyDescent="0.25">
      <c r="A271" s="242" t="str">
        <f>IF('CX Sample Records'!B271=0,"",'CX Sample Records'!B271)</f>
        <v/>
      </c>
      <c r="B271" s="242" t="str">
        <f>IF('CX Sample Records'!C271=0,"",'CX Sample Records'!C271)</f>
        <v/>
      </c>
      <c r="C271" s="244" t="str">
        <f>IF('CX Sample Records'!D271=0,"",'CX Sample Records'!D271)</f>
        <v/>
      </c>
      <c r="D271" s="242" t="str">
        <f>IF('CX Sample Records'!E271=0,"",'CX Sample Records'!E271)</f>
        <v/>
      </c>
      <c r="E271" s="242" t="str">
        <f>IF('CX Sample Records'!F271=0,"",'CX Sample Records'!F271)</f>
        <v/>
      </c>
      <c r="F271" s="242"/>
      <c r="G271" s="269" t="str">
        <f>IF('CX Sample Records'!G274=0,"",'CX Sample Records'!G274)</f>
        <v/>
      </c>
      <c r="J271" s="251"/>
      <c r="K271" s="242"/>
    </row>
    <row r="272" spans="1:11" x14ac:dyDescent="0.25">
      <c r="A272" s="242" t="str">
        <f>IF('CX Sample Records'!B272=0,"",'CX Sample Records'!B272)</f>
        <v/>
      </c>
      <c r="B272" s="242" t="str">
        <f>IF('CX Sample Records'!C272=0,"",'CX Sample Records'!C272)</f>
        <v/>
      </c>
      <c r="C272" s="244" t="str">
        <f>IF('CX Sample Records'!D272=0,"",'CX Sample Records'!D272)</f>
        <v/>
      </c>
      <c r="D272" s="242" t="str">
        <f>IF('CX Sample Records'!E272=0,"",'CX Sample Records'!E272)</f>
        <v/>
      </c>
      <c r="E272" s="242" t="str">
        <f>IF('CX Sample Records'!F272=0,"",'CX Sample Records'!F272)</f>
        <v/>
      </c>
      <c r="F272" s="242"/>
      <c r="G272" s="269" t="str">
        <f>IF('CX Sample Records'!G275=0,"",'CX Sample Records'!G275)</f>
        <v/>
      </c>
      <c r="J272" s="251"/>
      <c r="K272" s="242"/>
    </row>
    <row r="273" spans="1:39" x14ac:dyDescent="0.25">
      <c r="A273" s="242" t="str">
        <f>IF('CX Sample Records'!B273=0,"",'CX Sample Records'!B273)</f>
        <v/>
      </c>
      <c r="B273" s="242" t="str">
        <f>IF('CX Sample Records'!C273=0,"",'CX Sample Records'!C273)</f>
        <v/>
      </c>
      <c r="C273" s="244" t="str">
        <f>IF('CX Sample Records'!D273=0,"",'CX Sample Records'!D273)</f>
        <v/>
      </c>
      <c r="D273" s="242" t="str">
        <f>IF('CX Sample Records'!E273=0,"",'CX Sample Records'!E273)</f>
        <v/>
      </c>
      <c r="E273" s="242" t="str">
        <f>IF('CX Sample Records'!F273=0,"",'CX Sample Records'!F273)</f>
        <v/>
      </c>
      <c r="F273" s="242"/>
      <c r="G273" s="269" t="str">
        <f>IF('CX Sample Records'!G276=0,"",'CX Sample Records'!G276)</f>
        <v/>
      </c>
      <c r="J273" s="251"/>
      <c r="K273" s="242"/>
    </row>
    <row r="274" spans="1:39" x14ac:dyDescent="0.25">
      <c r="A274" s="242" t="str">
        <f>IF('CX Sample Records'!B274=0,"",'CX Sample Records'!B274)</f>
        <v/>
      </c>
      <c r="B274" s="242" t="str">
        <f>IF('CX Sample Records'!C274=0,"",'CX Sample Records'!C274)</f>
        <v/>
      </c>
      <c r="C274" s="244" t="str">
        <f>IF('CX Sample Records'!D274=0,"",'CX Sample Records'!D274)</f>
        <v/>
      </c>
      <c r="D274" s="242" t="str">
        <f>IF('CX Sample Records'!E274=0,"",'CX Sample Records'!E274)</f>
        <v/>
      </c>
      <c r="E274" s="242" t="str">
        <f>IF('CX Sample Records'!F274=0,"",'CX Sample Records'!F274)</f>
        <v/>
      </c>
      <c r="F274" s="242"/>
      <c r="G274" s="269" t="str">
        <f>IF('CX Sample Records'!G277=0,"",'CX Sample Records'!G277)</f>
        <v/>
      </c>
      <c r="J274" s="251"/>
      <c r="K274" s="242"/>
    </row>
    <row r="275" spans="1:39" x14ac:dyDescent="0.25">
      <c r="A275" s="242" t="str">
        <f>IF('CX Sample Records'!B275=0,"",'CX Sample Records'!B275)</f>
        <v/>
      </c>
      <c r="B275" s="242" t="str">
        <f>IF('CX Sample Records'!C275=0,"",'CX Sample Records'!C275)</f>
        <v/>
      </c>
      <c r="C275" s="244" t="str">
        <f>IF('CX Sample Records'!D275=0,"",'CX Sample Records'!D275)</f>
        <v/>
      </c>
      <c r="D275" s="242" t="str">
        <f>IF('CX Sample Records'!E275=0,"",'CX Sample Records'!E275)</f>
        <v/>
      </c>
      <c r="E275" s="242" t="str">
        <f>IF('CX Sample Records'!F275=0,"",'CX Sample Records'!F275)</f>
        <v/>
      </c>
      <c r="F275" s="242"/>
      <c r="G275" s="269" t="str">
        <f>IF('CX Sample Records'!G278=0,"",'CX Sample Records'!G278)</f>
        <v/>
      </c>
      <c r="J275" s="251"/>
      <c r="K275" s="242"/>
    </row>
    <row r="276" spans="1:39" x14ac:dyDescent="0.25">
      <c r="A276" s="242" t="str">
        <f>IF('CX Sample Records'!B276=0,"",'CX Sample Records'!B276)</f>
        <v/>
      </c>
      <c r="B276" s="242" t="str">
        <f>IF('CX Sample Records'!C276=0,"",'CX Sample Records'!C276)</f>
        <v/>
      </c>
      <c r="C276" s="244" t="str">
        <f>IF('CX Sample Records'!D276=0,"",'CX Sample Records'!D276)</f>
        <v/>
      </c>
      <c r="D276" s="242" t="str">
        <f>IF('CX Sample Records'!E276=0,"",'CX Sample Records'!E276)</f>
        <v/>
      </c>
      <c r="E276" s="242" t="str">
        <f>IF('CX Sample Records'!F276=0,"",'CX Sample Records'!F276)</f>
        <v/>
      </c>
      <c r="F276" s="242"/>
      <c r="G276" s="269" t="str">
        <f>IF('CX Sample Records'!G279=0,"",'CX Sample Records'!G279)</f>
        <v/>
      </c>
      <c r="J276" s="251"/>
      <c r="K276" s="242"/>
    </row>
    <row r="277" spans="1:39" x14ac:dyDescent="0.25">
      <c r="A277" s="242" t="str">
        <f>IF('CX Sample Records'!B277=0,"",'CX Sample Records'!B277)</f>
        <v/>
      </c>
      <c r="B277" s="242" t="str">
        <f>IF('CX Sample Records'!C277=0,"",'CX Sample Records'!C277)</f>
        <v/>
      </c>
      <c r="C277" s="244" t="str">
        <f>IF('CX Sample Records'!D277=0,"",'CX Sample Records'!D277)</f>
        <v/>
      </c>
      <c r="D277" s="242" t="str">
        <f>IF('CX Sample Records'!E277=0,"",'CX Sample Records'!E277)</f>
        <v/>
      </c>
      <c r="E277" s="242" t="str">
        <f>IF('CX Sample Records'!F277=0,"",'CX Sample Records'!F277)</f>
        <v/>
      </c>
      <c r="F277" s="242"/>
      <c r="G277" s="269" t="str">
        <f>IF('CX Sample Records'!G280=0,"",'CX Sample Records'!G280)</f>
        <v/>
      </c>
      <c r="J277" s="251"/>
      <c r="K277" s="242"/>
    </row>
    <row r="278" spans="1:39" x14ac:dyDescent="0.25">
      <c r="A278" s="242" t="str">
        <f>IF('CX Sample Records'!B278=0,"",'CX Sample Records'!B278)</f>
        <v/>
      </c>
      <c r="B278" s="242" t="str">
        <f>IF('CX Sample Records'!C278=0,"",'CX Sample Records'!C278)</f>
        <v/>
      </c>
      <c r="C278" s="244" t="str">
        <f>IF('CX Sample Records'!D278=0,"",'CX Sample Records'!D278)</f>
        <v/>
      </c>
      <c r="D278" s="242" t="str">
        <f>IF('CX Sample Records'!E278=0,"",'CX Sample Records'!E278)</f>
        <v/>
      </c>
      <c r="E278" s="242" t="str">
        <f>IF('CX Sample Records'!F278=0,"",'CX Sample Records'!F278)</f>
        <v/>
      </c>
      <c r="F278" s="242"/>
      <c r="G278" s="269" t="str">
        <f>IF('CX Sample Records'!G281=0,"",'CX Sample Records'!G281)</f>
        <v/>
      </c>
      <c r="J278" s="251"/>
      <c r="K278" s="242"/>
    </row>
    <row r="279" spans="1:39" x14ac:dyDescent="0.25">
      <c r="A279" s="242" t="str">
        <f>IF('CX Sample Records'!B279=0,"",'CX Sample Records'!B279)</f>
        <v/>
      </c>
      <c r="B279" s="242" t="str">
        <f>IF('CX Sample Records'!C279=0,"",'CX Sample Records'!C279)</f>
        <v/>
      </c>
      <c r="C279" s="244" t="str">
        <f>IF('CX Sample Records'!D279=0,"",'CX Sample Records'!D279)</f>
        <v/>
      </c>
      <c r="D279" s="242" t="str">
        <f>IF('CX Sample Records'!E279=0,"",'CX Sample Records'!E279)</f>
        <v/>
      </c>
      <c r="E279" s="242" t="str">
        <f>IF('CX Sample Records'!F279=0,"",'CX Sample Records'!F279)</f>
        <v/>
      </c>
      <c r="F279" s="242"/>
      <c r="G279" s="269" t="str">
        <f>IF('CX Sample Records'!G125=0,"",'CX Sample Records'!G125)</f>
        <v>Extrusion trial</v>
      </c>
      <c r="H279" s="265">
        <v>10.050000000000001</v>
      </c>
      <c r="I279" s="265">
        <v>13.73</v>
      </c>
      <c r="J279" s="251"/>
      <c r="K279" s="242"/>
      <c r="P279" s="266">
        <v>5</v>
      </c>
      <c r="R279" s="242">
        <v>7.6</v>
      </c>
      <c r="AL279" s="265">
        <v>5.3</v>
      </c>
      <c r="AM279" s="255">
        <v>7.6</v>
      </c>
    </row>
    <row r="280" spans="1:39" x14ac:dyDescent="0.25">
      <c r="A280" s="242" t="str">
        <f>IF('CX Sample Records'!B280=0,"",'CX Sample Records'!B280)</f>
        <v/>
      </c>
      <c r="B280" s="242" t="str">
        <f>IF('CX Sample Records'!C280=0,"",'CX Sample Records'!C280)</f>
        <v/>
      </c>
      <c r="C280" s="244" t="str">
        <f>IF('CX Sample Records'!D280=0,"",'CX Sample Records'!D280)</f>
        <v/>
      </c>
      <c r="D280" s="242" t="str">
        <f>IF('CX Sample Records'!E280=0,"",'CX Sample Records'!E280)</f>
        <v/>
      </c>
      <c r="E280" s="242" t="str">
        <f>IF('CX Sample Records'!F280=0,"",'CX Sample Records'!F280)</f>
        <v/>
      </c>
      <c r="F280" s="242"/>
      <c r="G280" s="269" t="str">
        <f>IF('CX Sample Records'!G126=0,"",'CX Sample Records'!G126)</f>
        <v>Extrusion trial</v>
      </c>
      <c r="I280" s="265">
        <v>16</v>
      </c>
      <c r="J280" s="251"/>
      <c r="K280" s="242"/>
      <c r="AL280" s="265"/>
    </row>
    <row r="281" spans="1:39" x14ac:dyDescent="0.25">
      <c r="A281" s="242" t="str">
        <f>IF('CX Sample Records'!B281=0,"",'CX Sample Records'!B281)</f>
        <v/>
      </c>
      <c r="B281" s="242" t="str">
        <f>IF('CX Sample Records'!C281=0,"",'CX Sample Records'!C281)</f>
        <v/>
      </c>
      <c r="C281" s="244" t="str">
        <f>IF('CX Sample Records'!D281=0,"",'CX Sample Records'!D281)</f>
        <v/>
      </c>
      <c r="D281" s="242" t="str">
        <f>IF('CX Sample Records'!E281=0,"",'CX Sample Records'!E281)</f>
        <v/>
      </c>
      <c r="E281" s="242" t="str">
        <f>IF('CX Sample Records'!F281=0,"",'CX Sample Records'!F281)</f>
        <v/>
      </c>
      <c r="F281" s="242"/>
      <c r="G281" s="269" t="str">
        <f>IF('CX Sample Records'!G127=0,"",'CX Sample Records'!G127)</f>
        <v/>
      </c>
      <c r="I281" s="265" t="s">
        <v>114</v>
      </c>
      <c r="J281" s="251"/>
      <c r="K281" s="242"/>
      <c r="P281" s="242">
        <v>1.7</v>
      </c>
      <c r="R281" s="242">
        <v>4.5</v>
      </c>
      <c r="S281" s="242">
        <v>2.4</v>
      </c>
      <c r="AL281" s="265">
        <v>3.667574274735331</v>
      </c>
      <c r="AM281" s="255">
        <v>11.214297883398906</v>
      </c>
    </row>
    <row r="282" spans="1:39" x14ac:dyDescent="0.25">
      <c r="A282" s="242" t="str">
        <f>IF('CX Sample Records'!B125=0,"",'CX Sample Records'!B125)</f>
        <v>CX</v>
      </c>
      <c r="B282" s="242" t="str">
        <f>IF('CX Sample Records'!C125=0,"",'CX Sample Records'!C125)</f>
        <v>02</v>
      </c>
      <c r="C282" s="244" t="str">
        <f>IF('CX Sample Records'!D125=0,"",'CX Sample Records'!D125)</f>
        <v>10</v>
      </c>
      <c r="D282" s="242">
        <f>IF('CX Sample Records'!E125=0,"",'CX Sample Records'!E125)</f>
        <v>200122</v>
      </c>
      <c r="E282" s="242" t="str">
        <f>IF('CX Sample Records'!F125=0,"",'CX Sample Records'!F125)</f>
        <v>01</v>
      </c>
      <c r="F282" s="242"/>
      <c r="G282" s="269" t="str">
        <f>IF('CX Sample Records'!G128=0,"",'CX Sample Records'!G128)</f>
        <v/>
      </c>
      <c r="H282" s="265">
        <v>11.080000000000002</v>
      </c>
      <c r="I282" s="265">
        <v>13.733333333333333</v>
      </c>
      <c r="J282" s="251"/>
      <c r="K282" s="242"/>
      <c r="P282" s="242">
        <v>1.2</v>
      </c>
      <c r="Q282" s="242">
        <v>3.2</v>
      </c>
      <c r="S282" s="242">
        <v>3</v>
      </c>
      <c r="AL282" s="265">
        <v>4.6273224746115913</v>
      </c>
      <c r="AM282" s="255">
        <v>12.890567494814372</v>
      </c>
    </row>
    <row r="283" spans="1:39" x14ac:dyDescent="0.25">
      <c r="A283" s="242" t="str">
        <f>IF('CX Sample Records'!B126=0,"",'CX Sample Records'!B126)</f>
        <v>CX</v>
      </c>
      <c r="B283" s="242" t="str">
        <f>IF('CX Sample Records'!C126=0,"",'CX Sample Records'!C126)</f>
        <v>02</v>
      </c>
      <c r="C283" s="244" t="str">
        <f>IF('CX Sample Records'!D126=0,"",'CX Sample Records'!D126)</f>
        <v>09</v>
      </c>
      <c r="D283" s="242">
        <f>IF('CX Sample Records'!E126=0,"",'CX Sample Records'!E126)</f>
        <v>200123</v>
      </c>
      <c r="E283" s="242" t="str">
        <f>IF('CX Sample Records'!F126=0,"",'CX Sample Records'!F126)</f>
        <v>01</v>
      </c>
      <c r="F283" s="242"/>
      <c r="G283" s="269" t="str">
        <f>IF('CX Sample Records'!G129=0,"",'CX Sample Records'!G129)</f>
        <v/>
      </c>
      <c r="J283" s="251"/>
      <c r="K283" s="242"/>
      <c r="AL283" s="265"/>
    </row>
    <row r="284" spans="1:39" x14ac:dyDescent="0.25">
      <c r="A284" s="242" t="str">
        <f>IF('CX Sample Records'!B127=0,"",'CX Sample Records'!B127)</f>
        <v/>
      </c>
      <c r="B284" s="242" t="str">
        <f>IF('CX Sample Records'!C127=0,"",'CX Sample Records'!C127)</f>
        <v/>
      </c>
      <c r="C284" s="244" t="str">
        <f>IF('CX Sample Records'!D127=0,"",'CX Sample Records'!D127)</f>
        <v/>
      </c>
      <c r="D284" s="242" t="str">
        <f>IF('CX Sample Records'!E127=0,"",'CX Sample Records'!E127)</f>
        <v/>
      </c>
      <c r="E284" s="242" t="str">
        <f>IF('CX Sample Records'!F127=0,"",'CX Sample Records'!F127)</f>
        <v/>
      </c>
      <c r="F284" s="242"/>
      <c r="G284" s="269" t="str">
        <f>IF('CX Sample Records'!G282=0,"",'CX Sample Records'!G282)</f>
        <v/>
      </c>
      <c r="J284" s="251"/>
      <c r="K284" s="242"/>
    </row>
    <row r="285" spans="1:39" x14ac:dyDescent="0.25">
      <c r="A285" s="242" t="str">
        <f>IF('CX Sample Records'!B128=0,"",'CX Sample Records'!B128)</f>
        <v/>
      </c>
      <c r="B285" s="242" t="str">
        <f>IF('CX Sample Records'!C128=0,"",'CX Sample Records'!C128)</f>
        <v/>
      </c>
      <c r="C285" s="244" t="str">
        <f>IF('CX Sample Records'!D128=0,"",'CX Sample Records'!D128)</f>
        <v/>
      </c>
      <c r="D285" s="242" t="str">
        <f>IF('CX Sample Records'!E128=0,"",'CX Sample Records'!E128)</f>
        <v/>
      </c>
      <c r="E285" s="242" t="str">
        <f>IF('CX Sample Records'!F128=0,"",'CX Sample Records'!F128)</f>
        <v/>
      </c>
      <c r="F285" s="242"/>
      <c r="G285" s="269" t="str">
        <f>IF('CX Sample Records'!G283=0,"",'CX Sample Records'!G283)</f>
        <v/>
      </c>
      <c r="J285" s="251"/>
      <c r="K285" s="242"/>
    </row>
    <row r="286" spans="1:39" x14ac:dyDescent="0.25">
      <c r="A286" s="242" t="str">
        <f>IF('CX Sample Records'!B129=0,"",'CX Sample Records'!B129)</f>
        <v/>
      </c>
      <c r="B286" s="242" t="str">
        <f>IF('CX Sample Records'!C129=0,"",'CX Sample Records'!C129)</f>
        <v/>
      </c>
      <c r="C286" s="244" t="str">
        <f>IF('CX Sample Records'!D129=0,"",'CX Sample Records'!D129)</f>
        <v/>
      </c>
      <c r="D286" s="242" t="str">
        <f>IF('CX Sample Records'!E129=0,"",'CX Sample Records'!E129)</f>
        <v/>
      </c>
      <c r="E286" s="242" t="str">
        <f>IF('CX Sample Records'!F129=0,"",'CX Sample Records'!F129)</f>
        <v/>
      </c>
      <c r="F286" s="242"/>
      <c r="G286" s="269" t="str">
        <f>IF('CX Sample Records'!G284=0,"",'CX Sample Records'!G284)</f>
        <v/>
      </c>
      <c r="J286" s="251"/>
      <c r="K286" s="242"/>
    </row>
    <row r="287" spans="1:39" x14ac:dyDescent="0.25">
      <c r="A287" s="242" t="str">
        <f>IF('CX Sample Records'!B282=0,"",'CX Sample Records'!B282)</f>
        <v/>
      </c>
      <c r="B287" s="242" t="str">
        <f>IF('CX Sample Records'!C282=0,"",'CX Sample Records'!C282)</f>
        <v/>
      </c>
      <c r="C287" s="244" t="str">
        <f>IF('CX Sample Records'!D282=0,"",'CX Sample Records'!D282)</f>
        <v/>
      </c>
      <c r="D287" s="242" t="str">
        <f>IF('CX Sample Records'!E282=0,"",'CX Sample Records'!E282)</f>
        <v/>
      </c>
      <c r="E287" s="242" t="str">
        <f>IF('CX Sample Records'!F282=0,"",'CX Sample Records'!F282)</f>
        <v/>
      </c>
      <c r="F287" s="242"/>
      <c r="G287" s="269" t="str">
        <f>IF('CX Sample Records'!G285=0,"",'CX Sample Records'!G285)</f>
        <v/>
      </c>
      <c r="J287" s="251"/>
      <c r="K287" s="242"/>
    </row>
    <row r="288" spans="1:39" x14ac:dyDescent="0.25">
      <c r="A288" s="242" t="str">
        <f>IF('CX Sample Records'!B283=0,"",'CX Sample Records'!B283)</f>
        <v/>
      </c>
      <c r="B288" s="242" t="str">
        <f>IF('CX Sample Records'!C283=0,"",'CX Sample Records'!C283)</f>
        <v/>
      </c>
      <c r="C288" s="244" t="str">
        <f>IF('CX Sample Records'!D283=0,"",'CX Sample Records'!D283)</f>
        <v/>
      </c>
      <c r="D288" s="242" t="str">
        <f>IF('CX Sample Records'!E283=0,"",'CX Sample Records'!E283)</f>
        <v/>
      </c>
      <c r="E288" s="242" t="str">
        <f>IF('CX Sample Records'!F283=0,"",'CX Sample Records'!F283)</f>
        <v/>
      </c>
      <c r="F288" s="242"/>
      <c r="G288" s="269" t="str">
        <f>IF('CX Sample Records'!G286=0,"",'CX Sample Records'!G286)</f>
        <v/>
      </c>
      <c r="J288" s="251"/>
      <c r="K288" s="242"/>
    </row>
    <row r="289" spans="1:11" x14ac:dyDescent="0.25">
      <c r="A289" s="242" t="str">
        <f>IF('CX Sample Records'!B284=0,"",'CX Sample Records'!B284)</f>
        <v/>
      </c>
      <c r="B289" s="242" t="str">
        <f>IF('CX Sample Records'!C284=0,"",'CX Sample Records'!C284)</f>
        <v/>
      </c>
      <c r="C289" s="244" t="str">
        <f>IF('CX Sample Records'!D284=0,"",'CX Sample Records'!D284)</f>
        <v/>
      </c>
      <c r="D289" s="242" t="str">
        <f>IF('CX Sample Records'!E284=0,"",'CX Sample Records'!E284)</f>
        <v/>
      </c>
      <c r="E289" s="242" t="str">
        <f>IF('CX Sample Records'!F284=0,"",'CX Sample Records'!F284)</f>
        <v/>
      </c>
      <c r="F289" s="242"/>
      <c r="G289" s="269" t="str">
        <f>IF('CX Sample Records'!G287=0,"",'CX Sample Records'!G287)</f>
        <v/>
      </c>
      <c r="J289" s="251"/>
      <c r="K289" s="242"/>
    </row>
    <row r="290" spans="1:11" x14ac:dyDescent="0.25">
      <c r="A290" s="242" t="str">
        <f>IF('CX Sample Records'!B285=0,"",'CX Sample Records'!B285)</f>
        <v/>
      </c>
      <c r="B290" s="242" t="str">
        <f>IF('CX Sample Records'!C285=0,"",'CX Sample Records'!C285)</f>
        <v/>
      </c>
      <c r="C290" s="244" t="str">
        <f>IF('CX Sample Records'!D285=0,"",'CX Sample Records'!D285)</f>
        <v/>
      </c>
      <c r="D290" s="242" t="str">
        <f>IF('CX Sample Records'!E285=0,"",'CX Sample Records'!E285)</f>
        <v/>
      </c>
      <c r="E290" s="242" t="str">
        <f>IF('CX Sample Records'!F285=0,"",'CX Sample Records'!F285)</f>
        <v/>
      </c>
      <c r="F290" s="242"/>
      <c r="G290" s="269" t="str">
        <f>IF('CX Sample Records'!G288=0,"",'CX Sample Records'!G288)</f>
        <v/>
      </c>
      <c r="J290" s="251"/>
      <c r="K290" s="242"/>
    </row>
    <row r="291" spans="1:11" x14ac:dyDescent="0.25">
      <c r="A291" s="242" t="str">
        <f>IF('CX Sample Records'!B286=0,"",'CX Sample Records'!B286)</f>
        <v/>
      </c>
      <c r="B291" s="242" t="str">
        <f>IF('CX Sample Records'!C286=0,"",'CX Sample Records'!C286)</f>
        <v/>
      </c>
      <c r="C291" s="244" t="str">
        <f>IF('CX Sample Records'!D286=0,"",'CX Sample Records'!D286)</f>
        <v/>
      </c>
      <c r="D291" s="242" t="str">
        <f>IF('CX Sample Records'!E286=0,"",'CX Sample Records'!E286)</f>
        <v/>
      </c>
      <c r="E291" s="242" t="str">
        <f>IF('CX Sample Records'!F286=0,"",'CX Sample Records'!F286)</f>
        <v/>
      </c>
      <c r="F291" s="242"/>
      <c r="G291" s="269" t="str">
        <f>IF('CX Sample Records'!G289=0,"",'CX Sample Records'!G289)</f>
        <v/>
      </c>
      <c r="J291" s="251"/>
      <c r="K291" s="242"/>
    </row>
    <row r="292" spans="1:11" x14ac:dyDescent="0.25">
      <c r="A292" s="242" t="str">
        <f>IF('CX Sample Records'!B287=0,"",'CX Sample Records'!B287)</f>
        <v/>
      </c>
      <c r="B292" s="242" t="str">
        <f>IF('CX Sample Records'!C287=0,"",'CX Sample Records'!C287)</f>
        <v/>
      </c>
      <c r="C292" s="244" t="str">
        <f>IF('CX Sample Records'!D287=0,"",'CX Sample Records'!D287)</f>
        <v/>
      </c>
      <c r="D292" s="242" t="str">
        <f>IF('CX Sample Records'!E287=0,"",'CX Sample Records'!E287)</f>
        <v/>
      </c>
      <c r="E292" s="242" t="str">
        <f>IF('CX Sample Records'!F287=0,"",'CX Sample Records'!F287)</f>
        <v/>
      </c>
      <c r="F292" s="242"/>
      <c r="G292" s="269" t="str">
        <f>IF('CX Sample Records'!G290=0,"",'CX Sample Records'!G290)</f>
        <v/>
      </c>
      <c r="J292" s="251"/>
      <c r="K292" s="242"/>
    </row>
    <row r="293" spans="1:11" x14ac:dyDescent="0.25">
      <c r="A293" s="242" t="str">
        <f>IF('CX Sample Records'!B288=0,"",'CX Sample Records'!B288)</f>
        <v/>
      </c>
      <c r="B293" s="242" t="str">
        <f>IF('CX Sample Records'!C288=0,"",'CX Sample Records'!C288)</f>
        <v/>
      </c>
      <c r="C293" s="244" t="str">
        <f>IF('CX Sample Records'!D288=0,"",'CX Sample Records'!D288)</f>
        <v/>
      </c>
      <c r="D293" s="242" t="str">
        <f>IF('CX Sample Records'!E288=0,"",'CX Sample Records'!E288)</f>
        <v/>
      </c>
      <c r="E293" s="242" t="str">
        <f>IF('CX Sample Records'!F288=0,"",'CX Sample Records'!F288)</f>
        <v/>
      </c>
      <c r="F293" s="242"/>
      <c r="G293" s="269" t="str">
        <f>IF('CX Sample Records'!G291=0,"",'CX Sample Records'!G291)</f>
        <v/>
      </c>
      <c r="J293" s="251"/>
      <c r="K293" s="242"/>
    </row>
    <row r="294" spans="1:11" x14ac:dyDescent="0.25">
      <c r="A294" s="242" t="str">
        <f>IF('CX Sample Records'!B289=0,"",'CX Sample Records'!B289)</f>
        <v/>
      </c>
      <c r="B294" s="242" t="str">
        <f>IF('CX Sample Records'!C289=0,"",'CX Sample Records'!C289)</f>
        <v/>
      </c>
      <c r="C294" s="244" t="str">
        <f>IF('CX Sample Records'!D289=0,"",'CX Sample Records'!D289)</f>
        <v/>
      </c>
      <c r="D294" s="242" t="str">
        <f>IF('CX Sample Records'!E289=0,"",'CX Sample Records'!E289)</f>
        <v/>
      </c>
      <c r="E294" s="242" t="str">
        <f>IF('CX Sample Records'!F289=0,"",'CX Sample Records'!F289)</f>
        <v/>
      </c>
      <c r="F294" s="242"/>
      <c r="G294" s="269" t="str">
        <f>IF('CX Sample Records'!G292=0,"",'CX Sample Records'!G292)</f>
        <v/>
      </c>
      <c r="J294" s="251"/>
      <c r="K294" s="242"/>
    </row>
    <row r="295" spans="1:11" x14ac:dyDescent="0.25">
      <c r="A295" s="242" t="str">
        <f>IF('CX Sample Records'!B290=0,"",'CX Sample Records'!B290)</f>
        <v/>
      </c>
      <c r="B295" s="242" t="str">
        <f>IF('CX Sample Records'!C290=0,"",'CX Sample Records'!C290)</f>
        <v/>
      </c>
      <c r="C295" s="244" t="str">
        <f>IF('CX Sample Records'!D290=0,"",'CX Sample Records'!D290)</f>
        <v/>
      </c>
      <c r="D295" s="242" t="str">
        <f>IF('CX Sample Records'!E290=0,"",'CX Sample Records'!E290)</f>
        <v/>
      </c>
      <c r="E295" s="242" t="str">
        <f>IF('CX Sample Records'!F290=0,"",'CX Sample Records'!F290)</f>
        <v/>
      </c>
      <c r="F295" s="242"/>
      <c r="G295" s="269" t="str">
        <f>IF('CX Sample Records'!G293=0,"",'CX Sample Records'!G293)</f>
        <v/>
      </c>
      <c r="J295" s="251"/>
      <c r="K295" s="242"/>
    </row>
    <row r="296" spans="1:11" x14ac:dyDescent="0.25">
      <c r="A296" s="242" t="str">
        <f>IF('CX Sample Records'!B291=0,"",'CX Sample Records'!B291)</f>
        <v/>
      </c>
      <c r="B296" s="242" t="str">
        <f>IF('CX Sample Records'!C291=0,"",'CX Sample Records'!C291)</f>
        <v/>
      </c>
      <c r="C296" s="244" t="str">
        <f>IF('CX Sample Records'!D291=0,"",'CX Sample Records'!D291)</f>
        <v/>
      </c>
      <c r="D296" s="242" t="str">
        <f>IF('CX Sample Records'!E291=0,"",'CX Sample Records'!E291)</f>
        <v/>
      </c>
      <c r="E296" s="242" t="str">
        <f>IF('CX Sample Records'!F291=0,"",'CX Sample Records'!F291)</f>
        <v/>
      </c>
      <c r="F296" s="242"/>
      <c r="G296" s="269" t="str">
        <f>IF('CX Sample Records'!G294=0,"",'CX Sample Records'!G294)</f>
        <v/>
      </c>
      <c r="J296" s="251"/>
      <c r="K296" s="242"/>
    </row>
    <row r="297" spans="1:11" x14ac:dyDescent="0.25">
      <c r="A297" s="242" t="str">
        <f>IF('CX Sample Records'!B292=0,"",'CX Sample Records'!B292)</f>
        <v/>
      </c>
      <c r="B297" s="242" t="str">
        <f>IF('CX Sample Records'!C292=0,"",'CX Sample Records'!C292)</f>
        <v/>
      </c>
      <c r="C297" s="244" t="str">
        <f>IF('CX Sample Records'!D292=0,"",'CX Sample Records'!D292)</f>
        <v/>
      </c>
      <c r="D297" s="242" t="str">
        <f>IF('CX Sample Records'!E292=0,"",'CX Sample Records'!E292)</f>
        <v/>
      </c>
      <c r="E297" s="242" t="str">
        <f>IF('CX Sample Records'!F292=0,"",'CX Sample Records'!F292)</f>
        <v/>
      </c>
      <c r="F297" s="242"/>
      <c r="G297" s="269" t="str">
        <f>IF('CX Sample Records'!G295=0,"",'CX Sample Records'!G295)</f>
        <v/>
      </c>
      <c r="J297" s="251"/>
      <c r="K297" s="242"/>
    </row>
    <row r="298" spans="1:11" x14ac:dyDescent="0.25">
      <c r="A298" s="242" t="str">
        <f>IF('CX Sample Records'!B293=0,"",'CX Sample Records'!B293)</f>
        <v/>
      </c>
      <c r="B298" s="242" t="str">
        <f>IF('CX Sample Records'!C293=0,"",'CX Sample Records'!C293)</f>
        <v/>
      </c>
      <c r="C298" s="244" t="str">
        <f>IF('CX Sample Records'!D293=0,"",'CX Sample Records'!D293)</f>
        <v/>
      </c>
      <c r="D298" s="242" t="str">
        <f>IF('CX Sample Records'!E293=0,"",'CX Sample Records'!E293)</f>
        <v/>
      </c>
      <c r="E298" s="242" t="str">
        <f>IF('CX Sample Records'!F293=0,"",'CX Sample Records'!F293)</f>
        <v/>
      </c>
      <c r="F298" s="242"/>
      <c r="G298" s="269" t="str">
        <f>IF('CX Sample Records'!G296=0,"",'CX Sample Records'!G296)</f>
        <v/>
      </c>
      <c r="J298" s="251"/>
      <c r="K298" s="242"/>
    </row>
    <row r="299" spans="1:11" x14ac:dyDescent="0.25">
      <c r="A299" s="242" t="str">
        <f>IF('CX Sample Records'!B294=0,"",'CX Sample Records'!B294)</f>
        <v/>
      </c>
      <c r="B299" s="242" t="str">
        <f>IF('CX Sample Records'!C294=0,"",'CX Sample Records'!C294)</f>
        <v/>
      </c>
      <c r="C299" s="244" t="str">
        <f>IF('CX Sample Records'!D294=0,"",'CX Sample Records'!D294)</f>
        <v/>
      </c>
      <c r="D299" s="242" t="str">
        <f>IF('CX Sample Records'!E294=0,"",'CX Sample Records'!E294)</f>
        <v/>
      </c>
      <c r="E299" s="242" t="str">
        <f>IF('CX Sample Records'!F294=0,"",'CX Sample Records'!F294)</f>
        <v/>
      </c>
      <c r="F299" s="242"/>
      <c r="G299" s="269" t="str">
        <f>IF('CX Sample Records'!G297=0,"",'CX Sample Records'!G297)</f>
        <v/>
      </c>
      <c r="J299" s="251"/>
      <c r="K299" s="242"/>
    </row>
    <row r="300" spans="1:11" x14ac:dyDescent="0.25">
      <c r="A300" s="242" t="str">
        <f>IF('CX Sample Records'!B295=0,"",'CX Sample Records'!B295)</f>
        <v/>
      </c>
      <c r="B300" s="242" t="str">
        <f>IF('CX Sample Records'!C295=0,"",'CX Sample Records'!C295)</f>
        <v/>
      </c>
      <c r="C300" s="244" t="str">
        <f>IF('CX Sample Records'!D295=0,"",'CX Sample Records'!D295)</f>
        <v/>
      </c>
      <c r="D300" s="242" t="str">
        <f>IF('CX Sample Records'!E295=0,"",'CX Sample Records'!E295)</f>
        <v/>
      </c>
      <c r="E300" s="242" t="str">
        <f>IF('CX Sample Records'!F295=0,"",'CX Sample Records'!F295)</f>
        <v/>
      </c>
      <c r="F300" s="242"/>
      <c r="G300" s="269" t="str">
        <f>IF('CX Sample Records'!G298=0,"",'CX Sample Records'!G298)</f>
        <v/>
      </c>
      <c r="J300" s="251"/>
      <c r="K300" s="242"/>
    </row>
    <row r="301" spans="1:11" x14ac:dyDescent="0.25">
      <c r="A301" s="242" t="str">
        <f>IF('CX Sample Records'!B296=0,"",'CX Sample Records'!B296)</f>
        <v/>
      </c>
      <c r="B301" s="242" t="str">
        <f>IF('CX Sample Records'!C296=0,"",'CX Sample Records'!C296)</f>
        <v/>
      </c>
      <c r="C301" s="244" t="str">
        <f>IF('CX Sample Records'!D296=0,"",'CX Sample Records'!D296)</f>
        <v/>
      </c>
      <c r="D301" s="242" t="str">
        <f>IF('CX Sample Records'!E296=0,"",'CX Sample Records'!E296)</f>
        <v/>
      </c>
      <c r="E301" s="242" t="str">
        <f>IF('CX Sample Records'!F296=0,"",'CX Sample Records'!F296)</f>
        <v/>
      </c>
      <c r="F301" s="242"/>
      <c r="G301" s="269" t="str">
        <f>IF('CX Sample Records'!G299=0,"",'CX Sample Records'!G299)</f>
        <v/>
      </c>
      <c r="J301" s="251"/>
      <c r="K301" s="242"/>
    </row>
    <row r="302" spans="1:11" x14ac:dyDescent="0.25">
      <c r="A302" s="242" t="str">
        <f>IF('CX Sample Records'!B297=0,"",'CX Sample Records'!B297)</f>
        <v/>
      </c>
      <c r="B302" s="242" t="str">
        <f>IF('CX Sample Records'!C297=0,"",'CX Sample Records'!C297)</f>
        <v/>
      </c>
      <c r="C302" s="244" t="str">
        <f>IF('CX Sample Records'!D297=0,"",'CX Sample Records'!D297)</f>
        <v/>
      </c>
      <c r="D302" s="242" t="str">
        <f>IF('CX Sample Records'!E297=0,"",'CX Sample Records'!E297)</f>
        <v/>
      </c>
      <c r="E302" s="242" t="str">
        <f>IF('CX Sample Records'!F297=0,"",'CX Sample Records'!F297)</f>
        <v/>
      </c>
      <c r="F302" s="242"/>
      <c r="G302" s="269" t="str">
        <f>IF('CX Sample Records'!G300=0,"",'CX Sample Records'!G300)</f>
        <v/>
      </c>
      <c r="J302" s="251"/>
      <c r="K302" s="242"/>
    </row>
    <row r="303" spans="1:11" x14ac:dyDescent="0.25">
      <c r="A303" s="242" t="str">
        <f>IF('CX Sample Records'!B298=0,"",'CX Sample Records'!B298)</f>
        <v/>
      </c>
      <c r="B303" s="242" t="str">
        <f>IF('CX Sample Records'!C298=0,"",'CX Sample Records'!C298)</f>
        <v/>
      </c>
      <c r="C303" s="244" t="str">
        <f>IF('CX Sample Records'!D298=0,"",'CX Sample Records'!D298)</f>
        <v/>
      </c>
      <c r="D303" s="242" t="str">
        <f>IF('CX Sample Records'!E298=0,"",'CX Sample Records'!E298)</f>
        <v/>
      </c>
      <c r="E303" s="242" t="str">
        <f>IF('CX Sample Records'!F298=0,"",'CX Sample Records'!F298)</f>
        <v/>
      </c>
      <c r="F303" s="242"/>
      <c r="G303" s="269" t="str">
        <f>IF('CX Sample Records'!G301=0,"",'CX Sample Records'!G301)</f>
        <v/>
      </c>
      <c r="J303" s="251"/>
      <c r="K303" s="242"/>
    </row>
    <row r="304" spans="1:11" x14ac:dyDescent="0.25">
      <c r="A304" s="242" t="str">
        <f>IF('CX Sample Records'!B299=0,"",'CX Sample Records'!B299)</f>
        <v/>
      </c>
      <c r="B304" s="242" t="str">
        <f>IF('CX Sample Records'!C299=0,"",'CX Sample Records'!C299)</f>
        <v/>
      </c>
      <c r="C304" s="244" t="str">
        <f>IF('CX Sample Records'!D299=0,"",'CX Sample Records'!D299)</f>
        <v/>
      </c>
      <c r="D304" s="242" t="str">
        <f>IF('CX Sample Records'!E299=0,"",'CX Sample Records'!E299)</f>
        <v/>
      </c>
      <c r="E304" s="242" t="str">
        <f>IF('CX Sample Records'!F299=0,"",'CX Sample Records'!F299)</f>
        <v/>
      </c>
      <c r="F304" s="242"/>
      <c r="G304" s="269" t="str">
        <f>IF('CX Sample Records'!G302=0,"",'CX Sample Records'!G302)</f>
        <v/>
      </c>
      <c r="J304" s="251"/>
      <c r="K304" s="242"/>
    </row>
    <row r="305" spans="1:11" x14ac:dyDescent="0.25">
      <c r="A305" s="242" t="str">
        <f>IF('CX Sample Records'!B300=0,"",'CX Sample Records'!B300)</f>
        <v/>
      </c>
      <c r="B305" s="242" t="str">
        <f>IF('CX Sample Records'!C300=0,"",'CX Sample Records'!C300)</f>
        <v/>
      </c>
      <c r="C305" s="244" t="str">
        <f>IF('CX Sample Records'!D300=0,"",'CX Sample Records'!D300)</f>
        <v/>
      </c>
      <c r="D305" s="242" t="str">
        <f>IF('CX Sample Records'!E300=0,"",'CX Sample Records'!E300)</f>
        <v/>
      </c>
      <c r="E305" s="242" t="str">
        <f>IF('CX Sample Records'!F300=0,"",'CX Sample Records'!F300)</f>
        <v/>
      </c>
      <c r="F305" s="242"/>
      <c r="G305" s="269" t="str">
        <f>IF('CX Sample Records'!G303=0,"",'CX Sample Records'!G303)</f>
        <v/>
      </c>
      <c r="J305" s="251"/>
      <c r="K305" s="242"/>
    </row>
    <row r="306" spans="1:11" x14ac:dyDescent="0.25">
      <c r="A306" s="242" t="str">
        <f>IF('CX Sample Records'!B301=0,"",'CX Sample Records'!B301)</f>
        <v/>
      </c>
      <c r="B306" s="242" t="str">
        <f>IF('CX Sample Records'!C301=0,"",'CX Sample Records'!C301)</f>
        <v/>
      </c>
      <c r="C306" s="244" t="str">
        <f>IF('CX Sample Records'!D301=0,"",'CX Sample Records'!D301)</f>
        <v/>
      </c>
      <c r="D306" s="242" t="str">
        <f>IF('CX Sample Records'!E301=0,"",'CX Sample Records'!E301)</f>
        <v/>
      </c>
      <c r="E306" s="242" t="str">
        <f>IF('CX Sample Records'!F301=0,"",'CX Sample Records'!F301)</f>
        <v/>
      </c>
      <c r="F306" s="242"/>
      <c r="G306" s="269" t="str">
        <f>IF('CX Sample Records'!G304=0,"",'CX Sample Records'!G304)</f>
        <v/>
      </c>
      <c r="J306" s="251"/>
      <c r="K306" s="242"/>
    </row>
    <row r="307" spans="1:11" x14ac:dyDescent="0.25">
      <c r="A307" s="242" t="str">
        <f>IF('CX Sample Records'!B302=0,"",'CX Sample Records'!B302)</f>
        <v/>
      </c>
      <c r="B307" s="242" t="str">
        <f>IF('CX Sample Records'!C302=0,"",'CX Sample Records'!C302)</f>
        <v/>
      </c>
      <c r="C307" s="244" t="str">
        <f>IF('CX Sample Records'!D302=0,"",'CX Sample Records'!D302)</f>
        <v/>
      </c>
      <c r="D307" s="242" t="str">
        <f>IF('CX Sample Records'!E302=0,"",'CX Sample Records'!E302)</f>
        <v/>
      </c>
      <c r="E307" s="242" t="str">
        <f>IF('CX Sample Records'!F302=0,"",'CX Sample Records'!F302)</f>
        <v/>
      </c>
      <c r="F307" s="242"/>
      <c r="G307" s="269" t="str">
        <f>IF('CX Sample Records'!G305=0,"",'CX Sample Records'!G305)</f>
        <v/>
      </c>
      <c r="J307" s="251"/>
      <c r="K307" s="242"/>
    </row>
    <row r="308" spans="1:11" x14ac:dyDescent="0.25">
      <c r="A308" s="242" t="str">
        <f>IF('CX Sample Records'!B303=0,"",'CX Sample Records'!B303)</f>
        <v/>
      </c>
      <c r="B308" s="242" t="str">
        <f>IF('CX Sample Records'!C303=0,"",'CX Sample Records'!C303)</f>
        <v/>
      </c>
      <c r="C308" s="244" t="str">
        <f>IF('CX Sample Records'!D303=0,"",'CX Sample Records'!D303)</f>
        <v/>
      </c>
      <c r="D308" s="242" t="str">
        <f>IF('CX Sample Records'!E303=0,"",'CX Sample Records'!E303)</f>
        <v/>
      </c>
      <c r="E308" s="242" t="str">
        <f>IF('CX Sample Records'!F303=0,"",'CX Sample Records'!F303)</f>
        <v/>
      </c>
      <c r="F308" s="242"/>
      <c r="G308" s="269" t="str">
        <f>IF('CX Sample Records'!G306=0,"",'CX Sample Records'!G306)</f>
        <v/>
      </c>
      <c r="J308" s="251"/>
      <c r="K308" s="242"/>
    </row>
    <row r="309" spans="1:11" x14ac:dyDescent="0.25">
      <c r="A309" s="242" t="str">
        <f>IF('CX Sample Records'!B304=0,"",'CX Sample Records'!B304)</f>
        <v/>
      </c>
      <c r="B309" s="242" t="str">
        <f>IF('CX Sample Records'!C304=0,"",'CX Sample Records'!C304)</f>
        <v/>
      </c>
      <c r="C309" s="244" t="str">
        <f>IF('CX Sample Records'!D304=0,"",'CX Sample Records'!D304)</f>
        <v/>
      </c>
      <c r="D309" s="242" t="str">
        <f>IF('CX Sample Records'!E304=0,"",'CX Sample Records'!E304)</f>
        <v/>
      </c>
      <c r="E309" s="242" t="str">
        <f>IF('CX Sample Records'!F304=0,"",'CX Sample Records'!F304)</f>
        <v/>
      </c>
      <c r="F309" s="242"/>
      <c r="G309" s="269" t="str">
        <f>IF('CX Sample Records'!G307=0,"",'CX Sample Records'!G307)</f>
        <v/>
      </c>
      <c r="J309" s="251"/>
      <c r="K309" s="242"/>
    </row>
    <row r="310" spans="1:11" x14ac:dyDescent="0.25">
      <c r="A310" s="242" t="str">
        <f>IF('CX Sample Records'!B305=0,"",'CX Sample Records'!B305)</f>
        <v/>
      </c>
      <c r="B310" s="242" t="str">
        <f>IF('CX Sample Records'!C305=0,"",'CX Sample Records'!C305)</f>
        <v/>
      </c>
      <c r="C310" s="244" t="str">
        <f>IF('CX Sample Records'!D305=0,"",'CX Sample Records'!D305)</f>
        <v/>
      </c>
      <c r="D310" s="242" t="str">
        <f>IF('CX Sample Records'!E305=0,"",'CX Sample Records'!E305)</f>
        <v/>
      </c>
      <c r="E310" s="242" t="str">
        <f>IF('CX Sample Records'!F305=0,"",'CX Sample Records'!F305)</f>
        <v/>
      </c>
      <c r="F310" s="242"/>
      <c r="G310" s="269" t="str">
        <f>IF('CX Sample Records'!G308=0,"",'CX Sample Records'!G308)</f>
        <v/>
      </c>
      <c r="J310" s="251"/>
      <c r="K310" s="242"/>
    </row>
    <row r="311" spans="1:11" x14ac:dyDescent="0.25">
      <c r="A311" s="242" t="str">
        <f>IF('CX Sample Records'!B306=0,"",'CX Sample Records'!B306)</f>
        <v/>
      </c>
      <c r="B311" s="242" t="str">
        <f>IF('CX Sample Records'!C306=0,"",'CX Sample Records'!C306)</f>
        <v/>
      </c>
      <c r="C311" s="244" t="str">
        <f>IF('CX Sample Records'!D306=0,"",'CX Sample Records'!D306)</f>
        <v/>
      </c>
      <c r="D311" s="242" t="str">
        <f>IF('CX Sample Records'!E306=0,"",'CX Sample Records'!E306)</f>
        <v/>
      </c>
      <c r="E311" s="242" t="str">
        <f>IF('CX Sample Records'!F306=0,"",'CX Sample Records'!F306)</f>
        <v/>
      </c>
      <c r="F311" s="242"/>
      <c r="G311" s="269" t="str">
        <f>IF('CX Sample Records'!G309=0,"",'CX Sample Records'!G309)</f>
        <v/>
      </c>
      <c r="J311" s="251"/>
      <c r="K311" s="242"/>
    </row>
    <row r="312" spans="1:11" x14ac:dyDescent="0.25">
      <c r="A312" s="242" t="str">
        <f>IF('CX Sample Records'!B307=0,"",'CX Sample Records'!B307)</f>
        <v/>
      </c>
      <c r="B312" s="242" t="str">
        <f>IF('CX Sample Records'!C307=0,"",'CX Sample Records'!C307)</f>
        <v/>
      </c>
      <c r="C312" s="244" t="str">
        <f>IF('CX Sample Records'!D307=0,"",'CX Sample Records'!D307)</f>
        <v/>
      </c>
      <c r="D312" s="242" t="str">
        <f>IF('CX Sample Records'!E307=0,"",'CX Sample Records'!E307)</f>
        <v/>
      </c>
      <c r="E312" s="242" t="str">
        <f>IF('CX Sample Records'!F307=0,"",'CX Sample Records'!F307)</f>
        <v/>
      </c>
      <c r="F312" s="242"/>
      <c r="G312" s="269" t="str">
        <f>IF('CX Sample Records'!G310=0,"",'CX Sample Records'!G310)</f>
        <v/>
      </c>
      <c r="J312" s="251"/>
      <c r="K312" s="242"/>
    </row>
    <row r="313" spans="1:11" x14ac:dyDescent="0.25">
      <c r="A313" s="242" t="str">
        <f>IF('CX Sample Records'!B308=0,"",'CX Sample Records'!B308)</f>
        <v/>
      </c>
      <c r="B313" s="242" t="str">
        <f>IF('CX Sample Records'!C308=0,"",'CX Sample Records'!C308)</f>
        <v/>
      </c>
      <c r="C313" s="244" t="str">
        <f>IF('CX Sample Records'!D308=0,"",'CX Sample Records'!D308)</f>
        <v/>
      </c>
      <c r="D313" s="242" t="str">
        <f>IF('CX Sample Records'!E308=0,"",'CX Sample Records'!E308)</f>
        <v/>
      </c>
      <c r="E313" s="242" t="str">
        <f>IF('CX Sample Records'!F308=0,"",'CX Sample Records'!F308)</f>
        <v/>
      </c>
      <c r="F313" s="242"/>
      <c r="G313" s="269" t="str">
        <f>IF('CX Sample Records'!G311=0,"",'CX Sample Records'!G311)</f>
        <v/>
      </c>
      <c r="J313" s="251"/>
      <c r="K313" s="242"/>
    </row>
    <row r="314" spans="1:11" x14ac:dyDescent="0.25">
      <c r="A314" s="242" t="str">
        <f>IF('CX Sample Records'!B309=0,"",'CX Sample Records'!B309)</f>
        <v/>
      </c>
      <c r="B314" s="242" t="str">
        <f>IF('CX Sample Records'!C309=0,"",'CX Sample Records'!C309)</f>
        <v/>
      </c>
      <c r="C314" s="244" t="str">
        <f>IF('CX Sample Records'!D309=0,"",'CX Sample Records'!D309)</f>
        <v/>
      </c>
      <c r="D314" s="242" t="str">
        <f>IF('CX Sample Records'!E309=0,"",'CX Sample Records'!E309)</f>
        <v/>
      </c>
      <c r="E314" s="242" t="str">
        <f>IF('CX Sample Records'!F309=0,"",'CX Sample Records'!F309)</f>
        <v/>
      </c>
      <c r="F314" s="242"/>
      <c r="G314" s="269" t="str">
        <f>IF('CX Sample Records'!G312=0,"",'CX Sample Records'!G312)</f>
        <v/>
      </c>
      <c r="J314" s="251"/>
      <c r="K314" s="242"/>
    </row>
    <row r="315" spans="1:11" x14ac:dyDescent="0.25">
      <c r="A315" s="242" t="str">
        <f>IF('CX Sample Records'!B310=0,"",'CX Sample Records'!B310)</f>
        <v/>
      </c>
      <c r="B315" s="242" t="str">
        <f>IF('CX Sample Records'!C310=0,"",'CX Sample Records'!C310)</f>
        <v/>
      </c>
      <c r="C315" s="244" t="str">
        <f>IF('CX Sample Records'!D310=0,"",'CX Sample Records'!D310)</f>
        <v/>
      </c>
      <c r="D315" s="242" t="str">
        <f>IF('CX Sample Records'!E310=0,"",'CX Sample Records'!E310)</f>
        <v/>
      </c>
      <c r="E315" s="242" t="str">
        <f>IF('CX Sample Records'!F310=0,"",'CX Sample Records'!F310)</f>
        <v/>
      </c>
      <c r="F315" s="242"/>
      <c r="G315" s="269" t="str">
        <f>IF('CX Sample Records'!G313=0,"",'CX Sample Records'!G313)</f>
        <v/>
      </c>
      <c r="J315" s="251"/>
      <c r="K315" s="242"/>
    </row>
    <row r="316" spans="1:11" x14ac:dyDescent="0.25">
      <c r="A316" s="242" t="str">
        <f>IF('CX Sample Records'!B311=0,"",'CX Sample Records'!B311)</f>
        <v/>
      </c>
      <c r="B316" s="242" t="str">
        <f>IF('CX Sample Records'!C311=0,"",'CX Sample Records'!C311)</f>
        <v/>
      </c>
      <c r="C316" s="244" t="str">
        <f>IF('CX Sample Records'!D311=0,"",'CX Sample Records'!D311)</f>
        <v/>
      </c>
      <c r="D316" s="242" t="str">
        <f>IF('CX Sample Records'!E311=0,"",'CX Sample Records'!E311)</f>
        <v/>
      </c>
      <c r="E316" s="242" t="str">
        <f>IF('CX Sample Records'!F311=0,"",'CX Sample Records'!F311)</f>
        <v/>
      </c>
      <c r="F316" s="242"/>
      <c r="G316" s="269" t="str">
        <f>IF('CX Sample Records'!G314=0,"",'CX Sample Records'!G314)</f>
        <v/>
      </c>
      <c r="J316" s="251"/>
      <c r="K316" s="242"/>
    </row>
    <row r="317" spans="1:11" x14ac:dyDescent="0.25">
      <c r="A317" s="242" t="str">
        <f>IF('CX Sample Records'!B312=0,"",'CX Sample Records'!B312)</f>
        <v/>
      </c>
      <c r="B317" s="242" t="str">
        <f>IF('CX Sample Records'!C312=0,"",'CX Sample Records'!C312)</f>
        <v/>
      </c>
      <c r="C317" s="244" t="str">
        <f>IF('CX Sample Records'!D312=0,"",'CX Sample Records'!D312)</f>
        <v/>
      </c>
      <c r="D317" s="242" t="str">
        <f>IF('CX Sample Records'!E312=0,"",'CX Sample Records'!E312)</f>
        <v/>
      </c>
      <c r="E317" s="242" t="str">
        <f>IF('CX Sample Records'!F312=0,"",'CX Sample Records'!F312)</f>
        <v/>
      </c>
      <c r="F317" s="242"/>
      <c r="G317" s="17" t="str">
        <f>IF('CX Sample Records'!G315=0,"",'CX Sample Records'!G315)</f>
        <v/>
      </c>
      <c r="J317" s="251"/>
      <c r="K317" s="242"/>
    </row>
    <row r="318" spans="1:11" x14ac:dyDescent="0.25">
      <c r="A318" s="242" t="str">
        <f>IF('CX Sample Records'!B313=0,"",'CX Sample Records'!B313)</f>
        <v/>
      </c>
      <c r="B318" s="242" t="str">
        <f>IF('CX Sample Records'!C313=0,"",'CX Sample Records'!C313)</f>
        <v/>
      </c>
      <c r="C318" s="244" t="str">
        <f>IF('CX Sample Records'!D313=0,"",'CX Sample Records'!D313)</f>
        <v/>
      </c>
      <c r="D318" s="242" t="str">
        <f>IF('CX Sample Records'!E313=0,"",'CX Sample Records'!E313)</f>
        <v/>
      </c>
      <c r="E318" s="242" t="str">
        <f>IF('CX Sample Records'!F313=0,"",'CX Sample Records'!F313)</f>
        <v/>
      </c>
      <c r="F318" s="242"/>
      <c r="G318" s="17" t="str">
        <f>IF('CX Sample Records'!G316=0,"",'CX Sample Records'!G316)</f>
        <v/>
      </c>
      <c r="J318" s="251"/>
      <c r="K318" s="242"/>
    </row>
    <row r="319" spans="1:11" x14ac:dyDescent="0.25">
      <c r="A319" s="242" t="str">
        <f>IF('CX Sample Records'!B314=0,"",'CX Sample Records'!B314)</f>
        <v/>
      </c>
      <c r="B319" s="242" t="str">
        <f>IF('CX Sample Records'!C314=0,"",'CX Sample Records'!C314)</f>
        <v/>
      </c>
      <c r="C319" s="244" t="str">
        <f>IF('CX Sample Records'!D314=0,"",'CX Sample Records'!D314)</f>
        <v/>
      </c>
      <c r="D319" s="242" t="str">
        <f>IF('CX Sample Records'!E314=0,"",'CX Sample Records'!E314)</f>
        <v/>
      </c>
      <c r="E319" s="242" t="str">
        <f>IF('CX Sample Records'!F314=0,"",'CX Sample Records'!F314)</f>
        <v/>
      </c>
      <c r="F319" s="242"/>
      <c r="G319" s="17" t="str">
        <f>IF('CX Sample Records'!G317=0,"",'CX Sample Records'!G317)</f>
        <v/>
      </c>
      <c r="J319" s="251"/>
      <c r="K319" s="242"/>
    </row>
    <row r="320" spans="1:11" x14ac:dyDescent="0.25">
      <c r="A320" s="242" t="str">
        <f>IF('CX Sample Records'!B315=0,"",'CX Sample Records'!B315)</f>
        <v/>
      </c>
      <c r="B320" s="242" t="str">
        <f>IF('CX Sample Records'!C315=0,"",'CX Sample Records'!C315)</f>
        <v/>
      </c>
      <c r="C320" s="244" t="str">
        <f>IF('CX Sample Records'!D315=0,"",'CX Sample Records'!D315)</f>
        <v/>
      </c>
      <c r="D320" s="242" t="str">
        <f>IF('CX Sample Records'!E315=0,"",'CX Sample Records'!E315)</f>
        <v/>
      </c>
      <c r="E320" s="242" t="str">
        <f>IF('CX Sample Records'!F315=0,"",'CX Sample Records'!F315)</f>
        <v/>
      </c>
      <c r="F320" s="242"/>
      <c r="G320" s="17" t="str">
        <f>IF('CX Sample Records'!G318=0,"",'CX Sample Records'!G318)</f>
        <v/>
      </c>
      <c r="J320" s="251"/>
      <c r="K320" s="242"/>
    </row>
    <row r="321" spans="1:11" x14ac:dyDescent="0.25">
      <c r="A321" s="242" t="str">
        <f>IF('CX Sample Records'!B316=0,"",'CX Sample Records'!B316)</f>
        <v/>
      </c>
      <c r="B321" s="242" t="str">
        <f>IF('CX Sample Records'!C316=0,"",'CX Sample Records'!C316)</f>
        <v/>
      </c>
      <c r="C321" s="244" t="str">
        <f>IF('CX Sample Records'!D316=0,"",'CX Sample Records'!D316)</f>
        <v/>
      </c>
      <c r="D321" s="242" t="str">
        <f>IF('CX Sample Records'!E316=0,"",'CX Sample Records'!E316)</f>
        <v/>
      </c>
      <c r="E321" s="242" t="str">
        <f>IF('CX Sample Records'!F316=0,"",'CX Sample Records'!F316)</f>
        <v/>
      </c>
      <c r="F321" s="242"/>
      <c r="G321" s="17" t="str">
        <f>IF('CX Sample Records'!G319=0,"",'CX Sample Records'!G319)</f>
        <v/>
      </c>
      <c r="J321" s="251"/>
      <c r="K321" s="242"/>
    </row>
    <row r="322" spans="1:11" x14ac:dyDescent="0.25">
      <c r="A322" s="242" t="str">
        <f>IF('CX Sample Records'!B317=0,"",'CX Sample Records'!B317)</f>
        <v/>
      </c>
      <c r="B322" s="242" t="str">
        <f>IF('CX Sample Records'!C317=0,"",'CX Sample Records'!C317)</f>
        <v/>
      </c>
      <c r="C322" s="244" t="str">
        <f>IF('CX Sample Records'!D317=0,"",'CX Sample Records'!D317)</f>
        <v/>
      </c>
      <c r="D322" s="242" t="str">
        <f>IF('CX Sample Records'!E317=0,"",'CX Sample Records'!E317)</f>
        <v/>
      </c>
      <c r="E322" s="242" t="str">
        <f>IF('CX Sample Records'!F317=0,"",'CX Sample Records'!F317)</f>
        <v/>
      </c>
      <c r="F322" s="242"/>
      <c r="G322" s="17" t="str">
        <f>IF('CX Sample Records'!G320=0,"",'CX Sample Records'!G320)</f>
        <v/>
      </c>
      <c r="J322" s="251"/>
      <c r="K322" s="242"/>
    </row>
    <row r="323" spans="1:11" x14ac:dyDescent="0.25">
      <c r="A323" s="242" t="str">
        <f>IF('CX Sample Records'!B318=0,"",'CX Sample Records'!B318)</f>
        <v/>
      </c>
      <c r="B323" s="242" t="str">
        <f>IF('CX Sample Records'!C318=0,"",'CX Sample Records'!C318)</f>
        <v/>
      </c>
      <c r="C323" s="244" t="str">
        <f>IF('CX Sample Records'!D318=0,"",'CX Sample Records'!D318)</f>
        <v/>
      </c>
      <c r="D323" s="242" t="str">
        <f>IF('CX Sample Records'!E318=0,"",'CX Sample Records'!E318)</f>
        <v/>
      </c>
      <c r="E323" s="242" t="str">
        <f>IF('CX Sample Records'!F318=0,"",'CX Sample Records'!F318)</f>
        <v/>
      </c>
      <c r="F323" s="242"/>
      <c r="G323" s="17" t="str">
        <f>IF('CX Sample Records'!G321=0,"",'CX Sample Records'!G321)</f>
        <v/>
      </c>
      <c r="J323" s="251"/>
      <c r="K323" s="242"/>
    </row>
    <row r="324" spans="1:11" x14ac:dyDescent="0.25">
      <c r="A324" s="242" t="str">
        <f>IF('CX Sample Records'!B319=0,"",'CX Sample Records'!B319)</f>
        <v/>
      </c>
      <c r="B324" s="242" t="str">
        <f>IF('CX Sample Records'!C319=0,"",'CX Sample Records'!C319)</f>
        <v/>
      </c>
      <c r="C324" s="244" t="str">
        <f>IF('CX Sample Records'!D319=0,"",'CX Sample Records'!D319)</f>
        <v/>
      </c>
      <c r="D324" s="242" t="str">
        <f>IF('CX Sample Records'!E319=0,"",'CX Sample Records'!E319)</f>
        <v/>
      </c>
      <c r="E324" s="242" t="str">
        <f>IF('CX Sample Records'!F319=0,"",'CX Sample Records'!F319)</f>
        <v/>
      </c>
      <c r="F324" s="242"/>
      <c r="G324" s="17" t="str">
        <f>IF('CX Sample Records'!G322=0,"",'CX Sample Records'!G322)</f>
        <v/>
      </c>
      <c r="J324" s="251"/>
      <c r="K324" s="242"/>
    </row>
    <row r="325" spans="1:11" x14ac:dyDescent="0.25">
      <c r="A325" s="242" t="str">
        <f>IF('CX Sample Records'!B320=0,"",'CX Sample Records'!B320)</f>
        <v/>
      </c>
      <c r="B325" s="242" t="str">
        <f>IF('CX Sample Records'!C320=0,"",'CX Sample Records'!C320)</f>
        <v/>
      </c>
      <c r="C325" s="244" t="str">
        <f>IF('CX Sample Records'!D320=0,"",'CX Sample Records'!D320)</f>
        <v/>
      </c>
      <c r="D325" s="242" t="str">
        <f>IF('CX Sample Records'!E320=0,"",'CX Sample Records'!E320)</f>
        <v/>
      </c>
      <c r="E325" s="242" t="str">
        <f>IF('CX Sample Records'!F320=0,"",'CX Sample Records'!F320)</f>
        <v/>
      </c>
      <c r="F325" s="242"/>
      <c r="G325" s="17" t="str">
        <f>IF('CX Sample Records'!G323=0,"",'CX Sample Records'!G323)</f>
        <v/>
      </c>
      <c r="J325" s="251"/>
      <c r="K325" s="242"/>
    </row>
    <row r="326" spans="1:11" x14ac:dyDescent="0.25">
      <c r="A326" s="242" t="str">
        <f>IF('CX Sample Records'!B321=0,"",'CX Sample Records'!B321)</f>
        <v/>
      </c>
      <c r="B326" s="242" t="str">
        <f>IF('CX Sample Records'!C321=0,"",'CX Sample Records'!C321)</f>
        <v/>
      </c>
      <c r="C326" s="244" t="str">
        <f>IF('CX Sample Records'!D321=0,"",'CX Sample Records'!D321)</f>
        <v/>
      </c>
      <c r="D326" s="242" t="str">
        <f>IF('CX Sample Records'!E321=0,"",'CX Sample Records'!E321)</f>
        <v/>
      </c>
      <c r="E326" s="242" t="str">
        <f>IF('CX Sample Records'!F321=0,"",'CX Sample Records'!F321)</f>
        <v/>
      </c>
      <c r="F326" s="242"/>
      <c r="G326" s="17" t="str">
        <f>IF('CX Sample Records'!G324=0,"",'CX Sample Records'!G324)</f>
        <v/>
      </c>
      <c r="J326" s="251"/>
      <c r="K326" s="242"/>
    </row>
    <row r="327" spans="1:11" x14ac:dyDescent="0.25">
      <c r="A327" s="242" t="str">
        <f>IF('CX Sample Records'!B322=0,"",'CX Sample Records'!B322)</f>
        <v/>
      </c>
      <c r="B327" s="242" t="str">
        <f>IF('CX Sample Records'!C322=0,"",'CX Sample Records'!C322)</f>
        <v/>
      </c>
      <c r="C327" s="244" t="str">
        <f>IF('CX Sample Records'!D322=0,"",'CX Sample Records'!D322)</f>
        <v/>
      </c>
      <c r="D327" s="242" t="str">
        <f>IF('CX Sample Records'!E322=0,"",'CX Sample Records'!E322)</f>
        <v/>
      </c>
      <c r="E327" s="242" t="str">
        <f>IF('CX Sample Records'!F322=0,"",'CX Sample Records'!F322)</f>
        <v/>
      </c>
      <c r="F327" s="242"/>
      <c r="G327" s="17" t="str">
        <f>IF('CX Sample Records'!G325=0,"",'CX Sample Records'!G325)</f>
        <v/>
      </c>
      <c r="J327" s="251"/>
      <c r="K327" s="242"/>
    </row>
    <row r="328" spans="1:11" x14ac:dyDescent="0.25">
      <c r="A328" s="242" t="str">
        <f>IF('CX Sample Records'!B323=0,"",'CX Sample Records'!B323)</f>
        <v/>
      </c>
      <c r="B328" s="242" t="str">
        <f>IF('CX Sample Records'!C323=0,"",'CX Sample Records'!C323)</f>
        <v/>
      </c>
      <c r="C328" s="244" t="str">
        <f>IF('CX Sample Records'!D323=0,"",'CX Sample Records'!D323)</f>
        <v/>
      </c>
      <c r="D328" s="242" t="str">
        <f>IF('CX Sample Records'!E323=0,"",'CX Sample Records'!E323)</f>
        <v/>
      </c>
      <c r="E328" s="242" t="str">
        <f>IF('CX Sample Records'!F323=0,"",'CX Sample Records'!F323)</f>
        <v/>
      </c>
      <c r="F328" s="242"/>
      <c r="G328" s="17" t="str">
        <f>IF('CX Sample Records'!G326=0,"",'CX Sample Records'!G326)</f>
        <v/>
      </c>
      <c r="J328" s="251"/>
      <c r="K328" s="242"/>
    </row>
    <row r="329" spans="1:11" x14ac:dyDescent="0.25">
      <c r="A329" s="242" t="str">
        <f>IF('CX Sample Records'!B324=0,"",'CX Sample Records'!B324)</f>
        <v/>
      </c>
      <c r="B329" s="242" t="str">
        <f>IF('CX Sample Records'!C324=0,"",'CX Sample Records'!C324)</f>
        <v/>
      </c>
      <c r="C329" s="244" t="str">
        <f>IF('CX Sample Records'!D324=0,"",'CX Sample Records'!D324)</f>
        <v/>
      </c>
      <c r="D329" s="242" t="str">
        <f>IF('CX Sample Records'!E324=0,"",'CX Sample Records'!E324)</f>
        <v/>
      </c>
      <c r="E329" s="242" t="str">
        <f>IF('CX Sample Records'!F324=0,"",'CX Sample Records'!F324)</f>
        <v/>
      </c>
      <c r="F329" s="242"/>
      <c r="G329" s="17" t="str">
        <f>IF('CX Sample Records'!G327=0,"",'CX Sample Records'!G327)</f>
        <v/>
      </c>
      <c r="J329" s="251"/>
      <c r="K329" s="242"/>
    </row>
    <row r="330" spans="1:11" x14ac:dyDescent="0.25">
      <c r="A330" s="242" t="str">
        <f>IF('CX Sample Records'!B325=0,"",'CX Sample Records'!B325)</f>
        <v/>
      </c>
      <c r="B330" s="242" t="str">
        <f>IF('CX Sample Records'!C325=0,"",'CX Sample Records'!C325)</f>
        <v/>
      </c>
      <c r="C330" s="244" t="str">
        <f>IF('CX Sample Records'!D325=0,"",'CX Sample Records'!D325)</f>
        <v/>
      </c>
      <c r="D330" s="242" t="str">
        <f>IF('CX Sample Records'!E325=0,"",'CX Sample Records'!E325)</f>
        <v/>
      </c>
      <c r="E330" s="242" t="str">
        <f>IF('CX Sample Records'!F325=0,"",'CX Sample Records'!F325)</f>
        <v/>
      </c>
      <c r="F330" s="242"/>
      <c r="G330" s="17" t="str">
        <f>IF('CX Sample Records'!G328=0,"",'CX Sample Records'!G328)</f>
        <v/>
      </c>
      <c r="J330" s="251"/>
      <c r="K330" s="242"/>
    </row>
    <row r="331" spans="1:11" x14ac:dyDescent="0.25">
      <c r="A331" s="242" t="str">
        <f>IF('CX Sample Records'!B326=0,"",'CX Sample Records'!B326)</f>
        <v/>
      </c>
      <c r="B331" s="242" t="str">
        <f>IF('CX Sample Records'!C326=0,"",'CX Sample Records'!C326)</f>
        <v/>
      </c>
      <c r="C331" s="244" t="str">
        <f>IF('CX Sample Records'!D326=0,"",'CX Sample Records'!D326)</f>
        <v/>
      </c>
      <c r="D331" s="242" t="str">
        <f>IF('CX Sample Records'!E326=0,"",'CX Sample Records'!E326)</f>
        <v/>
      </c>
      <c r="E331" s="242" t="str">
        <f>IF('CX Sample Records'!F326=0,"",'CX Sample Records'!F326)</f>
        <v/>
      </c>
      <c r="F331" s="242"/>
      <c r="G331" s="17" t="str">
        <f>IF('CX Sample Records'!G329=0,"",'CX Sample Records'!G329)</f>
        <v/>
      </c>
      <c r="J331" s="251"/>
      <c r="K331" s="242"/>
    </row>
    <row r="332" spans="1:11" x14ac:dyDescent="0.25">
      <c r="A332" s="242" t="str">
        <f>IF('CX Sample Records'!B327=0,"",'CX Sample Records'!B327)</f>
        <v/>
      </c>
      <c r="B332" s="242" t="str">
        <f>IF('CX Sample Records'!C327=0,"",'CX Sample Records'!C327)</f>
        <v/>
      </c>
      <c r="C332" s="244" t="str">
        <f>IF('CX Sample Records'!D327=0,"",'CX Sample Records'!D327)</f>
        <v/>
      </c>
      <c r="D332" s="242" t="str">
        <f>IF('CX Sample Records'!E327=0,"",'CX Sample Records'!E327)</f>
        <v/>
      </c>
      <c r="E332" s="242" t="str">
        <f>IF('CX Sample Records'!F327=0,"",'CX Sample Records'!F327)</f>
        <v/>
      </c>
      <c r="F332" s="242"/>
      <c r="G332" s="17" t="str">
        <f>IF('CX Sample Records'!G330=0,"",'CX Sample Records'!G330)</f>
        <v/>
      </c>
      <c r="J332" s="251"/>
      <c r="K332" s="242"/>
    </row>
    <row r="333" spans="1:11" x14ac:dyDescent="0.25">
      <c r="A333" s="242" t="str">
        <f>IF('CX Sample Records'!B328=0,"",'CX Sample Records'!B328)</f>
        <v/>
      </c>
      <c r="B333" s="242" t="str">
        <f>IF('CX Sample Records'!C328=0,"",'CX Sample Records'!C328)</f>
        <v/>
      </c>
      <c r="C333" s="244" t="str">
        <f>IF('CX Sample Records'!D328=0,"",'CX Sample Records'!D328)</f>
        <v/>
      </c>
      <c r="D333" s="242" t="str">
        <f>IF('CX Sample Records'!E328=0,"",'CX Sample Records'!E328)</f>
        <v/>
      </c>
      <c r="E333" s="242" t="str">
        <f>IF('CX Sample Records'!F328=0,"",'CX Sample Records'!F328)</f>
        <v/>
      </c>
      <c r="F333" s="242"/>
      <c r="G333" s="17" t="str">
        <f>IF('CX Sample Records'!G331=0,"",'CX Sample Records'!G331)</f>
        <v/>
      </c>
      <c r="J333" s="251"/>
      <c r="K333" s="242"/>
    </row>
    <row r="334" spans="1:11" x14ac:dyDescent="0.25">
      <c r="A334" s="242" t="str">
        <f>IF('CX Sample Records'!B329=0,"",'CX Sample Records'!B329)</f>
        <v/>
      </c>
      <c r="B334" s="242" t="str">
        <f>IF('CX Sample Records'!C329=0,"",'CX Sample Records'!C329)</f>
        <v/>
      </c>
      <c r="C334" s="244" t="str">
        <f>IF('CX Sample Records'!D329=0,"",'CX Sample Records'!D329)</f>
        <v/>
      </c>
      <c r="D334" s="242" t="str">
        <f>IF('CX Sample Records'!E329=0,"",'CX Sample Records'!E329)</f>
        <v/>
      </c>
      <c r="E334" s="242" t="str">
        <f>IF('CX Sample Records'!F329=0,"",'CX Sample Records'!F329)</f>
        <v/>
      </c>
      <c r="F334" s="242"/>
      <c r="G334" s="17" t="str">
        <f>IF('CX Sample Records'!G332=0,"",'CX Sample Records'!G332)</f>
        <v/>
      </c>
      <c r="J334" s="251"/>
      <c r="K334" s="242"/>
    </row>
    <row r="335" spans="1:11" x14ac:dyDescent="0.25">
      <c r="A335" s="242" t="str">
        <f>IF('CX Sample Records'!B330=0,"",'CX Sample Records'!B330)</f>
        <v/>
      </c>
      <c r="B335" s="242" t="str">
        <f>IF('CX Sample Records'!C330=0,"",'CX Sample Records'!C330)</f>
        <v/>
      </c>
      <c r="C335" s="244" t="str">
        <f>IF('CX Sample Records'!D330=0,"",'CX Sample Records'!D330)</f>
        <v/>
      </c>
      <c r="D335" s="242" t="str">
        <f>IF('CX Sample Records'!E330=0,"",'CX Sample Records'!E330)</f>
        <v/>
      </c>
      <c r="E335" s="242" t="str">
        <f>IF('CX Sample Records'!F330=0,"",'CX Sample Records'!F330)</f>
        <v/>
      </c>
      <c r="F335" s="242"/>
      <c r="G335" s="17" t="str">
        <f>IF('CX Sample Records'!G333=0,"",'CX Sample Records'!G333)</f>
        <v/>
      </c>
      <c r="J335" s="251"/>
      <c r="K335" s="242"/>
    </row>
    <row r="336" spans="1:11" x14ac:dyDescent="0.25">
      <c r="A336" s="242" t="str">
        <f>IF('CX Sample Records'!B331=0,"",'CX Sample Records'!B331)</f>
        <v/>
      </c>
      <c r="B336" s="242" t="str">
        <f>IF('CX Sample Records'!C331=0,"",'CX Sample Records'!C331)</f>
        <v/>
      </c>
      <c r="C336" s="244" t="str">
        <f>IF('CX Sample Records'!D331=0,"",'CX Sample Records'!D331)</f>
        <v/>
      </c>
      <c r="D336" s="242" t="str">
        <f>IF('CX Sample Records'!E331=0,"",'CX Sample Records'!E331)</f>
        <v/>
      </c>
      <c r="E336" s="242" t="str">
        <f>IF('CX Sample Records'!F331=0,"",'CX Sample Records'!F331)</f>
        <v/>
      </c>
      <c r="F336" s="242"/>
      <c r="G336" s="17" t="str">
        <f>IF('CX Sample Records'!G334=0,"",'CX Sample Records'!G334)</f>
        <v/>
      </c>
      <c r="J336" s="251"/>
      <c r="K336" s="242"/>
    </row>
    <row r="337" spans="1:11" x14ac:dyDescent="0.25">
      <c r="A337" s="242" t="str">
        <f>IF('CX Sample Records'!B332=0,"",'CX Sample Records'!B332)</f>
        <v/>
      </c>
      <c r="B337" s="242" t="str">
        <f>IF('CX Sample Records'!C332=0,"",'CX Sample Records'!C332)</f>
        <v/>
      </c>
      <c r="C337" s="244" t="str">
        <f>IF('CX Sample Records'!D332=0,"",'CX Sample Records'!D332)</f>
        <v/>
      </c>
      <c r="D337" s="242" t="str">
        <f>IF('CX Sample Records'!E332=0,"",'CX Sample Records'!E332)</f>
        <v/>
      </c>
      <c r="E337" s="242" t="str">
        <f>IF('CX Sample Records'!F332=0,"",'CX Sample Records'!F332)</f>
        <v/>
      </c>
      <c r="F337" s="242"/>
      <c r="G337" s="17" t="str">
        <f>IF('CX Sample Records'!G335=0,"",'CX Sample Records'!G335)</f>
        <v/>
      </c>
      <c r="J337" s="251"/>
      <c r="K337" s="242"/>
    </row>
    <row r="338" spans="1:11" x14ac:dyDescent="0.25">
      <c r="A338" s="242" t="str">
        <f>IF('CX Sample Records'!B333=0,"",'CX Sample Records'!B333)</f>
        <v/>
      </c>
      <c r="B338" s="242" t="str">
        <f>IF('CX Sample Records'!C333=0,"",'CX Sample Records'!C333)</f>
        <v/>
      </c>
      <c r="C338" s="244" t="str">
        <f>IF('CX Sample Records'!D333=0,"",'CX Sample Records'!D333)</f>
        <v/>
      </c>
      <c r="D338" s="242" t="str">
        <f>IF('CX Sample Records'!E333=0,"",'CX Sample Records'!E333)</f>
        <v/>
      </c>
      <c r="E338" s="242" t="str">
        <f>IF('CX Sample Records'!F333=0,"",'CX Sample Records'!F333)</f>
        <v/>
      </c>
      <c r="F338" s="242"/>
      <c r="G338" s="17" t="str">
        <f>IF('CX Sample Records'!G336=0,"",'CX Sample Records'!G336)</f>
        <v/>
      </c>
      <c r="J338" s="251"/>
      <c r="K338" s="242"/>
    </row>
    <row r="339" spans="1:11" x14ac:dyDescent="0.25">
      <c r="A339" s="242" t="str">
        <f>IF('CX Sample Records'!B334=0,"",'CX Sample Records'!B334)</f>
        <v/>
      </c>
      <c r="B339" s="242" t="str">
        <f>IF('CX Sample Records'!C334=0,"",'CX Sample Records'!C334)</f>
        <v/>
      </c>
      <c r="C339" s="244" t="str">
        <f>IF('CX Sample Records'!D334=0,"",'CX Sample Records'!D334)</f>
        <v/>
      </c>
      <c r="D339" s="242" t="str">
        <f>IF('CX Sample Records'!E334=0,"",'CX Sample Records'!E334)</f>
        <v/>
      </c>
      <c r="E339" s="242" t="str">
        <f>IF('CX Sample Records'!F334=0,"",'CX Sample Records'!F334)</f>
        <v/>
      </c>
      <c r="F339" s="242"/>
      <c r="G339" s="17" t="str">
        <f>IF('CX Sample Records'!G337=0,"",'CX Sample Records'!G337)</f>
        <v/>
      </c>
      <c r="J339" s="251"/>
      <c r="K339" s="242"/>
    </row>
    <row r="340" spans="1:11" x14ac:dyDescent="0.25">
      <c r="A340" s="242" t="str">
        <f>IF('CX Sample Records'!B335=0,"",'CX Sample Records'!B335)</f>
        <v/>
      </c>
      <c r="B340" s="242" t="str">
        <f>IF('CX Sample Records'!C335=0,"",'CX Sample Records'!C335)</f>
        <v/>
      </c>
      <c r="C340" s="244" t="str">
        <f>IF('CX Sample Records'!D335=0,"",'CX Sample Records'!D335)</f>
        <v/>
      </c>
      <c r="D340" s="242" t="str">
        <f>IF('CX Sample Records'!E335=0,"",'CX Sample Records'!E335)</f>
        <v/>
      </c>
      <c r="E340" s="242" t="str">
        <f>IF('CX Sample Records'!F335=0,"",'CX Sample Records'!F335)</f>
        <v/>
      </c>
      <c r="F340" s="242"/>
      <c r="G340" s="17" t="str">
        <f>IF('CX Sample Records'!G338=0,"",'CX Sample Records'!G338)</f>
        <v/>
      </c>
      <c r="J340" s="251"/>
      <c r="K340" s="242"/>
    </row>
    <row r="341" spans="1:11" x14ac:dyDescent="0.25">
      <c r="A341" s="242" t="str">
        <f>IF('CX Sample Records'!B336=0,"",'CX Sample Records'!B336)</f>
        <v/>
      </c>
      <c r="B341" s="242" t="str">
        <f>IF('CX Sample Records'!C336=0,"",'CX Sample Records'!C336)</f>
        <v/>
      </c>
      <c r="C341" s="244" t="str">
        <f>IF('CX Sample Records'!D336=0,"",'CX Sample Records'!D336)</f>
        <v/>
      </c>
      <c r="D341" s="242" t="str">
        <f>IF('CX Sample Records'!E336=0,"",'CX Sample Records'!E336)</f>
        <v/>
      </c>
      <c r="E341" s="242" t="str">
        <f>IF('CX Sample Records'!F336=0,"",'CX Sample Records'!F336)</f>
        <v/>
      </c>
      <c r="F341" s="242"/>
      <c r="G341" s="17" t="str">
        <f>IF('CX Sample Records'!G339=0,"",'CX Sample Records'!G339)</f>
        <v/>
      </c>
      <c r="J341" s="251"/>
      <c r="K341" s="242"/>
    </row>
    <row r="342" spans="1:11" x14ac:dyDescent="0.25">
      <c r="A342" s="242" t="str">
        <f>IF('CX Sample Records'!B337=0,"",'CX Sample Records'!B337)</f>
        <v/>
      </c>
      <c r="B342" s="242" t="str">
        <f>IF('CX Sample Records'!C337=0,"",'CX Sample Records'!C337)</f>
        <v/>
      </c>
      <c r="C342" s="244" t="str">
        <f>IF('CX Sample Records'!D337=0,"",'CX Sample Records'!D337)</f>
        <v/>
      </c>
      <c r="D342" s="242" t="str">
        <f>IF('CX Sample Records'!E337=0,"",'CX Sample Records'!E337)</f>
        <v/>
      </c>
      <c r="E342" s="242" t="str">
        <f>IF('CX Sample Records'!F337=0,"",'CX Sample Records'!F337)</f>
        <v/>
      </c>
      <c r="F342" s="242"/>
      <c r="G342" s="17" t="str">
        <f>IF('CX Sample Records'!G340=0,"",'CX Sample Records'!G340)</f>
        <v/>
      </c>
      <c r="J342" s="251"/>
      <c r="K342" s="242"/>
    </row>
    <row r="343" spans="1:11" x14ac:dyDescent="0.25">
      <c r="A343" s="242" t="str">
        <f>IF('CX Sample Records'!B338=0,"",'CX Sample Records'!B338)</f>
        <v/>
      </c>
      <c r="B343" s="242" t="str">
        <f>IF('CX Sample Records'!C338=0,"",'CX Sample Records'!C338)</f>
        <v/>
      </c>
      <c r="C343" s="244" t="str">
        <f>IF('CX Sample Records'!D338=0,"",'CX Sample Records'!D338)</f>
        <v/>
      </c>
      <c r="D343" s="242" t="str">
        <f>IF('CX Sample Records'!E338=0,"",'CX Sample Records'!E338)</f>
        <v/>
      </c>
      <c r="E343" s="242" t="str">
        <f>IF('CX Sample Records'!F338=0,"",'CX Sample Records'!F338)</f>
        <v/>
      </c>
      <c r="F343" s="242"/>
      <c r="G343" s="17" t="str">
        <f>IF('CX Sample Records'!G341=0,"",'CX Sample Records'!G341)</f>
        <v/>
      </c>
      <c r="J343" s="251"/>
      <c r="K343" s="242"/>
    </row>
    <row r="344" spans="1:11" x14ac:dyDescent="0.25">
      <c r="A344" s="242" t="str">
        <f>IF('CX Sample Records'!B339=0,"",'CX Sample Records'!B339)</f>
        <v/>
      </c>
      <c r="B344" s="242" t="str">
        <f>IF('CX Sample Records'!C339=0,"",'CX Sample Records'!C339)</f>
        <v/>
      </c>
      <c r="C344" s="244" t="str">
        <f>IF('CX Sample Records'!D339=0,"",'CX Sample Records'!D339)</f>
        <v/>
      </c>
      <c r="D344" s="242" t="str">
        <f>IF('CX Sample Records'!E339=0,"",'CX Sample Records'!E339)</f>
        <v/>
      </c>
      <c r="E344" s="242" t="str">
        <f>IF('CX Sample Records'!F339=0,"",'CX Sample Records'!F339)</f>
        <v/>
      </c>
      <c r="F344" s="242"/>
      <c r="G344" s="17" t="str">
        <f>IF('CX Sample Records'!G342=0,"",'CX Sample Records'!G342)</f>
        <v/>
      </c>
      <c r="J344" s="251"/>
      <c r="K344" s="242"/>
    </row>
    <row r="345" spans="1:11" x14ac:dyDescent="0.25">
      <c r="A345" s="242" t="str">
        <f>IF('CX Sample Records'!B340=0,"",'CX Sample Records'!B340)</f>
        <v/>
      </c>
      <c r="B345" s="242" t="str">
        <f>IF('CX Sample Records'!C340=0,"",'CX Sample Records'!C340)</f>
        <v/>
      </c>
      <c r="C345" s="244" t="str">
        <f>IF('CX Sample Records'!D340=0,"",'CX Sample Records'!D340)</f>
        <v/>
      </c>
      <c r="D345" s="242" t="str">
        <f>IF('CX Sample Records'!E340=0,"",'CX Sample Records'!E340)</f>
        <v/>
      </c>
      <c r="E345" s="242" t="str">
        <f>IF('CX Sample Records'!F340=0,"",'CX Sample Records'!F340)</f>
        <v/>
      </c>
      <c r="F345" s="242"/>
      <c r="G345" s="17" t="str">
        <f>IF('CX Sample Records'!G343=0,"",'CX Sample Records'!G343)</f>
        <v/>
      </c>
      <c r="J345" s="251"/>
      <c r="K345" s="242"/>
    </row>
    <row r="346" spans="1:11" x14ac:dyDescent="0.25">
      <c r="A346" s="242" t="str">
        <f>IF('CX Sample Records'!B341=0,"",'CX Sample Records'!B341)</f>
        <v/>
      </c>
      <c r="B346" s="242" t="str">
        <f>IF('CX Sample Records'!C341=0,"",'CX Sample Records'!C341)</f>
        <v/>
      </c>
      <c r="C346" s="244" t="str">
        <f>IF('CX Sample Records'!D341=0,"",'CX Sample Records'!D341)</f>
        <v/>
      </c>
      <c r="D346" s="242" t="str">
        <f>IF('CX Sample Records'!E341=0,"",'CX Sample Records'!E341)</f>
        <v/>
      </c>
      <c r="E346" s="242" t="str">
        <f>IF('CX Sample Records'!F341=0,"",'CX Sample Records'!F341)</f>
        <v/>
      </c>
      <c r="F346" s="242"/>
      <c r="G346" s="17" t="str">
        <f>IF('CX Sample Records'!G344=0,"",'CX Sample Records'!G344)</f>
        <v/>
      </c>
      <c r="J346" s="251"/>
      <c r="K346" s="242"/>
    </row>
    <row r="347" spans="1:11" x14ac:dyDescent="0.25">
      <c r="A347" s="242" t="str">
        <f>IF('CX Sample Records'!B342=0,"",'CX Sample Records'!B342)</f>
        <v/>
      </c>
      <c r="B347" s="242" t="str">
        <f>IF('CX Sample Records'!C342=0,"",'CX Sample Records'!C342)</f>
        <v/>
      </c>
      <c r="C347" s="244" t="str">
        <f>IF('CX Sample Records'!D342=0,"",'CX Sample Records'!D342)</f>
        <v/>
      </c>
      <c r="D347" s="242" t="str">
        <f>IF('CX Sample Records'!E342=0,"",'CX Sample Records'!E342)</f>
        <v/>
      </c>
      <c r="E347" s="242" t="str">
        <f>IF('CX Sample Records'!F342=0,"",'CX Sample Records'!F342)</f>
        <v/>
      </c>
      <c r="F347" s="242"/>
      <c r="G347" s="17" t="str">
        <f>IF('CX Sample Records'!G345=0,"",'CX Sample Records'!G345)</f>
        <v/>
      </c>
      <c r="J347" s="251"/>
      <c r="K347" s="242"/>
    </row>
    <row r="348" spans="1:11" x14ac:dyDescent="0.25">
      <c r="A348" s="242" t="str">
        <f>IF('CX Sample Records'!B343=0,"",'CX Sample Records'!B343)</f>
        <v/>
      </c>
      <c r="B348" s="242" t="str">
        <f>IF('CX Sample Records'!C343=0,"",'CX Sample Records'!C343)</f>
        <v/>
      </c>
      <c r="C348" s="244" t="str">
        <f>IF('CX Sample Records'!D343=0,"",'CX Sample Records'!D343)</f>
        <v/>
      </c>
      <c r="D348" s="242" t="str">
        <f>IF('CX Sample Records'!E343=0,"",'CX Sample Records'!E343)</f>
        <v/>
      </c>
      <c r="E348" s="242" t="str">
        <f>IF('CX Sample Records'!F343=0,"",'CX Sample Records'!F343)</f>
        <v/>
      </c>
      <c r="F348" s="242"/>
      <c r="G348" s="17" t="str">
        <f>IF('CX Sample Records'!G346=0,"",'CX Sample Records'!G346)</f>
        <v/>
      </c>
      <c r="J348" s="251"/>
      <c r="K348" s="242"/>
    </row>
    <row r="349" spans="1:11" x14ac:dyDescent="0.25">
      <c r="A349" s="242" t="str">
        <f>IF('CX Sample Records'!B344=0,"",'CX Sample Records'!B344)</f>
        <v/>
      </c>
      <c r="B349" s="242" t="str">
        <f>IF('CX Sample Records'!C344=0,"",'CX Sample Records'!C344)</f>
        <v/>
      </c>
      <c r="C349" s="244" t="str">
        <f>IF('CX Sample Records'!D344=0,"",'CX Sample Records'!D344)</f>
        <v/>
      </c>
      <c r="D349" s="242" t="str">
        <f>IF('CX Sample Records'!E344=0,"",'CX Sample Records'!E344)</f>
        <v/>
      </c>
      <c r="E349" s="242" t="str">
        <f>IF('CX Sample Records'!F344=0,"",'CX Sample Records'!F344)</f>
        <v/>
      </c>
      <c r="F349" s="242"/>
      <c r="G349" s="17" t="str">
        <f>IF('CX Sample Records'!G347=0,"",'CX Sample Records'!G347)</f>
        <v/>
      </c>
      <c r="J349" s="251"/>
      <c r="K349" s="242"/>
    </row>
    <row r="350" spans="1:11" x14ac:dyDescent="0.25">
      <c r="A350" s="242" t="str">
        <f>IF('CX Sample Records'!B345=0,"",'CX Sample Records'!B345)</f>
        <v/>
      </c>
      <c r="B350" s="242" t="str">
        <f>IF('CX Sample Records'!C345=0,"",'CX Sample Records'!C345)</f>
        <v/>
      </c>
      <c r="C350" s="244" t="str">
        <f>IF('CX Sample Records'!D345=0,"",'CX Sample Records'!D345)</f>
        <v/>
      </c>
      <c r="D350" s="242" t="str">
        <f>IF('CX Sample Records'!E345=0,"",'CX Sample Records'!E345)</f>
        <v/>
      </c>
      <c r="E350" s="242" t="str">
        <f>IF('CX Sample Records'!F345=0,"",'CX Sample Records'!F345)</f>
        <v/>
      </c>
      <c r="F350" s="242"/>
      <c r="G350" s="17" t="str">
        <f>IF('CX Sample Records'!G348=0,"",'CX Sample Records'!G348)</f>
        <v/>
      </c>
      <c r="J350" s="251"/>
      <c r="K350" s="242"/>
    </row>
    <row r="351" spans="1:11" x14ac:dyDescent="0.25">
      <c r="A351" s="242" t="str">
        <f>IF('CX Sample Records'!B346=0,"",'CX Sample Records'!B346)</f>
        <v/>
      </c>
      <c r="B351" s="242" t="str">
        <f>IF('CX Sample Records'!C346=0,"",'CX Sample Records'!C346)</f>
        <v/>
      </c>
      <c r="C351" s="244" t="str">
        <f>IF('CX Sample Records'!D346=0,"",'CX Sample Records'!D346)</f>
        <v/>
      </c>
      <c r="D351" s="242" t="str">
        <f>IF('CX Sample Records'!E346=0,"",'CX Sample Records'!E346)</f>
        <v/>
      </c>
      <c r="E351" s="242" t="str">
        <f>IF('CX Sample Records'!F346=0,"",'CX Sample Records'!F346)</f>
        <v/>
      </c>
      <c r="F351" s="242"/>
      <c r="G351" s="17" t="str">
        <f>IF('CX Sample Records'!G349=0,"",'CX Sample Records'!G349)</f>
        <v/>
      </c>
      <c r="J351" s="251"/>
      <c r="K351" s="242"/>
    </row>
    <row r="352" spans="1:11" x14ac:dyDescent="0.25">
      <c r="A352" s="242" t="str">
        <f>IF('CX Sample Records'!B347=0,"",'CX Sample Records'!B347)</f>
        <v/>
      </c>
      <c r="B352" s="242" t="str">
        <f>IF('CX Sample Records'!C347=0,"",'CX Sample Records'!C347)</f>
        <v/>
      </c>
      <c r="C352" s="244" t="str">
        <f>IF('CX Sample Records'!D347=0,"",'CX Sample Records'!D347)</f>
        <v/>
      </c>
      <c r="D352" s="242" t="str">
        <f>IF('CX Sample Records'!E347=0,"",'CX Sample Records'!E347)</f>
        <v/>
      </c>
      <c r="E352" s="242" t="str">
        <f>IF('CX Sample Records'!F347=0,"",'CX Sample Records'!F347)</f>
        <v/>
      </c>
      <c r="F352" s="242"/>
      <c r="G352" s="17" t="str">
        <f>IF('CX Sample Records'!G350=0,"",'CX Sample Records'!G350)</f>
        <v/>
      </c>
      <c r="J352" s="251"/>
      <c r="K352" s="242"/>
    </row>
    <row r="353" spans="1:11" x14ac:dyDescent="0.25">
      <c r="A353" s="242" t="str">
        <f>IF('CX Sample Records'!B348=0,"",'CX Sample Records'!B348)</f>
        <v/>
      </c>
      <c r="B353" s="242" t="str">
        <f>IF('CX Sample Records'!C348=0,"",'CX Sample Records'!C348)</f>
        <v/>
      </c>
      <c r="C353" s="244" t="str">
        <f>IF('CX Sample Records'!D348=0,"",'CX Sample Records'!D348)</f>
        <v/>
      </c>
      <c r="D353" s="242" t="str">
        <f>IF('CX Sample Records'!E348=0,"",'CX Sample Records'!E348)</f>
        <v/>
      </c>
      <c r="E353" s="242" t="str">
        <f>IF('CX Sample Records'!F348=0,"",'CX Sample Records'!F348)</f>
        <v/>
      </c>
      <c r="F353" s="242"/>
      <c r="G353" s="17" t="str">
        <f>IF('CX Sample Records'!G351=0,"",'CX Sample Records'!G351)</f>
        <v/>
      </c>
      <c r="J353" s="251"/>
      <c r="K353" s="242"/>
    </row>
    <row r="354" spans="1:11" x14ac:dyDescent="0.25">
      <c r="A354" s="242" t="str">
        <f>IF('CX Sample Records'!B349=0,"",'CX Sample Records'!B349)</f>
        <v/>
      </c>
      <c r="B354" s="242" t="str">
        <f>IF('CX Sample Records'!C349=0,"",'CX Sample Records'!C349)</f>
        <v/>
      </c>
      <c r="C354" s="244" t="str">
        <f>IF('CX Sample Records'!D349=0,"",'CX Sample Records'!D349)</f>
        <v/>
      </c>
      <c r="D354" s="242" t="str">
        <f>IF('CX Sample Records'!E349=0,"",'CX Sample Records'!E349)</f>
        <v/>
      </c>
      <c r="E354" s="242" t="str">
        <f>IF('CX Sample Records'!F349=0,"",'CX Sample Records'!F349)</f>
        <v/>
      </c>
      <c r="F354" s="242"/>
      <c r="G354" s="17" t="str">
        <f>IF('CX Sample Records'!G352=0,"",'CX Sample Records'!G352)</f>
        <v/>
      </c>
      <c r="J354" s="251"/>
      <c r="K354" s="242"/>
    </row>
    <row r="355" spans="1:11" x14ac:dyDescent="0.25">
      <c r="A355" s="242" t="str">
        <f>IF('CX Sample Records'!B350=0,"",'CX Sample Records'!B350)</f>
        <v/>
      </c>
      <c r="B355" s="242" t="str">
        <f>IF('CX Sample Records'!C350=0,"",'CX Sample Records'!C350)</f>
        <v/>
      </c>
      <c r="C355" s="244" t="str">
        <f>IF('CX Sample Records'!D350=0,"",'CX Sample Records'!D350)</f>
        <v/>
      </c>
      <c r="D355" s="242" t="str">
        <f>IF('CX Sample Records'!E350=0,"",'CX Sample Records'!E350)</f>
        <v/>
      </c>
      <c r="E355" s="242" t="str">
        <f>IF('CX Sample Records'!F350=0,"",'CX Sample Records'!F350)</f>
        <v/>
      </c>
      <c r="F355" s="242"/>
      <c r="G355" s="17" t="str">
        <f>IF('CX Sample Records'!G353=0,"",'CX Sample Records'!G353)</f>
        <v/>
      </c>
      <c r="J355" s="251"/>
      <c r="K355" s="242"/>
    </row>
    <row r="356" spans="1:11" x14ac:dyDescent="0.25">
      <c r="A356" s="242" t="str">
        <f>IF('CX Sample Records'!B351=0,"",'CX Sample Records'!B351)</f>
        <v/>
      </c>
      <c r="B356" s="242" t="str">
        <f>IF('CX Sample Records'!C351=0,"",'CX Sample Records'!C351)</f>
        <v/>
      </c>
      <c r="C356" s="244" t="str">
        <f>IF('CX Sample Records'!D351=0,"",'CX Sample Records'!D351)</f>
        <v/>
      </c>
      <c r="D356" s="242" t="str">
        <f>IF('CX Sample Records'!E351=0,"",'CX Sample Records'!E351)</f>
        <v/>
      </c>
      <c r="E356" s="242" t="str">
        <f>IF('CX Sample Records'!F351=0,"",'CX Sample Records'!F351)</f>
        <v/>
      </c>
      <c r="F356" s="242"/>
      <c r="G356" s="17" t="str">
        <f>IF('CX Sample Records'!G354=0,"",'CX Sample Records'!G354)</f>
        <v/>
      </c>
      <c r="J356" s="251"/>
      <c r="K356" s="242"/>
    </row>
    <row r="357" spans="1:11" x14ac:dyDescent="0.25">
      <c r="A357" s="242" t="str">
        <f>IF('CX Sample Records'!B352=0,"",'CX Sample Records'!B352)</f>
        <v/>
      </c>
      <c r="B357" s="242" t="str">
        <f>IF('CX Sample Records'!C352=0,"",'CX Sample Records'!C352)</f>
        <v/>
      </c>
      <c r="C357" s="244" t="str">
        <f>IF('CX Sample Records'!D352=0,"",'CX Sample Records'!D352)</f>
        <v/>
      </c>
      <c r="D357" s="242" t="str">
        <f>IF('CX Sample Records'!E352=0,"",'CX Sample Records'!E352)</f>
        <v/>
      </c>
      <c r="E357" s="242" t="str">
        <f>IF('CX Sample Records'!F352=0,"",'CX Sample Records'!F352)</f>
        <v/>
      </c>
      <c r="F357" s="242"/>
      <c r="G357" s="17" t="str">
        <f>IF('CX Sample Records'!G355=0,"",'CX Sample Records'!G355)</f>
        <v/>
      </c>
      <c r="J357" s="251"/>
      <c r="K357" s="242"/>
    </row>
    <row r="358" spans="1:11" x14ac:dyDescent="0.25">
      <c r="A358" s="242" t="str">
        <f>IF('CX Sample Records'!B353=0,"",'CX Sample Records'!B353)</f>
        <v/>
      </c>
      <c r="B358" s="242" t="str">
        <f>IF('CX Sample Records'!C353=0,"",'CX Sample Records'!C353)</f>
        <v/>
      </c>
      <c r="C358" s="244" t="str">
        <f>IF('CX Sample Records'!D353=0,"",'CX Sample Records'!D353)</f>
        <v/>
      </c>
      <c r="D358" s="242" t="str">
        <f>IF('CX Sample Records'!E353=0,"",'CX Sample Records'!E353)</f>
        <v/>
      </c>
      <c r="E358" s="242" t="str">
        <f>IF('CX Sample Records'!F353=0,"",'CX Sample Records'!F353)</f>
        <v/>
      </c>
      <c r="F358" s="242"/>
      <c r="G358" s="17" t="str">
        <f>IF('CX Sample Records'!G356=0,"",'CX Sample Records'!G356)</f>
        <v/>
      </c>
      <c r="J358" s="251"/>
      <c r="K358" s="242"/>
    </row>
    <row r="359" spans="1:11" x14ac:dyDescent="0.25">
      <c r="A359" s="242" t="str">
        <f>IF('CX Sample Records'!B354=0,"",'CX Sample Records'!B354)</f>
        <v/>
      </c>
      <c r="B359" s="242" t="str">
        <f>IF('CX Sample Records'!C354=0,"",'CX Sample Records'!C354)</f>
        <v/>
      </c>
      <c r="C359" s="244" t="str">
        <f>IF('CX Sample Records'!D354=0,"",'CX Sample Records'!D354)</f>
        <v/>
      </c>
      <c r="D359" s="242" t="str">
        <f>IF('CX Sample Records'!E354=0,"",'CX Sample Records'!E354)</f>
        <v/>
      </c>
      <c r="E359" s="242" t="str">
        <f>IF('CX Sample Records'!F354=0,"",'CX Sample Records'!F354)</f>
        <v/>
      </c>
      <c r="F359" s="242"/>
      <c r="G359" s="17" t="str">
        <f>IF('CX Sample Records'!G357=0,"",'CX Sample Records'!G357)</f>
        <v/>
      </c>
      <c r="J359" s="251"/>
      <c r="K359" s="242"/>
    </row>
    <row r="360" spans="1:11" x14ac:dyDescent="0.25">
      <c r="A360" s="242" t="str">
        <f>IF('CX Sample Records'!B355=0,"",'CX Sample Records'!B355)</f>
        <v/>
      </c>
      <c r="B360" s="242" t="str">
        <f>IF('CX Sample Records'!C355=0,"",'CX Sample Records'!C355)</f>
        <v/>
      </c>
      <c r="C360" s="244" t="str">
        <f>IF('CX Sample Records'!D355=0,"",'CX Sample Records'!D355)</f>
        <v/>
      </c>
      <c r="D360" s="242" t="str">
        <f>IF('CX Sample Records'!E355=0,"",'CX Sample Records'!E355)</f>
        <v/>
      </c>
      <c r="E360" s="242" t="str">
        <f>IF('CX Sample Records'!F355=0,"",'CX Sample Records'!F355)</f>
        <v/>
      </c>
      <c r="F360" s="242"/>
      <c r="G360" s="17" t="str">
        <f>IF('CX Sample Records'!G358=0,"",'CX Sample Records'!G358)</f>
        <v/>
      </c>
      <c r="J360" s="251"/>
      <c r="K360" s="242"/>
    </row>
    <row r="361" spans="1:11" x14ac:dyDescent="0.25">
      <c r="A361" s="242" t="str">
        <f>IF('CX Sample Records'!B356=0,"",'CX Sample Records'!B356)</f>
        <v/>
      </c>
      <c r="B361" s="242" t="str">
        <f>IF('CX Sample Records'!C356=0,"",'CX Sample Records'!C356)</f>
        <v/>
      </c>
      <c r="C361" s="244" t="str">
        <f>IF('CX Sample Records'!D356=0,"",'CX Sample Records'!D356)</f>
        <v/>
      </c>
      <c r="D361" s="242" t="str">
        <f>IF('CX Sample Records'!E356=0,"",'CX Sample Records'!E356)</f>
        <v/>
      </c>
      <c r="E361" s="242" t="str">
        <f>IF('CX Sample Records'!F356=0,"",'CX Sample Records'!F356)</f>
        <v/>
      </c>
      <c r="F361" s="242"/>
      <c r="G361" s="17" t="str">
        <f>IF('CX Sample Records'!G359=0,"",'CX Sample Records'!G359)</f>
        <v/>
      </c>
      <c r="J361" s="251"/>
      <c r="K361" s="242"/>
    </row>
    <row r="362" spans="1:11" x14ac:dyDescent="0.25">
      <c r="A362" s="242" t="str">
        <f>IF('CX Sample Records'!B357=0,"",'CX Sample Records'!B357)</f>
        <v/>
      </c>
      <c r="B362" s="242" t="str">
        <f>IF('CX Sample Records'!C357=0,"",'CX Sample Records'!C357)</f>
        <v/>
      </c>
      <c r="C362" s="244" t="str">
        <f>IF('CX Sample Records'!D357=0,"",'CX Sample Records'!D357)</f>
        <v/>
      </c>
      <c r="D362" s="242" t="str">
        <f>IF('CX Sample Records'!E357=0,"",'CX Sample Records'!E357)</f>
        <v/>
      </c>
      <c r="E362" s="242" t="str">
        <f>IF('CX Sample Records'!F357=0,"",'CX Sample Records'!F357)</f>
        <v/>
      </c>
      <c r="F362" s="242"/>
      <c r="G362" s="17" t="str">
        <f>IF('CX Sample Records'!G360=0,"",'CX Sample Records'!G360)</f>
        <v/>
      </c>
      <c r="J362" s="251"/>
      <c r="K362" s="242"/>
    </row>
    <row r="363" spans="1:11" x14ac:dyDescent="0.25">
      <c r="A363" s="242" t="str">
        <f>IF('CX Sample Records'!B358=0,"",'CX Sample Records'!B358)</f>
        <v/>
      </c>
      <c r="B363" s="242" t="str">
        <f>IF('CX Sample Records'!C358=0,"",'CX Sample Records'!C358)</f>
        <v/>
      </c>
      <c r="C363" s="244" t="str">
        <f>IF('CX Sample Records'!D358=0,"",'CX Sample Records'!D358)</f>
        <v/>
      </c>
      <c r="D363" s="242" t="str">
        <f>IF('CX Sample Records'!E358=0,"",'CX Sample Records'!E358)</f>
        <v/>
      </c>
      <c r="E363" s="242" t="str">
        <f>IF('CX Sample Records'!F358=0,"",'CX Sample Records'!F358)</f>
        <v/>
      </c>
      <c r="F363" s="242"/>
      <c r="G363" s="17" t="str">
        <f>IF('CX Sample Records'!G361=0,"",'CX Sample Records'!G361)</f>
        <v/>
      </c>
      <c r="J363" s="251"/>
      <c r="K363" s="242"/>
    </row>
    <row r="364" spans="1:11" x14ac:dyDescent="0.25">
      <c r="A364" s="242" t="str">
        <f>IF('CX Sample Records'!B359=0,"",'CX Sample Records'!B359)</f>
        <v/>
      </c>
      <c r="B364" s="242" t="str">
        <f>IF('CX Sample Records'!C359=0,"",'CX Sample Records'!C359)</f>
        <v/>
      </c>
      <c r="C364" s="244" t="str">
        <f>IF('CX Sample Records'!D359=0,"",'CX Sample Records'!D359)</f>
        <v/>
      </c>
      <c r="D364" s="242" t="str">
        <f>IF('CX Sample Records'!E359=0,"",'CX Sample Records'!E359)</f>
        <v/>
      </c>
      <c r="E364" s="242" t="str">
        <f>IF('CX Sample Records'!F359=0,"",'CX Sample Records'!F359)</f>
        <v/>
      </c>
      <c r="F364" s="242"/>
      <c r="G364" s="17" t="str">
        <f>IF('CX Sample Records'!G362=0,"",'CX Sample Records'!G362)</f>
        <v/>
      </c>
      <c r="J364" s="251"/>
      <c r="K364" s="242"/>
    </row>
    <row r="365" spans="1:11" x14ac:dyDescent="0.25">
      <c r="A365" s="242" t="str">
        <f>IF('CX Sample Records'!B360=0,"",'CX Sample Records'!B360)</f>
        <v/>
      </c>
      <c r="B365" s="242" t="str">
        <f>IF('CX Sample Records'!C360=0,"",'CX Sample Records'!C360)</f>
        <v/>
      </c>
      <c r="C365" s="244" t="str">
        <f>IF('CX Sample Records'!D360=0,"",'CX Sample Records'!D360)</f>
        <v/>
      </c>
      <c r="D365" s="242" t="str">
        <f>IF('CX Sample Records'!E360=0,"",'CX Sample Records'!E360)</f>
        <v/>
      </c>
      <c r="E365" s="242" t="str">
        <f>IF('CX Sample Records'!F360=0,"",'CX Sample Records'!F360)</f>
        <v/>
      </c>
      <c r="F365" s="242"/>
      <c r="G365" s="17" t="str">
        <f>IF('CX Sample Records'!G363=0,"",'CX Sample Records'!G363)</f>
        <v/>
      </c>
      <c r="J365" s="251"/>
      <c r="K365" s="242"/>
    </row>
    <row r="366" spans="1:11" x14ac:dyDescent="0.25">
      <c r="A366" s="242" t="str">
        <f>IF('CX Sample Records'!B361=0,"",'CX Sample Records'!B361)</f>
        <v/>
      </c>
      <c r="B366" s="242" t="str">
        <f>IF('CX Sample Records'!C361=0,"",'CX Sample Records'!C361)</f>
        <v/>
      </c>
      <c r="C366" s="244" t="str">
        <f>IF('CX Sample Records'!D361=0,"",'CX Sample Records'!D361)</f>
        <v/>
      </c>
      <c r="D366" s="242" t="str">
        <f>IF('CX Sample Records'!E361=0,"",'CX Sample Records'!E361)</f>
        <v/>
      </c>
      <c r="E366" s="242" t="str">
        <f>IF('CX Sample Records'!F361=0,"",'CX Sample Records'!F361)</f>
        <v/>
      </c>
      <c r="F366" s="242"/>
      <c r="G366" s="17" t="str">
        <f>IF('CX Sample Records'!G364=0,"",'CX Sample Records'!G364)</f>
        <v/>
      </c>
      <c r="J366" s="251"/>
      <c r="K366" s="242"/>
    </row>
    <row r="367" spans="1:11" x14ac:dyDescent="0.25">
      <c r="A367" s="242" t="str">
        <f>IF('CX Sample Records'!B362=0,"",'CX Sample Records'!B362)</f>
        <v/>
      </c>
      <c r="B367" s="242" t="str">
        <f>IF('CX Sample Records'!C362=0,"",'CX Sample Records'!C362)</f>
        <v/>
      </c>
      <c r="C367" s="244" t="str">
        <f>IF('CX Sample Records'!D362=0,"",'CX Sample Records'!D362)</f>
        <v/>
      </c>
      <c r="D367" s="242" t="str">
        <f>IF('CX Sample Records'!E362=0,"",'CX Sample Records'!E362)</f>
        <v/>
      </c>
      <c r="E367" s="242" t="str">
        <f>IF('CX Sample Records'!F362=0,"",'CX Sample Records'!F362)</f>
        <v/>
      </c>
      <c r="F367" s="242"/>
      <c r="G367" s="17" t="str">
        <f>IF('CX Sample Records'!G365=0,"",'CX Sample Records'!G365)</f>
        <v/>
      </c>
      <c r="J367" s="251"/>
      <c r="K367" s="242"/>
    </row>
    <row r="368" spans="1:11" x14ac:dyDescent="0.25">
      <c r="A368" s="242" t="str">
        <f>IF('CX Sample Records'!B363=0,"",'CX Sample Records'!B363)</f>
        <v/>
      </c>
      <c r="B368" s="242" t="str">
        <f>IF('CX Sample Records'!C363=0,"",'CX Sample Records'!C363)</f>
        <v/>
      </c>
      <c r="C368" s="244" t="str">
        <f>IF('CX Sample Records'!D363=0,"",'CX Sample Records'!D363)</f>
        <v/>
      </c>
      <c r="D368" s="242" t="str">
        <f>IF('CX Sample Records'!E363=0,"",'CX Sample Records'!E363)</f>
        <v/>
      </c>
      <c r="E368" s="242" t="str">
        <f>IF('CX Sample Records'!F363=0,"",'CX Sample Records'!F363)</f>
        <v/>
      </c>
      <c r="F368" s="242"/>
      <c r="G368" s="17" t="str">
        <f>IF('CX Sample Records'!G366=0,"",'CX Sample Records'!G366)</f>
        <v/>
      </c>
      <c r="J368" s="251"/>
      <c r="K368" s="242"/>
    </row>
    <row r="369" spans="1:11" x14ac:dyDescent="0.25">
      <c r="A369" s="242" t="str">
        <f>IF('CX Sample Records'!B364=0,"",'CX Sample Records'!B364)</f>
        <v/>
      </c>
      <c r="B369" s="242" t="str">
        <f>IF('CX Sample Records'!C364=0,"",'CX Sample Records'!C364)</f>
        <v/>
      </c>
      <c r="C369" s="244" t="str">
        <f>IF('CX Sample Records'!D364=0,"",'CX Sample Records'!D364)</f>
        <v/>
      </c>
      <c r="D369" s="242" t="str">
        <f>IF('CX Sample Records'!E364=0,"",'CX Sample Records'!E364)</f>
        <v/>
      </c>
      <c r="E369" s="242" t="str">
        <f>IF('CX Sample Records'!F364=0,"",'CX Sample Records'!F364)</f>
        <v/>
      </c>
      <c r="F369" s="242"/>
      <c r="G369" s="17" t="str">
        <f>IF('CX Sample Records'!G367=0,"",'CX Sample Records'!G367)</f>
        <v/>
      </c>
      <c r="J369" s="251"/>
      <c r="K369" s="242"/>
    </row>
    <row r="370" spans="1:11" x14ac:dyDescent="0.25">
      <c r="A370" s="242" t="str">
        <f>IF('CX Sample Records'!B365=0,"",'CX Sample Records'!B365)</f>
        <v/>
      </c>
      <c r="B370" s="242" t="str">
        <f>IF('CX Sample Records'!C365=0,"",'CX Sample Records'!C365)</f>
        <v/>
      </c>
      <c r="C370" s="244" t="str">
        <f>IF('CX Sample Records'!D365=0,"",'CX Sample Records'!D365)</f>
        <v/>
      </c>
      <c r="D370" s="242" t="str">
        <f>IF('CX Sample Records'!E365=0,"",'CX Sample Records'!E365)</f>
        <v/>
      </c>
      <c r="E370" s="242" t="str">
        <f>IF('CX Sample Records'!F365=0,"",'CX Sample Records'!F365)</f>
        <v/>
      </c>
      <c r="F370" s="242"/>
      <c r="G370" s="17" t="str">
        <f>IF('CX Sample Records'!G368=0,"",'CX Sample Records'!G368)</f>
        <v/>
      </c>
      <c r="J370" s="251"/>
      <c r="K370" s="242"/>
    </row>
    <row r="371" spans="1:11" x14ac:dyDescent="0.25">
      <c r="A371" s="242" t="str">
        <f>IF('CX Sample Records'!B366=0,"",'CX Sample Records'!B366)</f>
        <v/>
      </c>
      <c r="B371" s="242" t="str">
        <f>IF('CX Sample Records'!C366=0,"",'CX Sample Records'!C366)</f>
        <v/>
      </c>
      <c r="C371" s="244" t="str">
        <f>IF('CX Sample Records'!D366=0,"",'CX Sample Records'!D366)</f>
        <v/>
      </c>
      <c r="D371" s="242" t="str">
        <f>IF('CX Sample Records'!E366=0,"",'CX Sample Records'!E366)</f>
        <v/>
      </c>
      <c r="E371" s="242" t="str">
        <f>IF('CX Sample Records'!F366=0,"",'CX Sample Records'!F366)</f>
        <v/>
      </c>
      <c r="F371" s="242"/>
      <c r="G371" s="17" t="str">
        <f>IF('CX Sample Records'!G369=0,"",'CX Sample Records'!G369)</f>
        <v/>
      </c>
      <c r="J371" s="251"/>
      <c r="K371" s="242"/>
    </row>
    <row r="372" spans="1:11" x14ac:dyDescent="0.25">
      <c r="A372" s="242" t="str">
        <f>IF('CX Sample Records'!B367=0,"",'CX Sample Records'!B367)</f>
        <v/>
      </c>
      <c r="B372" s="242" t="str">
        <f>IF('CX Sample Records'!C367=0,"",'CX Sample Records'!C367)</f>
        <v/>
      </c>
      <c r="C372" s="244" t="str">
        <f>IF('CX Sample Records'!D367=0,"",'CX Sample Records'!D367)</f>
        <v/>
      </c>
      <c r="D372" s="242" t="str">
        <f>IF('CX Sample Records'!E367=0,"",'CX Sample Records'!E367)</f>
        <v/>
      </c>
      <c r="E372" s="242" t="str">
        <f>IF('CX Sample Records'!F367=0,"",'CX Sample Records'!F367)</f>
        <v/>
      </c>
      <c r="F372" s="242"/>
      <c r="G372" s="17" t="str">
        <f>IF('CX Sample Records'!G370=0,"",'CX Sample Records'!G370)</f>
        <v/>
      </c>
      <c r="J372" s="251"/>
      <c r="K372" s="242"/>
    </row>
    <row r="373" spans="1:11" x14ac:dyDescent="0.25">
      <c r="A373" s="242" t="str">
        <f>IF('CX Sample Records'!B368=0,"",'CX Sample Records'!B368)</f>
        <v/>
      </c>
      <c r="B373" s="242" t="str">
        <f>IF('CX Sample Records'!C368=0,"",'CX Sample Records'!C368)</f>
        <v/>
      </c>
      <c r="C373" s="244" t="str">
        <f>IF('CX Sample Records'!D368=0,"",'CX Sample Records'!D368)</f>
        <v/>
      </c>
      <c r="D373" s="242" t="str">
        <f>IF('CX Sample Records'!E368=0,"",'CX Sample Records'!E368)</f>
        <v/>
      </c>
      <c r="E373" s="242" t="str">
        <f>IF('CX Sample Records'!F368=0,"",'CX Sample Records'!F368)</f>
        <v/>
      </c>
      <c r="F373" s="242"/>
      <c r="G373" s="17" t="str">
        <f>IF('CX Sample Records'!G371=0,"",'CX Sample Records'!G371)</f>
        <v/>
      </c>
      <c r="J373" s="251"/>
      <c r="K373" s="242"/>
    </row>
    <row r="374" spans="1:11" x14ac:dyDescent="0.25">
      <c r="A374" s="242" t="str">
        <f>IF('CX Sample Records'!B369=0,"",'CX Sample Records'!B369)</f>
        <v/>
      </c>
      <c r="B374" s="242" t="str">
        <f>IF('CX Sample Records'!C369=0,"",'CX Sample Records'!C369)</f>
        <v/>
      </c>
      <c r="C374" s="244" t="str">
        <f>IF('CX Sample Records'!D369=0,"",'CX Sample Records'!D369)</f>
        <v/>
      </c>
      <c r="D374" s="242" t="str">
        <f>IF('CX Sample Records'!E369=0,"",'CX Sample Records'!E369)</f>
        <v/>
      </c>
      <c r="E374" s="242" t="str">
        <f>IF('CX Sample Records'!F369=0,"",'CX Sample Records'!F369)</f>
        <v/>
      </c>
      <c r="F374" s="242"/>
      <c r="G374" s="17" t="str">
        <f>IF('CX Sample Records'!G372=0,"",'CX Sample Records'!G372)</f>
        <v/>
      </c>
      <c r="J374" s="251"/>
      <c r="K374" s="242"/>
    </row>
    <row r="375" spans="1:11" x14ac:dyDescent="0.25">
      <c r="A375" s="242" t="str">
        <f>IF('CX Sample Records'!B370=0,"",'CX Sample Records'!B370)</f>
        <v/>
      </c>
      <c r="B375" s="242" t="str">
        <f>IF('CX Sample Records'!C370=0,"",'CX Sample Records'!C370)</f>
        <v/>
      </c>
      <c r="C375" s="244" t="str">
        <f>IF('CX Sample Records'!D370=0,"",'CX Sample Records'!D370)</f>
        <v/>
      </c>
      <c r="D375" s="242" t="str">
        <f>IF('CX Sample Records'!E370=0,"",'CX Sample Records'!E370)</f>
        <v/>
      </c>
      <c r="E375" s="242" t="str">
        <f>IF('CX Sample Records'!F370=0,"",'CX Sample Records'!F370)</f>
        <v/>
      </c>
      <c r="F375" s="242"/>
      <c r="G375" s="17" t="str">
        <f>IF('CX Sample Records'!G373=0,"",'CX Sample Records'!G373)</f>
        <v/>
      </c>
      <c r="J375" s="251"/>
      <c r="K375" s="242"/>
    </row>
    <row r="376" spans="1:11" x14ac:dyDescent="0.25">
      <c r="A376" s="242" t="str">
        <f>IF('CX Sample Records'!B371=0,"",'CX Sample Records'!B371)</f>
        <v/>
      </c>
      <c r="B376" s="242" t="str">
        <f>IF('CX Sample Records'!C371=0,"",'CX Sample Records'!C371)</f>
        <v/>
      </c>
      <c r="C376" s="244" t="str">
        <f>IF('CX Sample Records'!D371=0,"",'CX Sample Records'!D371)</f>
        <v/>
      </c>
      <c r="D376" s="242" t="str">
        <f>IF('CX Sample Records'!E371=0,"",'CX Sample Records'!E371)</f>
        <v/>
      </c>
      <c r="E376" s="242" t="str">
        <f>IF('CX Sample Records'!F371=0,"",'CX Sample Records'!F371)</f>
        <v/>
      </c>
      <c r="F376" s="242"/>
      <c r="G376" s="17" t="str">
        <f>IF('CX Sample Records'!G374=0,"",'CX Sample Records'!G374)</f>
        <v/>
      </c>
      <c r="J376" s="251"/>
      <c r="K376" s="242"/>
    </row>
    <row r="377" spans="1:11" x14ac:dyDescent="0.25">
      <c r="A377" s="242" t="str">
        <f>IF('CX Sample Records'!B372=0,"",'CX Sample Records'!B372)</f>
        <v/>
      </c>
      <c r="B377" s="242" t="str">
        <f>IF('CX Sample Records'!C372=0,"",'CX Sample Records'!C372)</f>
        <v/>
      </c>
      <c r="C377" s="244" t="str">
        <f>IF('CX Sample Records'!D372=0,"",'CX Sample Records'!D372)</f>
        <v/>
      </c>
      <c r="D377" s="242" t="str">
        <f>IF('CX Sample Records'!E372=0,"",'CX Sample Records'!E372)</f>
        <v/>
      </c>
      <c r="E377" s="242" t="str">
        <f>IF('CX Sample Records'!F372=0,"",'CX Sample Records'!F372)</f>
        <v/>
      </c>
      <c r="F377" s="242"/>
      <c r="G377" s="17" t="str">
        <f>IF('CX Sample Records'!G375=0,"",'CX Sample Records'!G375)</f>
        <v/>
      </c>
      <c r="J377" s="251"/>
      <c r="K377" s="242"/>
    </row>
    <row r="378" spans="1:11" x14ac:dyDescent="0.25">
      <c r="A378" s="242" t="str">
        <f>IF('CX Sample Records'!B373=0,"",'CX Sample Records'!B373)</f>
        <v/>
      </c>
      <c r="B378" s="242" t="str">
        <f>IF('CX Sample Records'!C373=0,"",'CX Sample Records'!C373)</f>
        <v/>
      </c>
      <c r="C378" s="244" t="str">
        <f>IF('CX Sample Records'!D373=0,"",'CX Sample Records'!D373)</f>
        <v/>
      </c>
      <c r="D378" s="242" t="str">
        <f>IF('CX Sample Records'!E373=0,"",'CX Sample Records'!E373)</f>
        <v/>
      </c>
      <c r="E378" s="242" t="str">
        <f>IF('CX Sample Records'!F373=0,"",'CX Sample Records'!F373)</f>
        <v/>
      </c>
      <c r="F378" s="242"/>
      <c r="G378" s="17" t="str">
        <f>IF('CX Sample Records'!G376=0,"",'CX Sample Records'!G376)</f>
        <v/>
      </c>
      <c r="J378" s="251"/>
      <c r="K378" s="242"/>
    </row>
    <row r="379" spans="1:11" x14ac:dyDescent="0.25">
      <c r="A379" s="242" t="str">
        <f>IF('CX Sample Records'!B374=0,"",'CX Sample Records'!B374)</f>
        <v/>
      </c>
      <c r="B379" s="242" t="str">
        <f>IF('CX Sample Records'!C374=0,"",'CX Sample Records'!C374)</f>
        <v/>
      </c>
      <c r="C379" s="244" t="str">
        <f>IF('CX Sample Records'!D374=0,"",'CX Sample Records'!D374)</f>
        <v/>
      </c>
      <c r="D379" s="242" t="str">
        <f>IF('CX Sample Records'!E374=0,"",'CX Sample Records'!E374)</f>
        <v/>
      </c>
      <c r="E379" s="242" t="str">
        <f>IF('CX Sample Records'!F374=0,"",'CX Sample Records'!F374)</f>
        <v/>
      </c>
      <c r="F379" s="242"/>
      <c r="G379" s="17" t="str">
        <f>IF('CX Sample Records'!G377=0,"",'CX Sample Records'!G377)</f>
        <v/>
      </c>
      <c r="J379" s="251"/>
      <c r="K379" s="242"/>
    </row>
    <row r="380" spans="1:11" x14ac:dyDescent="0.25">
      <c r="A380" s="242" t="str">
        <f>IF('CX Sample Records'!B375=0,"",'CX Sample Records'!B375)</f>
        <v/>
      </c>
      <c r="B380" s="242" t="str">
        <f>IF('CX Sample Records'!C375=0,"",'CX Sample Records'!C375)</f>
        <v/>
      </c>
      <c r="C380" s="244" t="str">
        <f>IF('CX Sample Records'!D375=0,"",'CX Sample Records'!D375)</f>
        <v/>
      </c>
      <c r="D380" s="242" t="str">
        <f>IF('CX Sample Records'!E375=0,"",'CX Sample Records'!E375)</f>
        <v/>
      </c>
      <c r="E380" s="242" t="str">
        <f>IF('CX Sample Records'!F375=0,"",'CX Sample Records'!F375)</f>
        <v/>
      </c>
      <c r="F380" s="242"/>
      <c r="G380" s="17" t="str">
        <f>IF('CX Sample Records'!G378=0,"",'CX Sample Records'!G378)</f>
        <v/>
      </c>
      <c r="J380" s="251"/>
      <c r="K380" s="242"/>
    </row>
    <row r="381" spans="1:11" x14ac:dyDescent="0.25">
      <c r="A381" s="242" t="str">
        <f>IF('CX Sample Records'!B376=0,"",'CX Sample Records'!B376)</f>
        <v/>
      </c>
      <c r="B381" s="242" t="str">
        <f>IF('CX Sample Records'!C376=0,"",'CX Sample Records'!C376)</f>
        <v/>
      </c>
      <c r="C381" s="244" t="str">
        <f>IF('CX Sample Records'!D376=0,"",'CX Sample Records'!D376)</f>
        <v/>
      </c>
      <c r="D381" s="242" t="str">
        <f>IF('CX Sample Records'!E376=0,"",'CX Sample Records'!E376)</f>
        <v/>
      </c>
      <c r="E381" s="242" t="str">
        <f>IF('CX Sample Records'!F376=0,"",'CX Sample Records'!F376)</f>
        <v/>
      </c>
      <c r="F381" s="242"/>
      <c r="G381" s="17" t="str">
        <f>IF('CX Sample Records'!G379=0,"",'CX Sample Records'!G379)</f>
        <v/>
      </c>
      <c r="J381" s="251"/>
      <c r="K381" s="242"/>
    </row>
    <row r="382" spans="1:11" x14ac:dyDescent="0.25">
      <c r="A382" s="242" t="str">
        <f>IF('CX Sample Records'!B377=0,"",'CX Sample Records'!B377)</f>
        <v/>
      </c>
      <c r="B382" s="242" t="str">
        <f>IF('CX Sample Records'!C377=0,"",'CX Sample Records'!C377)</f>
        <v/>
      </c>
      <c r="C382" s="244" t="str">
        <f>IF('CX Sample Records'!D377=0,"",'CX Sample Records'!D377)</f>
        <v/>
      </c>
      <c r="D382" s="242" t="str">
        <f>IF('CX Sample Records'!E377=0,"",'CX Sample Records'!E377)</f>
        <v/>
      </c>
      <c r="E382" s="242" t="str">
        <f>IF('CX Sample Records'!F377=0,"",'CX Sample Records'!F377)</f>
        <v/>
      </c>
      <c r="F382" s="242"/>
      <c r="G382" s="17" t="str">
        <f>IF('CX Sample Records'!G380=0,"",'CX Sample Records'!G380)</f>
        <v/>
      </c>
      <c r="J382" s="251"/>
      <c r="K382" s="242"/>
    </row>
    <row r="383" spans="1:11" x14ac:dyDescent="0.25">
      <c r="A383" s="242" t="str">
        <f>IF('CX Sample Records'!B378=0,"",'CX Sample Records'!B378)</f>
        <v/>
      </c>
      <c r="B383" s="242" t="str">
        <f>IF('CX Sample Records'!C378=0,"",'CX Sample Records'!C378)</f>
        <v/>
      </c>
      <c r="C383" s="244" t="str">
        <f>IF('CX Sample Records'!D378=0,"",'CX Sample Records'!D378)</f>
        <v/>
      </c>
      <c r="D383" s="242" t="str">
        <f>IF('CX Sample Records'!E378=0,"",'CX Sample Records'!E378)</f>
        <v/>
      </c>
      <c r="E383" s="242" t="str">
        <f>IF('CX Sample Records'!F378=0,"",'CX Sample Records'!F378)</f>
        <v/>
      </c>
      <c r="F383" s="242"/>
      <c r="G383" s="17" t="str">
        <f>IF('CX Sample Records'!G381=0,"",'CX Sample Records'!G381)</f>
        <v/>
      </c>
      <c r="J383" s="251"/>
      <c r="K383" s="242"/>
    </row>
    <row r="384" spans="1:11" x14ac:dyDescent="0.25">
      <c r="A384" s="242" t="str">
        <f>IF('CX Sample Records'!B379=0,"",'CX Sample Records'!B379)</f>
        <v/>
      </c>
      <c r="B384" s="242" t="str">
        <f>IF('CX Sample Records'!C379=0,"",'CX Sample Records'!C379)</f>
        <v/>
      </c>
      <c r="C384" s="244" t="str">
        <f>IF('CX Sample Records'!D379=0,"",'CX Sample Records'!D379)</f>
        <v/>
      </c>
      <c r="D384" s="242" t="str">
        <f>IF('CX Sample Records'!E379=0,"",'CX Sample Records'!E379)</f>
        <v/>
      </c>
      <c r="E384" s="242" t="str">
        <f>IF('CX Sample Records'!F379=0,"",'CX Sample Records'!F379)</f>
        <v/>
      </c>
      <c r="F384" s="242"/>
      <c r="G384" s="17" t="str">
        <f>IF('CX Sample Records'!G382=0,"",'CX Sample Records'!G382)</f>
        <v/>
      </c>
      <c r="J384" s="251"/>
      <c r="K384" s="242"/>
    </row>
    <row r="385" spans="1:11" x14ac:dyDescent="0.25">
      <c r="A385" s="242" t="str">
        <f>IF('CX Sample Records'!B380=0,"",'CX Sample Records'!B380)</f>
        <v/>
      </c>
      <c r="B385" s="242" t="str">
        <f>IF('CX Sample Records'!C380=0,"",'CX Sample Records'!C380)</f>
        <v/>
      </c>
      <c r="C385" s="244" t="str">
        <f>IF('CX Sample Records'!D380=0,"",'CX Sample Records'!D380)</f>
        <v/>
      </c>
      <c r="D385" s="242" t="str">
        <f>IF('CX Sample Records'!E380=0,"",'CX Sample Records'!E380)</f>
        <v/>
      </c>
      <c r="E385" s="242" t="str">
        <f>IF('CX Sample Records'!F380=0,"",'CX Sample Records'!F380)</f>
        <v/>
      </c>
      <c r="F385" s="242"/>
      <c r="G385" s="17" t="str">
        <f>IF('CX Sample Records'!G383=0,"",'CX Sample Records'!G383)</f>
        <v/>
      </c>
      <c r="J385" s="251"/>
      <c r="K385" s="242"/>
    </row>
    <row r="386" spans="1:11" x14ac:dyDescent="0.25">
      <c r="A386" s="242" t="str">
        <f>IF('CX Sample Records'!B381=0,"",'CX Sample Records'!B381)</f>
        <v/>
      </c>
      <c r="B386" s="242" t="str">
        <f>IF('CX Sample Records'!C381=0,"",'CX Sample Records'!C381)</f>
        <v/>
      </c>
      <c r="C386" s="244" t="str">
        <f>IF('CX Sample Records'!D381=0,"",'CX Sample Records'!D381)</f>
        <v/>
      </c>
      <c r="D386" s="242" t="str">
        <f>IF('CX Sample Records'!E381=0,"",'CX Sample Records'!E381)</f>
        <v/>
      </c>
      <c r="E386" s="242" t="str">
        <f>IF('CX Sample Records'!F381=0,"",'CX Sample Records'!F381)</f>
        <v/>
      </c>
      <c r="F386" s="242"/>
      <c r="G386" s="17" t="str">
        <f>IF('CX Sample Records'!G384=0,"",'CX Sample Records'!G384)</f>
        <v/>
      </c>
      <c r="J386" s="251"/>
      <c r="K386" s="242"/>
    </row>
    <row r="387" spans="1:11" x14ac:dyDescent="0.25">
      <c r="A387" s="242" t="str">
        <f>IF('CX Sample Records'!B382=0,"",'CX Sample Records'!B382)</f>
        <v/>
      </c>
      <c r="B387" s="242" t="str">
        <f>IF('CX Sample Records'!C382=0,"",'CX Sample Records'!C382)</f>
        <v/>
      </c>
      <c r="C387" s="244" t="str">
        <f>IF('CX Sample Records'!D382=0,"",'CX Sample Records'!D382)</f>
        <v/>
      </c>
      <c r="D387" s="242" t="str">
        <f>IF('CX Sample Records'!E382=0,"",'CX Sample Records'!E382)</f>
        <v/>
      </c>
      <c r="E387" s="242" t="str">
        <f>IF('CX Sample Records'!F382=0,"",'CX Sample Records'!F382)</f>
        <v/>
      </c>
      <c r="F387" s="242"/>
      <c r="G387" s="17" t="str">
        <f>IF('CX Sample Records'!G385=0,"",'CX Sample Records'!G385)</f>
        <v/>
      </c>
      <c r="J387" s="251"/>
      <c r="K387" s="242"/>
    </row>
    <row r="388" spans="1:11" x14ac:dyDescent="0.25">
      <c r="A388" s="242" t="str">
        <f>IF('CX Sample Records'!B383=0,"",'CX Sample Records'!B383)</f>
        <v/>
      </c>
      <c r="B388" s="242" t="str">
        <f>IF('CX Sample Records'!C383=0,"",'CX Sample Records'!C383)</f>
        <v/>
      </c>
      <c r="C388" s="244" t="str">
        <f>IF('CX Sample Records'!D383=0,"",'CX Sample Records'!D383)</f>
        <v/>
      </c>
      <c r="D388" s="242" t="str">
        <f>IF('CX Sample Records'!E383=0,"",'CX Sample Records'!E383)</f>
        <v/>
      </c>
      <c r="E388" s="242" t="str">
        <f>IF('CX Sample Records'!F383=0,"",'CX Sample Records'!F383)</f>
        <v/>
      </c>
      <c r="F388" s="242"/>
      <c r="G388" s="17" t="str">
        <f>IF('CX Sample Records'!G386=0,"",'CX Sample Records'!G386)</f>
        <v/>
      </c>
      <c r="J388" s="251"/>
      <c r="K388" s="242"/>
    </row>
    <row r="389" spans="1:11" x14ac:dyDescent="0.25">
      <c r="A389" s="242" t="str">
        <f>IF('CX Sample Records'!B384=0,"",'CX Sample Records'!B384)</f>
        <v/>
      </c>
      <c r="B389" s="242" t="str">
        <f>IF('CX Sample Records'!C384=0,"",'CX Sample Records'!C384)</f>
        <v/>
      </c>
      <c r="C389" s="244" t="str">
        <f>IF('CX Sample Records'!D384=0,"",'CX Sample Records'!D384)</f>
        <v/>
      </c>
      <c r="D389" s="242" t="str">
        <f>IF('CX Sample Records'!E384=0,"",'CX Sample Records'!E384)</f>
        <v/>
      </c>
      <c r="E389" s="242" t="str">
        <f>IF('CX Sample Records'!F384=0,"",'CX Sample Records'!F384)</f>
        <v/>
      </c>
      <c r="F389" s="242"/>
      <c r="G389" s="17" t="str">
        <f>IF('CX Sample Records'!G387=0,"",'CX Sample Records'!G387)</f>
        <v/>
      </c>
      <c r="J389" s="251"/>
      <c r="K389" s="242"/>
    </row>
    <row r="390" spans="1:11" x14ac:dyDescent="0.25">
      <c r="A390" s="242" t="str">
        <f>IF('CX Sample Records'!B385=0,"",'CX Sample Records'!B385)</f>
        <v/>
      </c>
      <c r="B390" s="242" t="str">
        <f>IF('CX Sample Records'!C385=0,"",'CX Sample Records'!C385)</f>
        <v/>
      </c>
      <c r="C390" s="244" t="str">
        <f>IF('CX Sample Records'!D385=0,"",'CX Sample Records'!D385)</f>
        <v/>
      </c>
      <c r="D390" s="242" t="str">
        <f>IF('CX Sample Records'!E385=0,"",'CX Sample Records'!E385)</f>
        <v/>
      </c>
      <c r="E390" s="242" t="str">
        <f>IF('CX Sample Records'!F385=0,"",'CX Sample Records'!F385)</f>
        <v/>
      </c>
      <c r="F390" s="242"/>
      <c r="G390" s="17" t="str">
        <f>IF('CX Sample Records'!G388=0,"",'CX Sample Records'!G388)</f>
        <v/>
      </c>
      <c r="J390" s="251"/>
      <c r="K390" s="242"/>
    </row>
    <row r="391" spans="1:11" x14ac:dyDescent="0.25">
      <c r="A391" s="242" t="str">
        <f>IF('CX Sample Records'!B386=0,"",'CX Sample Records'!B386)</f>
        <v/>
      </c>
      <c r="B391" s="242" t="str">
        <f>IF('CX Sample Records'!C386=0,"",'CX Sample Records'!C386)</f>
        <v/>
      </c>
      <c r="C391" s="244" t="str">
        <f>IF('CX Sample Records'!D386=0,"",'CX Sample Records'!D386)</f>
        <v/>
      </c>
      <c r="D391" s="242" t="str">
        <f>IF('CX Sample Records'!E386=0,"",'CX Sample Records'!E386)</f>
        <v/>
      </c>
      <c r="E391" s="242" t="str">
        <f>IF('CX Sample Records'!F386=0,"",'CX Sample Records'!F386)</f>
        <v/>
      </c>
      <c r="F391" s="242"/>
      <c r="G391" s="17" t="str">
        <f>IF('CX Sample Records'!G389=0,"",'CX Sample Records'!G389)</f>
        <v/>
      </c>
      <c r="J391" s="251"/>
      <c r="K391" s="242"/>
    </row>
    <row r="392" spans="1:11" x14ac:dyDescent="0.25">
      <c r="A392" s="242" t="str">
        <f>IF('CX Sample Records'!B387=0,"",'CX Sample Records'!B387)</f>
        <v/>
      </c>
      <c r="B392" s="242" t="str">
        <f>IF('CX Sample Records'!C387=0,"",'CX Sample Records'!C387)</f>
        <v/>
      </c>
      <c r="C392" s="244" t="str">
        <f>IF('CX Sample Records'!D387=0,"",'CX Sample Records'!D387)</f>
        <v/>
      </c>
      <c r="D392" s="242" t="str">
        <f>IF('CX Sample Records'!E387=0,"",'CX Sample Records'!E387)</f>
        <v/>
      </c>
      <c r="E392" s="242" t="str">
        <f>IF('CX Sample Records'!F387=0,"",'CX Sample Records'!F387)</f>
        <v/>
      </c>
      <c r="F392" s="242"/>
      <c r="G392" s="17" t="str">
        <f>IF('CX Sample Records'!G390=0,"",'CX Sample Records'!G390)</f>
        <v/>
      </c>
      <c r="J392" s="251"/>
      <c r="K392" s="242"/>
    </row>
    <row r="393" spans="1:11" x14ac:dyDescent="0.25">
      <c r="A393" s="242" t="str">
        <f>IF('CX Sample Records'!B388=0,"",'CX Sample Records'!B388)</f>
        <v/>
      </c>
      <c r="B393" s="242" t="str">
        <f>IF('CX Sample Records'!C388=0,"",'CX Sample Records'!C388)</f>
        <v/>
      </c>
      <c r="C393" s="244" t="str">
        <f>IF('CX Sample Records'!D388=0,"",'CX Sample Records'!D388)</f>
        <v/>
      </c>
      <c r="D393" s="242" t="str">
        <f>IF('CX Sample Records'!E388=0,"",'CX Sample Records'!E388)</f>
        <v/>
      </c>
      <c r="E393" s="242" t="str">
        <f>IF('CX Sample Records'!F388=0,"",'CX Sample Records'!F388)</f>
        <v/>
      </c>
      <c r="F393" s="242"/>
      <c r="G393" s="17" t="str">
        <f>IF('CX Sample Records'!G391=0,"",'CX Sample Records'!G391)</f>
        <v/>
      </c>
      <c r="J393" s="251"/>
      <c r="K393" s="242"/>
    </row>
    <row r="394" spans="1:11" x14ac:dyDescent="0.25">
      <c r="A394" s="242" t="str">
        <f>IF('CX Sample Records'!B389=0,"",'CX Sample Records'!B389)</f>
        <v/>
      </c>
      <c r="B394" s="242" t="str">
        <f>IF('CX Sample Records'!C389=0,"",'CX Sample Records'!C389)</f>
        <v/>
      </c>
      <c r="C394" s="244" t="str">
        <f>IF('CX Sample Records'!D389=0,"",'CX Sample Records'!D389)</f>
        <v/>
      </c>
      <c r="D394" s="242" t="str">
        <f>IF('CX Sample Records'!E389=0,"",'CX Sample Records'!E389)</f>
        <v/>
      </c>
      <c r="E394" s="242" t="str">
        <f>IF('CX Sample Records'!F389=0,"",'CX Sample Records'!F389)</f>
        <v/>
      </c>
      <c r="F394" s="242"/>
      <c r="G394" s="17" t="str">
        <f>IF('CX Sample Records'!G392=0,"",'CX Sample Records'!G392)</f>
        <v/>
      </c>
      <c r="J394" s="251"/>
      <c r="K394" s="242"/>
    </row>
    <row r="395" spans="1:11" x14ac:dyDescent="0.25">
      <c r="A395" s="242" t="str">
        <f>IF('CX Sample Records'!B390=0,"",'CX Sample Records'!B390)</f>
        <v/>
      </c>
      <c r="B395" s="242" t="str">
        <f>IF('CX Sample Records'!C390=0,"",'CX Sample Records'!C390)</f>
        <v/>
      </c>
      <c r="C395" s="244" t="str">
        <f>IF('CX Sample Records'!D390=0,"",'CX Sample Records'!D390)</f>
        <v/>
      </c>
      <c r="D395" s="242" t="str">
        <f>IF('CX Sample Records'!E390=0,"",'CX Sample Records'!E390)</f>
        <v/>
      </c>
      <c r="E395" s="242" t="str">
        <f>IF('CX Sample Records'!F390=0,"",'CX Sample Records'!F390)</f>
        <v/>
      </c>
      <c r="F395" s="242"/>
      <c r="G395" s="17" t="str">
        <f>IF('CX Sample Records'!G393=0,"",'CX Sample Records'!G393)</f>
        <v/>
      </c>
      <c r="J395" s="251"/>
      <c r="K395" s="242"/>
    </row>
    <row r="396" spans="1:11" x14ac:dyDescent="0.25">
      <c r="A396" s="242" t="str">
        <f>IF('CX Sample Records'!B391=0,"",'CX Sample Records'!B391)</f>
        <v/>
      </c>
      <c r="B396" s="242" t="str">
        <f>IF('CX Sample Records'!C391=0,"",'CX Sample Records'!C391)</f>
        <v/>
      </c>
      <c r="C396" s="244" t="str">
        <f>IF('CX Sample Records'!D391=0,"",'CX Sample Records'!D391)</f>
        <v/>
      </c>
      <c r="D396" s="242" t="str">
        <f>IF('CX Sample Records'!E391=0,"",'CX Sample Records'!E391)</f>
        <v/>
      </c>
      <c r="E396" s="242" t="str">
        <f>IF('CX Sample Records'!F391=0,"",'CX Sample Records'!F391)</f>
        <v/>
      </c>
      <c r="F396" s="242"/>
      <c r="G396" s="17" t="str">
        <f>IF('CX Sample Records'!G394=0,"",'CX Sample Records'!G394)</f>
        <v/>
      </c>
      <c r="J396" s="251"/>
      <c r="K396" s="242"/>
    </row>
    <row r="397" spans="1:11" x14ac:dyDescent="0.25">
      <c r="A397" s="242" t="str">
        <f>IF('CX Sample Records'!B392=0,"",'CX Sample Records'!B392)</f>
        <v/>
      </c>
      <c r="B397" s="242" t="str">
        <f>IF('CX Sample Records'!C392=0,"",'CX Sample Records'!C392)</f>
        <v/>
      </c>
      <c r="C397" s="244" t="str">
        <f>IF('CX Sample Records'!D392=0,"",'CX Sample Records'!D392)</f>
        <v/>
      </c>
      <c r="D397" s="242" t="str">
        <f>IF('CX Sample Records'!E392=0,"",'CX Sample Records'!E392)</f>
        <v/>
      </c>
      <c r="E397" s="242" t="str">
        <f>IF('CX Sample Records'!F392=0,"",'CX Sample Records'!F392)</f>
        <v/>
      </c>
      <c r="F397" s="242"/>
      <c r="G397" s="17" t="str">
        <f>IF('CX Sample Records'!G395=0,"",'CX Sample Records'!G395)</f>
        <v/>
      </c>
      <c r="J397" s="251"/>
      <c r="K397" s="242"/>
    </row>
    <row r="398" spans="1:11" x14ac:dyDescent="0.25">
      <c r="A398" s="242" t="str">
        <f>IF('CX Sample Records'!B393=0,"",'CX Sample Records'!B393)</f>
        <v/>
      </c>
      <c r="B398" s="242" t="str">
        <f>IF('CX Sample Records'!C393=0,"",'CX Sample Records'!C393)</f>
        <v/>
      </c>
      <c r="C398" s="244" t="str">
        <f>IF('CX Sample Records'!D393=0,"",'CX Sample Records'!D393)</f>
        <v/>
      </c>
      <c r="D398" s="242" t="str">
        <f>IF('CX Sample Records'!E393=0,"",'CX Sample Records'!E393)</f>
        <v/>
      </c>
      <c r="E398" s="242" t="str">
        <f>IF('CX Sample Records'!F393=0,"",'CX Sample Records'!F393)</f>
        <v/>
      </c>
      <c r="F398" s="242"/>
      <c r="G398" s="17" t="str">
        <f>IF('CX Sample Records'!G396=0,"",'CX Sample Records'!G396)</f>
        <v/>
      </c>
      <c r="J398" s="251"/>
      <c r="K398" s="242"/>
    </row>
    <row r="399" spans="1:11" x14ac:dyDescent="0.25">
      <c r="A399" s="242" t="str">
        <f>IF('CX Sample Records'!B394=0,"",'CX Sample Records'!B394)</f>
        <v/>
      </c>
      <c r="B399" s="242" t="str">
        <f>IF('CX Sample Records'!C394=0,"",'CX Sample Records'!C394)</f>
        <v/>
      </c>
      <c r="C399" s="244" t="str">
        <f>IF('CX Sample Records'!D394=0,"",'CX Sample Records'!D394)</f>
        <v/>
      </c>
      <c r="D399" s="242" t="str">
        <f>IF('CX Sample Records'!E394=0,"",'CX Sample Records'!E394)</f>
        <v/>
      </c>
      <c r="E399" s="242" t="str">
        <f>IF('CX Sample Records'!F394=0,"",'CX Sample Records'!F394)</f>
        <v/>
      </c>
      <c r="F399" s="242"/>
      <c r="G399" s="17" t="str">
        <f>IF('CX Sample Records'!G397=0,"",'CX Sample Records'!G397)</f>
        <v/>
      </c>
      <c r="J399" s="251"/>
      <c r="K399" s="242"/>
    </row>
    <row r="400" spans="1:11" x14ac:dyDescent="0.25">
      <c r="A400" s="242" t="str">
        <f>IF('CX Sample Records'!B395=0,"",'CX Sample Records'!B395)</f>
        <v/>
      </c>
      <c r="B400" s="242" t="str">
        <f>IF('CX Sample Records'!C395=0,"",'CX Sample Records'!C395)</f>
        <v/>
      </c>
      <c r="C400" s="244" t="str">
        <f>IF('CX Sample Records'!D395=0,"",'CX Sample Records'!D395)</f>
        <v/>
      </c>
      <c r="D400" s="242" t="str">
        <f>IF('CX Sample Records'!E395=0,"",'CX Sample Records'!E395)</f>
        <v/>
      </c>
      <c r="E400" s="242" t="str">
        <f>IF('CX Sample Records'!F395=0,"",'CX Sample Records'!F395)</f>
        <v/>
      </c>
      <c r="F400" s="242"/>
      <c r="G400" s="17" t="str">
        <f>IF('CX Sample Records'!G398=0,"",'CX Sample Records'!G398)</f>
        <v/>
      </c>
      <c r="J400" s="251"/>
      <c r="K400" s="242"/>
    </row>
    <row r="401" spans="1:11" x14ac:dyDescent="0.25">
      <c r="A401" s="242" t="str">
        <f>IF('CX Sample Records'!B396=0,"",'CX Sample Records'!B396)</f>
        <v/>
      </c>
      <c r="B401" s="242" t="str">
        <f>IF('CX Sample Records'!C396=0,"",'CX Sample Records'!C396)</f>
        <v/>
      </c>
      <c r="C401" s="244" t="str">
        <f>IF('CX Sample Records'!D396=0,"",'CX Sample Records'!D396)</f>
        <v/>
      </c>
      <c r="D401" s="242" t="str">
        <f>IF('CX Sample Records'!E396=0,"",'CX Sample Records'!E396)</f>
        <v/>
      </c>
      <c r="E401" s="242" t="str">
        <f>IF('CX Sample Records'!F396=0,"",'CX Sample Records'!F396)</f>
        <v/>
      </c>
      <c r="F401" s="242"/>
      <c r="G401" s="17" t="str">
        <f>IF('CX Sample Records'!G399=0,"",'CX Sample Records'!G399)</f>
        <v/>
      </c>
      <c r="J401" s="251"/>
      <c r="K401" s="242"/>
    </row>
    <row r="402" spans="1:11" x14ac:dyDescent="0.25">
      <c r="A402" s="242" t="str">
        <f>IF('CX Sample Records'!B397=0,"",'CX Sample Records'!B397)</f>
        <v/>
      </c>
      <c r="B402" s="242" t="str">
        <f>IF('CX Sample Records'!C397=0,"",'CX Sample Records'!C397)</f>
        <v/>
      </c>
      <c r="C402" s="244" t="str">
        <f>IF('CX Sample Records'!D397=0,"",'CX Sample Records'!D397)</f>
        <v/>
      </c>
      <c r="D402" s="242" t="str">
        <f>IF('CX Sample Records'!E397=0,"",'CX Sample Records'!E397)</f>
        <v/>
      </c>
      <c r="E402" s="242" t="str">
        <f>IF('CX Sample Records'!F397=0,"",'CX Sample Records'!F397)</f>
        <v/>
      </c>
      <c r="F402" s="242"/>
      <c r="G402" s="17" t="str">
        <f>IF('CX Sample Records'!G400=0,"",'CX Sample Records'!G400)</f>
        <v/>
      </c>
      <c r="J402" s="251"/>
      <c r="K402" s="242"/>
    </row>
    <row r="403" spans="1:11" x14ac:dyDescent="0.25">
      <c r="A403" s="242" t="str">
        <f>IF('CX Sample Records'!B398=0,"",'CX Sample Records'!B398)</f>
        <v/>
      </c>
      <c r="B403" s="242" t="str">
        <f>IF('CX Sample Records'!C398=0,"",'CX Sample Records'!C398)</f>
        <v/>
      </c>
      <c r="C403" s="244" t="str">
        <f>IF('CX Sample Records'!D398=0,"",'CX Sample Records'!D398)</f>
        <v/>
      </c>
      <c r="D403" s="242" t="str">
        <f>IF('CX Sample Records'!E398=0,"",'CX Sample Records'!E398)</f>
        <v/>
      </c>
      <c r="E403" s="242" t="str">
        <f>IF('CX Sample Records'!F398=0,"",'CX Sample Records'!F398)</f>
        <v/>
      </c>
      <c r="F403" s="242"/>
      <c r="G403" s="17" t="str">
        <f>IF('CX Sample Records'!G401=0,"",'CX Sample Records'!G401)</f>
        <v/>
      </c>
      <c r="J403" s="251"/>
      <c r="K403" s="242"/>
    </row>
    <row r="404" spans="1:11" x14ac:dyDescent="0.25">
      <c r="A404" s="242" t="str">
        <f>IF('CX Sample Records'!B399=0,"",'CX Sample Records'!B399)</f>
        <v/>
      </c>
      <c r="B404" s="242" t="str">
        <f>IF('CX Sample Records'!C399=0,"",'CX Sample Records'!C399)</f>
        <v/>
      </c>
      <c r="C404" s="244" t="str">
        <f>IF('CX Sample Records'!D399=0,"",'CX Sample Records'!D399)</f>
        <v/>
      </c>
      <c r="D404" s="242" t="str">
        <f>IF('CX Sample Records'!E399=0,"",'CX Sample Records'!E399)</f>
        <v/>
      </c>
      <c r="E404" s="242" t="str">
        <f>IF('CX Sample Records'!F399=0,"",'CX Sample Records'!F399)</f>
        <v/>
      </c>
      <c r="F404" s="242"/>
      <c r="G404" s="17" t="str">
        <f>IF('CX Sample Records'!G402=0,"",'CX Sample Records'!G402)</f>
        <v/>
      </c>
      <c r="J404" s="251"/>
      <c r="K404" s="242"/>
    </row>
    <row r="405" spans="1:11" x14ac:dyDescent="0.25">
      <c r="A405" s="242" t="str">
        <f>IF('CX Sample Records'!B400=0,"",'CX Sample Records'!B400)</f>
        <v/>
      </c>
      <c r="B405" s="242" t="str">
        <f>IF('CX Sample Records'!C400=0,"",'CX Sample Records'!C400)</f>
        <v/>
      </c>
      <c r="C405" s="244" t="str">
        <f>IF('CX Sample Records'!D400=0,"",'CX Sample Records'!D400)</f>
        <v/>
      </c>
      <c r="D405" s="242" t="str">
        <f>IF('CX Sample Records'!E400=0,"",'CX Sample Records'!E400)</f>
        <v/>
      </c>
      <c r="E405" s="242" t="str">
        <f>IF('CX Sample Records'!F400=0,"",'CX Sample Records'!F400)</f>
        <v/>
      </c>
      <c r="F405" s="242"/>
      <c r="G405" s="17" t="str">
        <f>IF('CX Sample Records'!G403=0,"",'CX Sample Records'!G403)</f>
        <v/>
      </c>
      <c r="J405" s="251"/>
      <c r="K405" s="242"/>
    </row>
    <row r="406" spans="1:11" x14ac:dyDescent="0.25">
      <c r="A406" s="242" t="str">
        <f>IF('CX Sample Records'!B401=0,"",'CX Sample Records'!B401)</f>
        <v/>
      </c>
      <c r="B406" s="242" t="str">
        <f>IF('CX Sample Records'!C401=0,"",'CX Sample Records'!C401)</f>
        <v/>
      </c>
      <c r="C406" s="244" t="str">
        <f>IF('CX Sample Records'!D401=0,"",'CX Sample Records'!D401)</f>
        <v/>
      </c>
      <c r="D406" s="242" t="str">
        <f>IF('CX Sample Records'!E401=0,"",'CX Sample Records'!E401)</f>
        <v/>
      </c>
      <c r="E406" s="242" t="str">
        <f>IF('CX Sample Records'!F401=0,"",'CX Sample Records'!F401)</f>
        <v/>
      </c>
      <c r="F406" s="242"/>
      <c r="G406" s="17" t="str">
        <f>IF('CX Sample Records'!G404=0,"",'CX Sample Records'!G404)</f>
        <v/>
      </c>
      <c r="J406" s="251"/>
      <c r="K406" s="242"/>
    </row>
    <row r="407" spans="1:11" x14ac:dyDescent="0.25">
      <c r="A407" s="242" t="str">
        <f>IF('CX Sample Records'!B402=0,"",'CX Sample Records'!B402)</f>
        <v/>
      </c>
      <c r="B407" s="242" t="str">
        <f>IF('CX Sample Records'!C402=0,"",'CX Sample Records'!C402)</f>
        <v/>
      </c>
      <c r="C407" s="244" t="str">
        <f>IF('CX Sample Records'!D402=0,"",'CX Sample Records'!D402)</f>
        <v/>
      </c>
      <c r="D407" s="242" t="str">
        <f>IF('CX Sample Records'!E402=0,"",'CX Sample Records'!E402)</f>
        <v/>
      </c>
      <c r="E407" s="242" t="str">
        <f>IF('CX Sample Records'!F402=0,"",'CX Sample Records'!F402)</f>
        <v/>
      </c>
      <c r="F407" s="242"/>
      <c r="G407" s="17" t="str">
        <f>IF('CX Sample Records'!G405=0,"",'CX Sample Records'!G405)</f>
        <v/>
      </c>
      <c r="J407" s="251"/>
      <c r="K407" s="242"/>
    </row>
    <row r="408" spans="1:11" x14ac:dyDescent="0.25">
      <c r="A408" s="242" t="str">
        <f>IF('CX Sample Records'!B403=0,"",'CX Sample Records'!B403)</f>
        <v/>
      </c>
      <c r="B408" s="242" t="str">
        <f>IF('CX Sample Records'!C403=0,"",'CX Sample Records'!C403)</f>
        <v/>
      </c>
      <c r="C408" s="244" t="str">
        <f>IF('CX Sample Records'!D403=0,"",'CX Sample Records'!D403)</f>
        <v/>
      </c>
      <c r="D408" s="242" t="str">
        <f>IF('CX Sample Records'!E403=0,"",'CX Sample Records'!E403)</f>
        <v/>
      </c>
      <c r="E408" s="242" t="str">
        <f>IF('CX Sample Records'!F403=0,"",'CX Sample Records'!F403)</f>
        <v/>
      </c>
      <c r="F408" s="242"/>
      <c r="G408" s="17" t="str">
        <f>IF('CX Sample Records'!G406=0,"",'CX Sample Records'!G406)</f>
        <v/>
      </c>
      <c r="J408" s="251"/>
      <c r="K408" s="242"/>
    </row>
    <row r="409" spans="1:11" x14ac:dyDescent="0.25">
      <c r="A409" s="242" t="str">
        <f>IF('CX Sample Records'!B404=0,"",'CX Sample Records'!B404)</f>
        <v/>
      </c>
      <c r="B409" s="242" t="str">
        <f>IF('CX Sample Records'!C404=0,"",'CX Sample Records'!C404)</f>
        <v/>
      </c>
      <c r="C409" s="244" t="str">
        <f>IF('CX Sample Records'!D404=0,"",'CX Sample Records'!D404)</f>
        <v/>
      </c>
      <c r="D409" s="242" t="str">
        <f>IF('CX Sample Records'!E404=0,"",'CX Sample Records'!E404)</f>
        <v/>
      </c>
      <c r="E409" s="242" t="str">
        <f>IF('CX Sample Records'!F404=0,"",'CX Sample Records'!F404)</f>
        <v/>
      </c>
      <c r="F409" s="242"/>
      <c r="G409" s="17" t="str">
        <f>IF('CX Sample Records'!G407=0,"",'CX Sample Records'!G407)</f>
        <v/>
      </c>
      <c r="J409" s="251"/>
      <c r="K409" s="242"/>
    </row>
    <row r="410" spans="1:11" x14ac:dyDescent="0.25">
      <c r="A410" s="242" t="str">
        <f>IF('CX Sample Records'!B405=0,"",'CX Sample Records'!B405)</f>
        <v/>
      </c>
      <c r="B410" s="242" t="str">
        <f>IF('CX Sample Records'!C405=0,"",'CX Sample Records'!C405)</f>
        <v/>
      </c>
      <c r="C410" s="244" t="str">
        <f>IF('CX Sample Records'!D405=0,"",'CX Sample Records'!D405)</f>
        <v/>
      </c>
      <c r="D410" s="242" t="str">
        <f>IF('CX Sample Records'!E405=0,"",'CX Sample Records'!E405)</f>
        <v/>
      </c>
      <c r="E410" s="242" t="str">
        <f>IF('CX Sample Records'!F405=0,"",'CX Sample Records'!F405)</f>
        <v/>
      </c>
      <c r="F410" s="242"/>
      <c r="G410" s="17" t="str">
        <f>IF('CX Sample Records'!G408=0,"",'CX Sample Records'!G408)</f>
        <v/>
      </c>
      <c r="J410" s="251"/>
      <c r="K410" s="242"/>
    </row>
    <row r="411" spans="1:11" x14ac:dyDescent="0.25">
      <c r="A411" s="242" t="str">
        <f>IF('CX Sample Records'!B406=0,"",'CX Sample Records'!B406)</f>
        <v/>
      </c>
      <c r="B411" s="242" t="str">
        <f>IF('CX Sample Records'!C406=0,"",'CX Sample Records'!C406)</f>
        <v/>
      </c>
      <c r="C411" s="244" t="str">
        <f>IF('CX Sample Records'!D406=0,"",'CX Sample Records'!D406)</f>
        <v/>
      </c>
      <c r="D411" s="242" t="str">
        <f>IF('CX Sample Records'!E406=0,"",'CX Sample Records'!E406)</f>
        <v/>
      </c>
      <c r="E411" s="242" t="str">
        <f>IF('CX Sample Records'!F406=0,"",'CX Sample Records'!F406)</f>
        <v/>
      </c>
      <c r="F411" s="242"/>
      <c r="G411" s="17" t="str">
        <f>IF('CX Sample Records'!G409=0,"",'CX Sample Records'!G409)</f>
        <v/>
      </c>
      <c r="J411" s="251"/>
      <c r="K411" s="242"/>
    </row>
    <row r="412" spans="1:11" x14ac:dyDescent="0.25">
      <c r="A412" s="242" t="str">
        <f>IF('CX Sample Records'!B407=0,"",'CX Sample Records'!B407)</f>
        <v/>
      </c>
      <c r="B412" s="242" t="str">
        <f>IF('CX Sample Records'!C407=0,"",'CX Sample Records'!C407)</f>
        <v/>
      </c>
      <c r="C412" s="244" t="str">
        <f>IF('CX Sample Records'!D407=0,"",'CX Sample Records'!D407)</f>
        <v/>
      </c>
      <c r="D412" s="242" t="str">
        <f>IF('CX Sample Records'!E407=0,"",'CX Sample Records'!E407)</f>
        <v/>
      </c>
      <c r="E412" s="242" t="str">
        <f>IF('CX Sample Records'!F407=0,"",'CX Sample Records'!F407)</f>
        <v/>
      </c>
      <c r="F412" s="242"/>
      <c r="G412" s="17" t="str">
        <f>IF('CX Sample Records'!G410=0,"",'CX Sample Records'!G410)</f>
        <v/>
      </c>
      <c r="J412" s="251"/>
      <c r="K412" s="242"/>
    </row>
    <row r="413" spans="1:11" x14ac:dyDescent="0.25">
      <c r="A413" s="242" t="str">
        <f>IF('CX Sample Records'!B408=0,"",'CX Sample Records'!B408)</f>
        <v/>
      </c>
      <c r="B413" s="242" t="str">
        <f>IF('CX Sample Records'!C408=0,"",'CX Sample Records'!C408)</f>
        <v/>
      </c>
      <c r="C413" s="244" t="str">
        <f>IF('CX Sample Records'!D408=0,"",'CX Sample Records'!D408)</f>
        <v/>
      </c>
      <c r="D413" s="242" t="str">
        <f>IF('CX Sample Records'!E408=0,"",'CX Sample Records'!E408)</f>
        <v/>
      </c>
      <c r="E413" s="242" t="str">
        <f>IF('CX Sample Records'!F408=0,"",'CX Sample Records'!F408)</f>
        <v/>
      </c>
      <c r="F413" s="242"/>
      <c r="G413" s="17" t="str">
        <f>IF('CX Sample Records'!G411=0,"",'CX Sample Records'!G411)</f>
        <v/>
      </c>
      <c r="J413" s="251"/>
      <c r="K413" s="242"/>
    </row>
    <row r="414" spans="1:11" x14ac:dyDescent="0.25">
      <c r="A414" s="242" t="str">
        <f>IF('CX Sample Records'!B409=0,"",'CX Sample Records'!B409)</f>
        <v/>
      </c>
      <c r="B414" s="242" t="str">
        <f>IF('CX Sample Records'!C409=0,"",'CX Sample Records'!C409)</f>
        <v/>
      </c>
      <c r="C414" s="244" t="str">
        <f>IF('CX Sample Records'!D409=0,"",'CX Sample Records'!D409)</f>
        <v/>
      </c>
      <c r="D414" s="242" t="str">
        <f>IF('CX Sample Records'!E409=0,"",'CX Sample Records'!E409)</f>
        <v/>
      </c>
      <c r="E414" s="242" t="str">
        <f>IF('CX Sample Records'!F409=0,"",'CX Sample Records'!F409)</f>
        <v/>
      </c>
      <c r="F414" s="242"/>
      <c r="G414" s="17" t="str">
        <f>IF('CX Sample Records'!G412=0,"",'CX Sample Records'!G412)</f>
        <v/>
      </c>
      <c r="J414" s="251"/>
      <c r="K414" s="242"/>
    </row>
    <row r="415" spans="1:11" x14ac:dyDescent="0.25">
      <c r="A415" s="242" t="str">
        <f>IF('CX Sample Records'!B410=0,"",'CX Sample Records'!B410)</f>
        <v/>
      </c>
      <c r="B415" s="242" t="str">
        <f>IF('CX Sample Records'!C410=0,"",'CX Sample Records'!C410)</f>
        <v/>
      </c>
      <c r="C415" s="244" t="str">
        <f>IF('CX Sample Records'!D410=0,"",'CX Sample Records'!D410)</f>
        <v/>
      </c>
      <c r="D415" s="242" t="str">
        <f>IF('CX Sample Records'!E410=0,"",'CX Sample Records'!E410)</f>
        <v/>
      </c>
      <c r="E415" s="242" t="str">
        <f>IF('CX Sample Records'!F410=0,"",'CX Sample Records'!F410)</f>
        <v/>
      </c>
      <c r="F415" s="242"/>
      <c r="G415" s="17" t="str">
        <f>IF('CX Sample Records'!G413=0,"",'CX Sample Records'!G413)</f>
        <v/>
      </c>
      <c r="J415" s="251"/>
      <c r="K415" s="242"/>
    </row>
    <row r="416" spans="1:11" x14ac:dyDescent="0.25">
      <c r="A416" s="242" t="str">
        <f>IF('CX Sample Records'!B411=0,"",'CX Sample Records'!B411)</f>
        <v/>
      </c>
      <c r="B416" s="242" t="str">
        <f>IF('CX Sample Records'!C411=0,"",'CX Sample Records'!C411)</f>
        <v/>
      </c>
      <c r="C416" s="244" t="str">
        <f>IF('CX Sample Records'!D411=0,"",'CX Sample Records'!D411)</f>
        <v/>
      </c>
      <c r="D416" s="242" t="str">
        <f>IF('CX Sample Records'!E411=0,"",'CX Sample Records'!E411)</f>
        <v/>
      </c>
      <c r="E416" s="242" t="str">
        <f>IF('CX Sample Records'!F411=0,"",'CX Sample Records'!F411)</f>
        <v/>
      </c>
      <c r="F416" s="242"/>
      <c r="G416" s="17" t="str">
        <f>IF('CX Sample Records'!G414=0,"",'CX Sample Records'!G414)</f>
        <v/>
      </c>
      <c r="J416" s="251"/>
      <c r="K416" s="242"/>
    </row>
    <row r="417" spans="1:11" x14ac:dyDescent="0.25">
      <c r="A417" s="242" t="str">
        <f>IF('CX Sample Records'!B412=0,"",'CX Sample Records'!B412)</f>
        <v/>
      </c>
      <c r="B417" s="242" t="str">
        <f>IF('CX Sample Records'!C412=0,"",'CX Sample Records'!C412)</f>
        <v/>
      </c>
      <c r="C417" s="244" t="str">
        <f>IF('CX Sample Records'!D412=0,"",'CX Sample Records'!D412)</f>
        <v/>
      </c>
      <c r="D417" s="242" t="str">
        <f>IF('CX Sample Records'!E412=0,"",'CX Sample Records'!E412)</f>
        <v/>
      </c>
      <c r="E417" s="242" t="str">
        <f>IF('CX Sample Records'!F412=0,"",'CX Sample Records'!F412)</f>
        <v/>
      </c>
      <c r="F417" s="242"/>
      <c r="G417" s="17" t="str">
        <f>IF('CX Sample Records'!G415=0,"",'CX Sample Records'!G415)</f>
        <v/>
      </c>
      <c r="J417" s="251"/>
      <c r="K417" s="242"/>
    </row>
    <row r="418" spans="1:11" x14ac:dyDescent="0.25">
      <c r="A418" s="242" t="str">
        <f>IF('CX Sample Records'!B413=0,"",'CX Sample Records'!B413)</f>
        <v/>
      </c>
      <c r="B418" s="242" t="str">
        <f>IF('CX Sample Records'!C413=0,"",'CX Sample Records'!C413)</f>
        <v/>
      </c>
      <c r="C418" s="244" t="str">
        <f>IF('CX Sample Records'!D413=0,"",'CX Sample Records'!D413)</f>
        <v/>
      </c>
      <c r="D418" s="242" t="str">
        <f>IF('CX Sample Records'!E413=0,"",'CX Sample Records'!E413)</f>
        <v/>
      </c>
      <c r="E418" s="242" t="str">
        <f>IF('CX Sample Records'!F413=0,"",'CX Sample Records'!F413)</f>
        <v/>
      </c>
      <c r="F418" s="242"/>
      <c r="G418" s="17" t="str">
        <f>IF('CX Sample Records'!G416=0,"",'CX Sample Records'!G416)</f>
        <v/>
      </c>
      <c r="J418" s="251"/>
      <c r="K418" s="242"/>
    </row>
    <row r="419" spans="1:11" x14ac:dyDescent="0.25">
      <c r="A419" s="242" t="str">
        <f>IF('CX Sample Records'!B414=0,"",'CX Sample Records'!B414)</f>
        <v/>
      </c>
      <c r="B419" s="242" t="str">
        <f>IF('CX Sample Records'!C414=0,"",'CX Sample Records'!C414)</f>
        <v/>
      </c>
      <c r="C419" s="244" t="str">
        <f>IF('CX Sample Records'!D414=0,"",'CX Sample Records'!D414)</f>
        <v/>
      </c>
      <c r="D419" s="242" t="str">
        <f>IF('CX Sample Records'!E414=0,"",'CX Sample Records'!E414)</f>
        <v/>
      </c>
      <c r="E419" s="242" t="str">
        <f>IF('CX Sample Records'!F414=0,"",'CX Sample Records'!F414)</f>
        <v/>
      </c>
      <c r="F419" s="242"/>
      <c r="G419" s="17" t="str">
        <f>IF('CX Sample Records'!G417=0,"",'CX Sample Records'!G417)</f>
        <v/>
      </c>
      <c r="J419" s="251"/>
      <c r="K419" s="242"/>
    </row>
    <row r="420" spans="1:11" x14ac:dyDescent="0.25">
      <c r="A420" s="242" t="str">
        <f>IF('CX Sample Records'!B415=0,"",'CX Sample Records'!B415)</f>
        <v/>
      </c>
      <c r="B420" s="242" t="str">
        <f>IF('CX Sample Records'!C415=0,"",'CX Sample Records'!C415)</f>
        <v/>
      </c>
      <c r="C420" s="244" t="str">
        <f>IF('CX Sample Records'!D415=0,"",'CX Sample Records'!D415)</f>
        <v/>
      </c>
      <c r="D420" s="242" t="str">
        <f>IF('CX Sample Records'!E415=0,"",'CX Sample Records'!E415)</f>
        <v/>
      </c>
      <c r="E420" s="242" t="str">
        <f>IF('CX Sample Records'!F415=0,"",'CX Sample Records'!F415)</f>
        <v/>
      </c>
      <c r="F420" s="242"/>
      <c r="G420" s="17" t="str">
        <f>IF('CX Sample Records'!G418=0,"",'CX Sample Records'!G418)</f>
        <v/>
      </c>
      <c r="J420" s="251"/>
      <c r="K420" s="242"/>
    </row>
    <row r="421" spans="1:11" x14ac:dyDescent="0.25">
      <c r="A421" s="242" t="str">
        <f>IF('CX Sample Records'!B416=0,"",'CX Sample Records'!B416)</f>
        <v/>
      </c>
      <c r="B421" s="242" t="str">
        <f>IF('CX Sample Records'!C416=0,"",'CX Sample Records'!C416)</f>
        <v/>
      </c>
      <c r="C421" s="244" t="str">
        <f>IF('CX Sample Records'!D416=0,"",'CX Sample Records'!D416)</f>
        <v/>
      </c>
      <c r="D421" s="242" t="str">
        <f>IF('CX Sample Records'!E416=0,"",'CX Sample Records'!E416)</f>
        <v/>
      </c>
      <c r="E421" s="242" t="str">
        <f>IF('CX Sample Records'!F416=0,"",'CX Sample Records'!F416)</f>
        <v/>
      </c>
      <c r="F421" s="242"/>
      <c r="G421" s="17" t="str">
        <f>IF('CX Sample Records'!G419=0,"",'CX Sample Records'!G419)</f>
        <v/>
      </c>
      <c r="J421" s="251"/>
      <c r="K421" s="242"/>
    </row>
    <row r="422" spans="1:11" x14ac:dyDescent="0.25">
      <c r="A422" s="242" t="str">
        <f>IF('CX Sample Records'!B417=0,"",'CX Sample Records'!B417)</f>
        <v/>
      </c>
      <c r="B422" s="242" t="str">
        <f>IF('CX Sample Records'!C417=0,"",'CX Sample Records'!C417)</f>
        <v/>
      </c>
      <c r="C422" s="244" t="str">
        <f>IF('CX Sample Records'!D417=0,"",'CX Sample Records'!D417)</f>
        <v/>
      </c>
      <c r="D422" s="242" t="str">
        <f>IF('CX Sample Records'!E417=0,"",'CX Sample Records'!E417)</f>
        <v/>
      </c>
      <c r="E422" s="242" t="str">
        <f>IF('CX Sample Records'!F417=0,"",'CX Sample Records'!F417)</f>
        <v/>
      </c>
      <c r="F422" s="242"/>
      <c r="G422" s="17" t="str">
        <f>IF('CX Sample Records'!G420=0,"",'CX Sample Records'!G420)</f>
        <v/>
      </c>
      <c r="J422" s="251"/>
      <c r="K422" s="242"/>
    </row>
    <row r="423" spans="1:11" x14ac:dyDescent="0.25">
      <c r="A423" s="242" t="str">
        <f>IF('CX Sample Records'!B418=0,"",'CX Sample Records'!B418)</f>
        <v/>
      </c>
      <c r="B423" s="242" t="str">
        <f>IF('CX Sample Records'!C418=0,"",'CX Sample Records'!C418)</f>
        <v/>
      </c>
      <c r="C423" s="244" t="str">
        <f>IF('CX Sample Records'!D418=0,"",'CX Sample Records'!D418)</f>
        <v/>
      </c>
      <c r="D423" s="242" t="str">
        <f>IF('CX Sample Records'!E418=0,"",'CX Sample Records'!E418)</f>
        <v/>
      </c>
      <c r="E423" s="242" t="str">
        <f>IF('CX Sample Records'!F418=0,"",'CX Sample Records'!F418)</f>
        <v/>
      </c>
      <c r="F423" s="242"/>
      <c r="G423" s="17" t="str">
        <f>IF('CX Sample Records'!G421=0,"",'CX Sample Records'!G421)</f>
        <v/>
      </c>
      <c r="J423" s="251"/>
      <c r="K423" s="242"/>
    </row>
    <row r="424" spans="1:11" x14ac:dyDescent="0.25">
      <c r="A424" s="242" t="str">
        <f>IF('CX Sample Records'!B419=0,"",'CX Sample Records'!B419)</f>
        <v/>
      </c>
      <c r="B424" s="242" t="str">
        <f>IF('CX Sample Records'!C419=0,"",'CX Sample Records'!C419)</f>
        <v/>
      </c>
      <c r="C424" s="244" t="str">
        <f>IF('CX Sample Records'!D419=0,"",'CX Sample Records'!D419)</f>
        <v/>
      </c>
      <c r="D424" s="242" t="str">
        <f>IF('CX Sample Records'!E419=0,"",'CX Sample Records'!E419)</f>
        <v/>
      </c>
      <c r="E424" s="242" t="str">
        <f>IF('CX Sample Records'!F419=0,"",'CX Sample Records'!F419)</f>
        <v/>
      </c>
      <c r="F424" s="242"/>
      <c r="G424" s="17" t="str">
        <f>IF('CX Sample Records'!G422=0,"",'CX Sample Records'!G422)</f>
        <v/>
      </c>
      <c r="J424" s="251"/>
      <c r="K424" s="242"/>
    </row>
    <row r="425" spans="1:11" x14ac:dyDescent="0.25">
      <c r="A425" s="242" t="str">
        <f>IF('CX Sample Records'!B420=0,"",'CX Sample Records'!B420)</f>
        <v/>
      </c>
      <c r="B425" s="242" t="str">
        <f>IF('CX Sample Records'!C420=0,"",'CX Sample Records'!C420)</f>
        <v/>
      </c>
      <c r="C425" s="244" t="str">
        <f>IF('CX Sample Records'!D420=0,"",'CX Sample Records'!D420)</f>
        <v/>
      </c>
      <c r="D425" s="242" t="str">
        <f>IF('CX Sample Records'!E420=0,"",'CX Sample Records'!E420)</f>
        <v/>
      </c>
      <c r="E425" s="242" t="str">
        <f>IF('CX Sample Records'!F420=0,"",'CX Sample Records'!F420)</f>
        <v/>
      </c>
      <c r="F425" s="242"/>
      <c r="G425" s="17" t="str">
        <f>IF('CX Sample Records'!G423=0,"",'CX Sample Records'!G423)</f>
        <v/>
      </c>
      <c r="J425" s="251"/>
      <c r="K425" s="242"/>
    </row>
    <row r="426" spans="1:11" x14ac:dyDescent="0.25">
      <c r="A426" s="242" t="str">
        <f>IF('CX Sample Records'!B421=0,"",'CX Sample Records'!B421)</f>
        <v/>
      </c>
      <c r="B426" s="242" t="str">
        <f>IF('CX Sample Records'!C421=0,"",'CX Sample Records'!C421)</f>
        <v/>
      </c>
      <c r="C426" s="244" t="str">
        <f>IF('CX Sample Records'!D421=0,"",'CX Sample Records'!D421)</f>
        <v/>
      </c>
      <c r="D426" s="242" t="str">
        <f>IF('CX Sample Records'!E421=0,"",'CX Sample Records'!E421)</f>
        <v/>
      </c>
      <c r="E426" s="242" t="str">
        <f>IF('CX Sample Records'!F421=0,"",'CX Sample Records'!F421)</f>
        <v/>
      </c>
      <c r="F426" s="242"/>
      <c r="G426" s="17" t="str">
        <f>IF('CX Sample Records'!G424=0,"",'CX Sample Records'!G424)</f>
        <v/>
      </c>
      <c r="J426" s="251"/>
      <c r="K426" s="242"/>
    </row>
    <row r="427" spans="1:11" x14ac:dyDescent="0.25">
      <c r="A427" s="242" t="str">
        <f>IF('CX Sample Records'!B422=0,"",'CX Sample Records'!B422)</f>
        <v/>
      </c>
      <c r="B427" s="242" t="str">
        <f>IF('CX Sample Records'!C422=0,"",'CX Sample Records'!C422)</f>
        <v/>
      </c>
      <c r="C427" s="244" t="str">
        <f>IF('CX Sample Records'!D422=0,"",'CX Sample Records'!D422)</f>
        <v/>
      </c>
      <c r="D427" s="242" t="str">
        <f>IF('CX Sample Records'!E422=0,"",'CX Sample Records'!E422)</f>
        <v/>
      </c>
      <c r="E427" s="242" t="str">
        <f>IF('CX Sample Records'!F422=0,"",'CX Sample Records'!F422)</f>
        <v/>
      </c>
      <c r="F427" s="242"/>
      <c r="G427" s="17" t="str">
        <f>IF('CX Sample Records'!G425=0,"",'CX Sample Records'!G425)</f>
        <v/>
      </c>
      <c r="J427" s="251"/>
      <c r="K427" s="242"/>
    </row>
    <row r="428" spans="1:11" x14ac:dyDescent="0.25">
      <c r="A428" s="242" t="str">
        <f>IF('CX Sample Records'!B423=0,"",'CX Sample Records'!B423)</f>
        <v/>
      </c>
      <c r="B428" s="242" t="str">
        <f>IF('CX Sample Records'!C423=0,"",'CX Sample Records'!C423)</f>
        <v/>
      </c>
      <c r="C428" s="244" t="str">
        <f>IF('CX Sample Records'!D423=0,"",'CX Sample Records'!D423)</f>
        <v/>
      </c>
      <c r="D428" s="242" t="str">
        <f>IF('CX Sample Records'!E423=0,"",'CX Sample Records'!E423)</f>
        <v/>
      </c>
      <c r="E428" s="242" t="str">
        <f>IF('CX Sample Records'!F423=0,"",'CX Sample Records'!F423)</f>
        <v/>
      </c>
      <c r="F428" s="242"/>
      <c r="G428" s="17" t="str">
        <f>IF('CX Sample Records'!G426=0,"",'CX Sample Records'!G426)</f>
        <v/>
      </c>
      <c r="J428" s="251"/>
      <c r="K428" s="242"/>
    </row>
    <row r="429" spans="1:11" x14ac:dyDescent="0.25">
      <c r="A429" s="242" t="str">
        <f>IF('CX Sample Records'!B424=0,"",'CX Sample Records'!B424)</f>
        <v/>
      </c>
      <c r="B429" s="242" t="str">
        <f>IF('CX Sample Records'!C424=0,"",'CX Sample Records'!C424)</f>
        <v/>
      </c>
      <c r="C429" s="244" t="str">
        <f>IF('CX Sample Records'!D424=0,"",'CX Sample Records'!D424)</f>
        <v/>
      </c>
      <c r="D429" s="242" t="str">
        <f>IF('CX Sample Records'!E424=0,"",'CX Sample Records'!E424)</f>
        <v/>
      </c>
      <c r="E429" s="242" t="str">
        <f>IF('CX Sample Records'!F424=0,"",'CX Sample Records'!F424)</f>
        <v/>
      </c>
      <c r="F429" s="242"/>
      <c r="G429" s="17" t="str">
        <f>IF('CX Sample Records'!G427=0,"",'CX Sample Records'!G427)</f>
        <v/>
      </c>
      <c r="J429" s="251"/>
      <c r="K429" s="242"/>
    </row>
    <row r="430" spans="1:11" x14ac:dyDescent="0.25">
      <c r="A430" s="242" t="str">
        <f>IF('CX Sample Records'!B425=0,"",'CX Sample Records'!B425)</f>
        <v/>
      </c>
      <c r="B430" s="242" t="str">
        <f>IF('CX Sample Records'!C425=0,"",'CX Sample Records'!C425)</f>
        <v/>
      </c>
      <c r="C430" s="244" t="str">
        <f>IF('CX Sample Records'!D425=0,"",'CX Sample Records'!D425)</f>
        <v/>
      </c>
      <c r="D430" s="242" t="str">
        <f>IF('CX Sample Records'!E425=0,"",'CX Sample Records'!E425)</f>
        <v/>
      </c>
      <c r="E430" s="242" t="str">
        <f>IF('CX Sample Records'!F425=0,"",'CX Sample Records'!F425)</f>
        <v/>
      </c>
      <c r="F430" s="242"/>
      <c r="G430" s="17" t="str">
        <f>IF('CX Sample Records'!G428=0,"",'CX Sample Records'!G428)</f>
        <v/>
      </c>
      <c r="J430" s="251"/>
      <c r="K430" s="242"/>
    </row>
    <row r="431" spans="1:11" x14ac:dyDescent="0.25">
      <c r="A431" s="242" t="str">
        <f>IF('CX Sample Records'!B426=0,"",'CX Sample Records'!B426)</f>
        <v/>
      </c>
      <c r="B431" s="242" t="str">
        <f>IF('CX Sample Records'!C426=0,"",'CX Sample Records'!C426)</f>
        <v/>
      </c>
      <c r="C431" s="244" t="str">
        <f>IF('CX Sample Records'!D426=0,"",'CX Sample Records'!D426)</f>
        <v/>
      </c>
      <c r="D431" s="242" t="str">
        <f>IF('CX Sample Records'!E426=0,"",'CX Sample Records'!E426)</f>
        <v/>
      </c>
      <c r="E431" s="242" t="str">
        <f>IF('CX Sample Records'!F426=0,"",'CX Sample Records'!F426)</f>
        <v/>
      </c>
      <c r="F431" s="242"/>
      <c r="G431" s="17" t="str">
        <f>IF('CX Sample Records'!G429=0,"",'CX Sample Records'!G429)</f>
        <v/>
      </c>
      <c r="J431" s="251"/>
      <c r="K431" s="242"/>
    </row>
    <row r="432" spans="1:11" x14ac:dyDescent="0.25">
      <c r="A432" s="242" t="str">
        <f>IF('CX Sample Records'!B427=0,"",'CX Sample Records'!B427)</f>
        <v/>
      </c>
      <c r="B432" s="242" t="str">
        <f>IF('CX Sample Records'!C427=0,"",'CX Sample Records'!C427)</f>
        <v/>
      </c>
      <c r="C432" s="244" t="str">
        <f>IF('CX Sample Records'!D427=0,"",'CX Sample Records'!D427)</f>
        <v/>
      </c>
      <c r="D432" s="242" t="str">
        <f>IF('CX Sample Records'!E427=0,"",'CX Sample Records'!E427)</f>
        <v/>
      </c>
      <c r="E432" s="242" t="str">
        <f>IF('CX Sample Records'!F427=0,"",'CX Sample Records'!F427)</f>
        <v/>
      </c>
      <c r="F432" s="242"/>
      <c r="G432" s="17" t="str">
        <f>IF('CX Sample Records'!G430=0,"",'CX Sample Records'!G430)</f>
        <v/>
      </c>
      <c r="J432" s="251"/>
      <c r="K432" s="242"/>
    </row>
    <row r="433" spans="1:11" x14ac:dyDescent="0.25">
      <c r="A433" s="242" t="str">
        <f>IF('CX Sample Records'!B428=0,"",'CX Sample Records'!B428)</f>
        <v/>
      </c>
      <c r="B433" s="242" t="str">
        <f>IF('CX Sample Records'!C428=0,"",'CX Sample Records'!C428)</f>
        <v/>
      </c>
      <c r="C433" s="244" t="str">
        <f>IF('CX Sample Records'!D428=0,"",'CX Sample Records'!D428)</f>
        <v/>
      </c>
      <c r="D433" s="242" t="str">
        <f>IF('CX Sample Records'!E428=0,"",'CX Sample Records'!E428)</f>
        <v/>
      </c>
      <c r="E433" s="242" t="str">
        <f>IF('CX Sample Records'!F428=0,"",'CX Sample Records'!F428)</f>
        <v/>
      </c>
      <c r="F433" s="242"/>
      <c r="G433" s="17" t="str">
        <f>IF('CX Sample Records'!G431=0,"",'CX Sample Records'!G431)</f>
        <v/>
      </c>
      <c r="J433" s="251"/>
      <c r="K433" s="242"/>
    </row>
    <row r="434" spans="1:11" x14ac:dyDescent="0.25">
      <c r="A434" s="242" t="str">
        <f>IF('CX Sample Records'!B429=0,"",'CX Sample Records'!B429)</f>
        <v/>
      </c>
      <c r="B434" s="242" t="str">
        <f>IF('CX Sample Records'!C429=0,"",'CX Sample Records'!C429)</f>
        <v/>
      </c>
      <c r="C434" s="244" t="str">
        <f>IF('CX Sample Records'!D429=0,"",'CX Sample Records'!D429)</f>
        <v/>
      </c>
      <c r="D434" s="242" t="str">
        <f>IF('CX Sample Records'!E429=0,"",'CX Sample Records'!E429)</f>
        <v/>
      </c>
      <c r="E434" s="242" t="str">
        <f>IF('CX Sample Records'!F429=0,"",'CX Sample Records'!F429)</f>
        <v/>
      </c>
      <c r="F434" s="242"/>
      <c r="G434" s="17" t="str">
        <f>IF('CX Sample Records'!G432=0,"",'CX Sample Records'!G432)</f>
        <v/>
      </c>
      <c r="J434" s="251"/>
      <c r="K434" s="242"/>
    </row>
    <row r="435" spans="1:11" x14ac:dyDescent="0.25">
      <c r="A435" s="242" t="str">
        <f>IF('CX Sample Records'!B430=0,"",'CX Sample Records'!B430)</f>
        <v/>
      </c>
      <c r="B435" s="242" t="str">
        <f>IF('CX Sample Records'!C430=0,"",'CX Sample Records'!C430)</f>
        <v/>
      </c>
      <c r="C435" s="244" t="str">
        <f>IF('CX Sample Records'!D430=0,"",'CX Sample Records'!D430)</f>
        <v/>
      </c>
      <c r="D435" s="242" t="str">
        <f>IF('CX Sample Records'!E430=0,"",'CX Sample Records'!E430)</f>
        <v/>
      </c>
      <c r="E435" s="242" t="str">
        <f>IF('CX Sample Records'!F430=0,"",'CX Sample Records'!F430)</f>
        <v/>
      </c>
      <c r="F435" s="242"/>
      <c r="G435" s="17" t="str">
        <f>IF('CX Sample Records'!G433=0,"",'CX Sample Records'!G433)</f>
        <v/>
      </c>
      <c r="J435" s="251"/>
      <c r="K435" s="242"/>
    </row>
    <row r="436" spans="1:11" x14ac:dyDescent="0.25">
      <c r="A436" s="242" t="str">
        <f>IF('CX Sample Records'!B431=0,"",'CX Sample Records'!B431)</f>
        <v/>
      </c>
      <c r="B436" s="242" t="str">
        <f>IF('CX Sample Records'!C431=0,"",'CX Sample Records'!C431)</f>
        <v/>
      </c>
      <c r="C436" s="244" t="str">
        <f>IF('CX Sample Records'!D431=0,"",'CX Sample Records'!D431)</f>
        <v/>
      </c>
      <c r="D436" s="242" t="str">
        <f>IF('CX Sample Records'!E431=0,"",'CX Sample Records'!E431)</f>
        <v/>
      </c>
      <c r="E436" s="242" t="str">
        <f>IF('CX Sample Records'!F431=0,"",'CX Sample Records'!F431)</f>
        <v/>
      </c>
      <c r="F436" s="242"/>
      <c r="G436" s="17" t="str">
        <f>IF('CX Sample Records'!G434=0,"",'CX Sample Records'!G434)</f>
        <v/>
      </c>
      <c r="J436" s="251"/>
      <c r="K436" s="242"/>
    </row>
    <row r="437" spans="1:11" x14ac:dyDescent="0.25">
      <c r="A437" s="242" t="str">
        <f>IF('CX Sample Records'!B432=0,"",'CX Sample Records'!B432)</f>
        <v/>
      </c>
      <c r="B437" s="242" t="str">
        <f>IF('CX Sample Records'!C432=0,"",'CX Sample Records'!C432)</f>
        <v/>
      </c>
      <c r="C437" s="244" t="str">
        <f>IF('CX Sample Records'!D432=0,"",'CX Sample Records'!D432)</f>
        <v/>
      </c>
      <c r="D437" s="242" t="str">
        <f>IF('CX Sample Records'!E432=0,"",'CX Sample Records'!E432)</f>
        <v/>
      </c>
      <c r="E437" s="242" t="str">
        <f>IF('CX Sample Records'!F432=0,"",'CX Sample Records'!F432)</f>
        <v/>
      </c>
      <c r="F437" s="242"/>
      <c r="G437" s="17" t="str">
        <f>IF('CX Sample Records'!G435=0,"",'CX Sample Records'!G435)</f>
        <v/>
      </c>
      <c r="J437" s="251"/>
      <c r="K437" s="242"/>
    </row>
    <row r="438" spans="1:11" x14ac:dyDescent="0.25">
      <c r="A438" s="242" t="str">
        <f>IF('CX Sample Records'!B433=0,"",'CX Sample Records'!B433)</f>
        <v/>
      </c>
      <c r="B438" s="242" t="str">
        <f>IF('CX Sample Records'!C433=0,"",'CX Sample Records'!C433)</f>
        <v/>
      </c>
      <c r="C438" s="244" t="str">
        <f>IF('CX Sample Records'!D433=0,"",'CX Sample Records'!D433)</f>
        <v/>
      </c>
      <c r="D438" s="242" t="str">
        <f>IF('CX Sample Records'!E433=0,"",'CX Sample Records'!E433)</f>
        <v/>
      </c>
      <c r="E438" s="242" t="str">
        <f>IF('CX Sample Records'!F433=0,"",'CX Sample Records'!F433)</f>
        <v/>
      </c>
      <c r="F438" s="242"/>
      <c r="G438" s="17" t="str">
        <f>IF('CX Sample Records'!G436=0,"",'CX Sample Records'!G436)</f>
        <v/>
      </c>
      <c r="J438" s="251"/>
      <c r="K438" s="242"/>
    </row>
    <row r="439" spans="1:11" x14ac:dyDescent="0.25">
      <c r="A439" s="242" t="str">
        <f>IF('CX Sample Records'!B434=0,"",'CX Sample Records'!B434)</f>
        <v/>
      </c>
      <c r="B439" s="242" t="str">
        <f>IF('CX Sample Records'!C434=0,"",'CX Sample Records'!C434)</f>
        <v/>
      </c>
      <c r="C439" s="244" t="str">
        <f>IF('CX Sample Records'!D434=0,"",'CX Sample Records'!D434)</f>
        <v/>
      </c>
      <c r="D439" s="242" t="str">
        <f>IF('CX Sample Records'!E434=0,"",'CX Sample Records'!E434)</f>
        <v/>
      </c>
      <c r="E439" s="242" t="str">
        <f>IF('CX Sample Records'!F434=0,"",'CX Sample Records'!F434)</f>
        <v/>
      </c>
      <c r="F439" s="242"/>
      <c r="G439" s="17" t="str">
        <f>IF('CX Sample Records'!G437=0,"",'CX Sample Records'!G437)</f>
        <v/>
      </c>
      <c r="J439" s="251"/>
      <c r="K439" s="242"/>
    </row>
    <row r="440" spans="1:11" x14ac:dyDescent="0.25">
      <c r="A440" s="242" t="str">
        <f>IF('CX Sample Records'!B435=0,"",'CX Sample Records'!B435)</f>
        <v/>
      </c>
      <c r="B440" s="242" t="str">
        <f>IF('CX Sample Records'!C435=0,"",'CX Sample Records'!C435)</f>
        <v/>
      </c>
      <c r="C440" s="244" t="str">
        <f>IF('CX Sample Records'!D435=0,"",'CX Sample Records'!D435)</f>
        <v/>
      </c>
      <c r="D440" s="242" t="str">
        <f>IF('CX Sample Records'!E435=0,"",'CX Sample Records'!E435)</f>
        <v/>
      </c>
      <c r="E440" s="242" t="str">
        <f>IF('CX Sample Records'!F435=0,"",'CX Sample Records'!F435)</f>
        <v/>
      </c>
    </row>
    <row r="441" spans="1:11" x14ac:dyDescent="0.25">
      <c r="A441" s="242" t="str">
        <f>IF('CX Sample Records'!B436=0,"",'CX Sample Records'!B436)</f>
        <v/>
      </c>
      <c r="B441" s="242" t="str">
        <f>IF('CX Sample Records'!C436=0,"",'CX Sample Records'!C436)</f>
        <v/>
      </c>
      <c r="C441" s="244" t="str">
        <f>IF('CX Sample Records'!D436=0,"",'CX Sample Records'!D436)</f>
        <v/>
      </c>
      <c r="D441" s="242" t="str">
        <f>IF('CX Sample Records'!E436=0,"",'CX Sample Records'!E436)</f>
        <v/>
      </c>
      <c r="E441" s="242" t="str">
        <f>IF('CX Sample Records'!F436=0,"",'CX Sample Records'!F436)</f>
        <v/>
      </c>
    </row>
    <row r="442" spans="1:11" x14ac:dyDescent="0.25">
      <c r="A442" s="242" t="str">
        <f>IF('CX Sample Records'!B437=0,"",'CX Sample Records'!B437)</f>
        <v/>
      </c>
      <c r="B442" s="242" t="str">
        <f>IF('CX Sample Records'!C437=0,"",'CX Sample Records'!C437)</f>
        <v/>
      </c>
      <c r="C442" s="244" t="str">
        <f>IF('CX Sample Records'!D437=0,"",'CX Sample Records'!D437)</f>
        <v/>
      </c>
      <c r="D442" s="242" t="str">
        <f>IF('CX Sample Records'!E437=0,"",'CX Sample Records'!E437)</f>
        <v/>
      </c>
      <c r="E442" s="242" t="str">
        <f>IF('CX Sample Records'!F437=0,"",'CX Sample Records'!F437)</f>
        <v/>
      </c>
    </row>
  </sheetData>
  <mergeCells count="25">
    <mergeCell ref="AB3:AC3"/>
    <mergeCell ref="AB2:AE2"/>
    <mergeCell ref="G5:G6"/>
    <mergeCell ref="A3:A6"/>
    <mergeCell ref="B3:B6"/>
    <mergeCell ref="C3:C6"/>
    <mergeCell ref="D3:D5"/>
    <mergeCell ref="E3:E6"/>
    <mergeCell ref="F3:F6"/>
    <mergeCell ref="AL3:AL4"/>
    <mergeCell ref="AM3:AM4"/>
    <mergeCell ref="AL1:AM1"/>
    <mergeCell ref="A2:E2"/>
    <mergeCell ref="L4:O4"/>
    <mergeCell ref="I2:I5"/>
    <mergeCell ref="J2:J5"/>
    <mergeCell ref="AF2:AG2"/>
    <mergeCell ref="P3:U3"/>
    <mergeCell ref="AH2:AK2"/>
    <mergeCell ref="P1:AK1"/>
    <mergeCell ref="H1:O1"/>
    <mergeCell ref="H2:H5"/>
    <mergeCell ref="V3:AA3"/>
    <mergeCell ref="P2:AA2"/>
    <mergeCell ref="AD3:AE3"/>
  </mergeCells>
  <conditionalFormatting sqref="M6:O6 L4:L1048576">
    <cfRule type="dataBar" priority="29">
      <dataBar>
        <cfvo type="min"/>
        <cfvo type="max"/>
        <color rgb="FF638EC6"/>
      </dataBar>
      <extLst>
        <ext xmlns:x14="http://schemas.microsoft.com/office/spreadsheetml/2009/9/main" uri="{B025F937-C7B1-47D3-B67F-A62EFF666E3E}">
          <x14:id>{4F3B7916-685D-4608-8837-0F950A785C62}</x14:id>
        </ext>
      </extLst>
    </cfRule>
  </conditionalFormatting>
  <conditionalFormatting sqref="M7:O1048576 M4:O5">
    <cfRule type="dataBar" priority="32">
      <dataBar>
        <cfvo type="min"/>
        <cfvo type="max"/>
        <color rgb="FF63C384"/>
      </dataBar>
      <extLst>
        <ext xmlns:x14="http://schemas.microsoft.com/office/spreadsheetml/2009/9/main" uri="{B025F937-C7B1-47D3-B67F-A62EFF666E3E}">
          <x14:id>{421031B6-8D0E-4E47-8806-F58AC3AEEACD}</x14:id>
        </ext>
      </extLst>
    </cfRule>
  </conditionalFormatting>
  <conditionalFormatting sqref="V2:Y1048576 P1 P2:S1048576">
    <cfRule type="dataBar" priority="17">
      <dataBar>
        <cfvo type="min"/>
        <cfvo type="max"/>
        <color rgb="FFFFB628"/>
      </dataBar>
      <extLst>
        <ext xmlns:x14="http://schemas.microsoft.com/office/spreadsheetml/2009/9/main" uri="{B025F937-C7B1-47D3-B67F-A62EFF666E3E}">
          <x14:id>{E70E1F5A-B276-47AF-8310-251D8F268DEB}</x14:id>
        </ext>
      </extLst>
    </cfRule>
  </conditionalFormatting>
  <conditionalFormatting sqref="AH1:AK1048576">
    <cfRule type="dataBar" priority="16">
      <dataBar>
        <cfvo type="min"/>
        <cfvo type="max"/>
        <color rgb="FFFF555A"/>
      </dataBar>
      <extLst>
        <ext xmlns:x14="http://schemas.microsoft.com/office/spreadsheetml/2009/9/main" uri="{B025F937-C7B1-47D3-B67F-A62EFF666E3E}">
          <x14:id>{32BF3CBC-2A2E-451A-8EDE-BFB28EBDAFDE}</x14:id>
        </ext>
      </extLst>
    </cfRule>
  </conditionalFormatting>
  <conditionalFormatting sqref="AL5:AM6 AL1 AL2:AM3 AL219:AL278 AL284:AL1048576">
    <cfRule type="dataBar" priority="14">
      <dataBar>
        <cfvo type="min"/>
        <cfvo type="max"/>
        <color rgb="FFFFB628"/>
      </dataBar>
      <extLst>
        <ext xmlns:x14="http://schemas.microsoft.com/office/spreadsheetml/2009/9/main" uri="{B025F937-C7B1-47D3-B67F-A62EFF666E3E}">
          <x14:id>{32282F64-A271-4E0E-BC06-6847268689F1}</x14:id>
        </ext>
      </extLst>
    </cfRule>
  </conditionalFormatting>
  <conditionalFormatting sqref="AL7:AL9">
    <cfRule type="dataBar" priority="10">
      <dataBar>
        <cfvo type="min"/>
        <cfvo type="max"/>
        <color rgb="FFFFB628"/>
      </dataBar>
      <extLst>
        <ext xmlns:x14="http://schemas.microsoft.com/office/spreadsheetml/2009/9/main" uri="{B025F937-C7B1-47D3-B67F-A62EFF666E3E}">
          <x14:id>{AD326F8B-1DC0-4B52-A270-3F0925C0E912}</x14:id>
        </ext>
      </extLst>
    </cfRule>
  </conditionalFormatting>
  <conditionalFormatting sqref="AL10:AL218 AL279:AL283">
    <cfRule type="dataBar" priority="8">
      <dataBar>
        <cfvo type="min"/>
        <cfvo type="max"/>
        <color rgb="FFFFB628"/>
      </dataBar>
      <extLst>
        <ext xmlns:x14="http://schemas.microsoft.com/office/spreadsheetml/2009/9/main" uri="{B025F937-C7B1-47D3-B67F-A62EFF666E3E}">
          <x14:id>{CD5B8633-2ADA-407A-84A9-FE96B2517ECE}</x14:id>
        </ext>
      </extLst>
    </cfRule>
  </conditionalFormatting>
  <conditionalFormatting sqref="AM7:AM1048576">
    <cfRule type="dataBar" priority="7">
      <dataBar>
        <cfvo type="min"/>
        <cfvo type="max"/>
        <color rgb="FFFFB628"/>
      </dataBar>
      <extLst>
        <ext xmlns:x14="http://schemas.microsoft.com/office/spreadsheetml/2009/9/main" uri="{B025F937-C7B1-47D3-B67F-A62EFF666E3E}">
          <x14:id>{7AC3B18B-AE9B-4975-B5D7-32515C7E083B}</x14:id>
        </ext>
      </extLst>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4F3B7916-685D-4608-8837-0F950A785C62}">
            <x14:dataBar minLength="0" maxLength="100" gradient="0">
              <x14:cfvo type="autoMin"/>
              <x14:cfvo type="autoMax"/>
              <x14:negativeFillColor rgb="FFFF0000"/>
              <x14:axisColor rgb="FF000000"/>
            </x14:dataBar>
          </x14:cfRule>
          <xm:sqref>M6:O6 L4:L1048576</xm:sqref>
        </x14:conditionalFormatting>
        <x14:conditionalFormatting xmlns:xm="http://schemas.microsoft.com/office/excel/2006/main">
          <x14:cfRule type="dataBar" id="{421031B6-8D0E-4E47-8806-F58AC3AEEACD}">
            <x14:dataBar minLength="0" maxLength="100" gradient="0">
              <x14:cfvo type="autoMin"/>
              <x14:cfvo type="autoMax"/>
              <x14:negativeFillColor rgb="FFFF0000"/>
              <x14:axisColor rgb="FF000000"/>
            </x14:dataBar>
          </x14:cfRule>
          <xm:sqref>M7:O1048576 M4:O5</xm:sqref>
        </x14:conditionalFormatting>
        <x14:conditionalFormatting xmlns:xm="http://schemas.microsoft.com/office/excel/2006/main">
          <x14:cfRule type="dataBar" id="{E70E1F5A-B276-47AF-8310-251D8F268DEB}">
            <x14:dataBar minLength="0" maxLength="100" gradient="0">
              <x14:cfvo type="autoMin"/>
              <x14:cfvo type="autoMax"/>
              <x14:negativeFillColor rgb="FFFF0000"/>
              <x14:axisColor rgb="FF000000"/>
            </x14:dataBar>
          </x14:cfRule>
          <xm:sqref>V2:Y1048576 P1 P2:S1048576</xm:sqref>
        </x14:conditionalFormatting>
        <x14:conditionalFormatting xmlns:xm="http://schemas.microsoft.com/office/excel/2006/main">
          <x14:cfRule type="dataBar" id="{32BF3CBC-2A2E-451A-8EDE-BFB28EBDAFDE}">
            <x14:dataBar minLength="0" maxLength="100" gradient="0">
              <x14:cfvo type="autoMin"/>
              <x14:cfvo type="autoMax"/>
              <x14:negativeFillColor rgb="FFFF0000"/>
              <x14:axisColor rgb="FF000000"/>
            </x14:dataBar>
          </x14:cfRule>
          <xm:sqref>AH1:AK1048576</xm:sqref>
        </x14:conditionalFormatting>
        <x14:conditionalFormatting xmlns:xm="http://schemas.microsoft.com/office/excel/2006/main">
          <x14:cfRule type="dataBar" id="{32282F64-A271-4E0E-BC06-6847268689F1}">
            <x14:dataBar minLength="0" maxLength="100" gradient="0">
              <x14:cfvo type="autoMin"/>
              <x14:cfvo type="autoMax"/>
              <x14:negativeFillColor rgb="FFFF0000"/>
              <x14:axisColor rgb="FF000000"/>
            </x14:dataBar>
          </x14:cfRule>
          <xm:sqref>AL5:AM6 AL1 AL2:AM3 AL219:AL278 AL284:AL1048576</xm:sqref>
        </x14:conditionalFormatting>
        <x14:conditionalFormatting xmlns:xm="http://schemas.microsoft.com/office/excel/2006/main">
          <x14:cfRule type="dataBar" id="{AD326F8B-1DC0-4B52-A270-3F0925C0E912}">
            <x14:dataBar minLength="0" maxLength="100" gradient="0">
              <x14:cfvo type="autoMin"/>
              <x14:cfvo type="autoMax"/>
              <x14:negativeFillColor rgb="FFFF0000"/>
              <x14:axisColor rgb="FF000000"/>
            </x14:dataBar>
          </x14:cfRule>
          <xm:sqref>AL7:AL9</xm:sqref>
        </x14:conditionalFormatting>
        <x14:conditionalFormatting xmlns:xm="http://schemas.microsoft.com/office/excel/2006/main">
          <x14:cfRule type="dataBar" id="{CD5B8633-2ADA-407A-84A9-FE96B2517ECE}">
            <x14:dataBar minLength="0" maxLength="100" gradient="0">
              <x14:cfvo type="autoMin"/>
              <x14:cfvo type="autoMax"/>
              <x14:negativeFillColor rgb="FFFF0000"/>
              <x14:axisColor rgb="FF000000"/>
            </x14:dataBar>
          </x14:cfRule>
          <xm:sqref>AL10:AL218 AL279:AL283</xm:sqref>
        </x14:conditionalFormatting>
        <x14:conditionalFormatting xmlns:xm="http://schemas.microsoft.com/office/excel/2006/main">
          <x14:cfRule type="dataBar" id="{7AC3B18B-AE9B-4975-B5D7-32515C7E083B}">
            <x14:dataBar minLength="0" maxLength="100" gradient="0">
              <x14:cfvo type="autoMin"/>
              <x14:cfvo type="autoMax"/>
              <x14:negativeFillColor rgb="FFFF0000"/>
              <x14:axisColor rgb="FF000000"/>
            </x14:dataBar>
          </x14:cfRule>
          <xm:sqref>AM7:AM1048576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71"/>
  <sheetViews>
    <sheetView zoomScaleNormal="100" workbookViewId="0">
      <selection activeCell="D73" sqref="D73"/>
    </sheetView>
  </sheetViews>
  <sheetFormatPr defaultColWidth="8.85546875" defaultRowHeight="15" x14ac:dyDescent="0.25"/>
  <cols>
    <col min="1" max="1" width="31.42578125" customWidth="1"/>
    <col min="3" max="3" width="10.7109375" bestFit="1" customWidth="1"/>
    <col min="4" max="4" width="208.85546875" style="18" customWidth="1"/>
  </cols>
  <sheetData>
    <row r="1" spans="1:7" x14ac:dyDescent="0.25">
      <c r="A1" t="s">
        <v>14</v>
      </c>
    </row>
    <row r="2" spans="1:7" x14ac:dyDescent="0.25">
      <c r="A2" s="3" t="s">
        <v>12</v>
      </c>
    </row>
    <row r="3" spans="1:7" s="2" customFormat="1" x14ac:dyDescent="0.25">
      <c r="C3" s="2" t="s">
        <v>22</v>
      </c>
      <c r="D3" s="19"/>
    </row>
    <row r="4" spans="1:7" x14ac:dyDescent="0.25">
      <c r="A4" t="s">
        <v>128</v>
      </c>
      <c r="B4">
        <v>1</v>
      </c>
      <c r="C4" s="10">
        <v>43495</v>
      </c>
      <c r="D4" s="18" t="s">
        <v>203</v>
      </c>
    </row>
    <row r="5" spans="1:7" x14ac:dyDescent="0.25">
      <c r="B5">
        <v>2</v>
      </c>
      <c r="C5" s="10">
        <v>43628</v>
      </c>
      <c r="D5" s="18" t="s">
        <v>308</v>
      </c>
    </row>
    <row r="6" spans="1:7" x14ac:dyDescent="0.25">
      <c r="B6">
        <v>3</v>
      </c>
      <c r="C6" s="10">
        <v>43720</v>
      </c>
      <c r="D6" s="18" t="s">
        <v>405</v>
      </c>
    </row>
    <row r="7" spans="1:7" s="2" customFormat="1" x14ac:dyDescent="0.25">
      <c r="B7" s="2">
        <v>4</v>
      </c>
      <c r="D7" s="19"/>
    </row>
    <row r="8" spans="1:7" x14ac:dyDescent="0.25">
      <c r="A8" t="s">
        <v>129</v>
      </c>
      <c r="B8">
        <v>1</v>
      </c>
      <c r="C8" s="10">
        <v>43495</v>
      </c>
      <c r="D8" s="18" t="s">
        <v>141</v>
      </c>
    </row>
    <row r="9" spans="1:7" x14ac:dyDescent="0.25">
      <c r="B9">
        <v>2</v>
      </c>
      <c r="C9" s="10">
        <v>43515</v>
      </c>
      <c r="D9" s="18" t="s">
        <v>185</v>
      </c>
    </row>
    <row r="10" spans="1:7" x14ac:dyDescent="0.25">
      <c r="B10">
        <v>3</v>
      </c>
      <c r="C10" s="10">
        <v>43628</v>
      </c>
      <c r="D10" s="18" t="s">
        <v>307</v>
      </c>
    </row>
    <row r="11" spans="1:7" x14ac:dyDescent="0.25">
      <c r="B11">
        <v>4</v>
      </c>
      <c r="C11" s="10">
        <v>43768</v>
      </c>
      <c r="D11" s="18" t="s">
        <v>435</v>
      </c>
    </row>
    <row r="12" spans="1:7" x14ac:dyDescent="0.25">
      <c r="C12" s="10"/>
    </row>
    <row r="13" spans="1:7" x14ac:dyDescent="0.25">
      <c r="A13" s="2"/>
      <c r="B13" s="2"/>
      <c r="C13" s="11"/>
      <c r="D13" s="19"/>
      <c r="E13" s="2"/>
      <c r="F13" s="2"/>
      <c r="G13" s="2"/>
    </row>
    <row r="14" spans="1:7" x14ac:dyDescent="0.25">
      <c r="A14" t="s">
        <v>140</v>
      </c>
      <c r="B14">
        <v>1</v>
      </c>
      <c r="C14" s="10">
        <v>43495</v>
      </c>
      <c r="D14" s="18" t="s">
        <v>142</v>
      </c>
    </row>
    <row r="15" spans="1:7" x14ac:dyDescent="0.25">
      <c r="B15">
        <v>2</v>
      </c>
      <c r="C15" s="10">
        <v>43535</v>
      </c>
      <c r="D15" s="18" t="s">
        <v>262</v>
      </c>
    </row>
    <row r="16" spans="1:7" x14ac:dyDescent="0.25">
      <c r="B16">
        <v>3</v>
      </c>
      <c r="C16" s="10">
        <v>43628</v>
      </c>
      <c r="D16" s="18" t="s">
        <v>306</v>
      </c>
    </row>
    <row r="17" spans="1:4" x14ac:dyDescent="0.25">
      <c r="B17">
        <v>4</v>
      </c>
      <c r="C17" s="10"/>
    </row>
    <row r="18" spans="1:4" s="2" customFormat="1" x14ac:dyDescent="0.25">
      <c r="D18" s="19"/>
    </row>
    <row r="19" spans="1:4" x14ac:dyDescent="0.25">
      <c r="A19" t="s">
        <v>130</v>
      </c>
      <c r="B19">
        <v>1</v>
      </c>
      <c r="C19" s="10">
        <v>43495</v>
      </c>
      <c r="D19" s="18" t="s">
        <v>143</v>
      </c>
    </row>
    <row r="20" spans="1:4" x14ac:dyDescent="0.25">
      <c r="B20">
        <v>2</v>
      </c>
      <c r="C20" s="10">
        <v>43628</v>
      </c>
      <c r="D20" s="18" t="s">
        <v>309</v>
      </c>
    </row>
    <row r="21" spans="1:4" x14ac:dyDescent="0.25">
      <c r="B21">
        <v>3</v>
      </c>
      <c r="C21" s="10">
        <v>43768</v>
      </c>
      <c r="D21" s="18" t="s">
        <v>436</v>
      </c>
    </row>
    <row r="22" spans="1:4" x14ac:dyDescent="0.25">
      <c r="B22">
        <v>4</v>
      </c>
      <c r="C22" s="10"/>
    </row>
    <row r="23" spans="1:4" x14ac:dyDescent="0.25">
      <c r="B23">
        <v>5</v>
      </c>
      <c r="C23" s="10"/>
    </row>
    <row r="24" spans="1:4" s="2" customFormat="1" x14ac:dyDescent="0.25">
      <c r="B24" s="2">
        <v>6</v>
      </c>
      <c r="D24" s="19"/>
    </row>
    <row r="25" spans="1:4" x14ac:dyDescent="0.25">
      <c r="A25" t="s">
        <v>134</v>
      </c>
      <c r="B25">
        <v>1</v>
      </c>
      <c r="C25" s="10">
        <v>43495</v>
      </c>
      <c r="D25" s="18" t="s">
        <v>178</v>
      </c>
    </row>
    <row r="26" spans="1:4" x14ac:dyDescent="0.25">
      <c r="B26">
        <v>2</v>
      </c>
      <c r="C26" s="10">
        <v>43516</v>
      </c>
      <c r="D26" s="18" t="s">
        <v>263</v>
      </c>
    </row>
    <row r="27" spans="1:4" x14ac:dyDescent="0.25">
      <c r="B27">
        <v>3</v>
      </c>
      <c r="C27" s="10">
        <v>43525</v>
      </c>
      <c r="D27" s="18" t="s">
        <v>264</v>
      </c>
    </row>
    <row r="28" spans="1:4" ht="18" customHeight="1" x14ac:dyDescent="0.25">
      <c r="B28">
        <v>4</v>
      </c>
      <c r="C28" s="10">
        <v>43528</v>
      </c>
      <c r="D28" s="18" t="s">
        <v>267</v>
      </c>
    </row>
    <row r="29" spans="1:4" ht="13.5" customHeight="1" x14ac:dyDescent="0.25">
      <c r="B29">
        <v>5</v>
      </c>
      <c r="C29" s="10">
        <v>43528</v>
      </c>
      <c r="D29" s="18" t="s">
        <v>266</v>
      </c>
    </row>
    <row r="30" spans="1:4" x14ac:dyDescent="0.25">
      <c r="B30">
        <v>6</v>
      </c>
      <c r="C30" s="10">
        <v>43535</v>
      </c>
      <c r="D30" s="18" t="s">
        <v>265</v>
      </c>
    </row>
    <row r="31" spans="1:4" x14ac:dyDescent="0.25">
      <c r="B31">
        <v>7</v>
      </c>
      <c r="C31" s="10">
        <v>43628</v>
      </c>
      <c r="D31" s="18" t="s">
        <v>401</v>
      </c>
    </row>
    <row r="32" spans="1:4" x14ac:dyDescent="0.25">
      <c r="B32">
        <v>8</v>
      </c>
      <c r="C32" s="10">
        <v>43724</v>
      </c>
      <c r="D32" s="18" t="s">
        <v>402</v>
      </c>
    </row>
    <row r="33" spans="1:4" x14ac:dyDescent="0.25">
      <c r="C33" s="10"/>
    </row>
    <row r="34" spans="1:4" s="25" customFormat="1" x14ac:dyDescent="0.25">
      <c r="A34" s="25" t="s">
        <v>222</v>
      </c>
      <c r="B34" s="25">
        <v>1</v>
      </c>
      <c r="C34" s="103">
        <v>43508</v>
      </c>
      <c r="D34" s="85" t="s">
        <v>223</v>
      </c>
    </row>
    <row r="35" spans="1:4" x14ac:dyDescent="0.25">
      <c r="B35">
        <v>2</v>
      </c>
      <c r="C35" s="10">
        <v>43628</v>
      </c>
      <c r="D35" s="18" t="s">
        <v>310</v>
      </c>
    </row>
    <row r="36" spans="1:4" x14ac:dyDescent="0.25">
      <c r="B36">
        <v>3</v>
      </c>
      <c r="C36" s="10">
        <v>43720</v>
      </c>
      <c r="D36" s="18" t="s">
        <v>404</v>
      </c>
    </row>
    <row r="37" spans="1:4" x14ac:dyDescent="0.25">
      <c r="B37">
        <v>4</v>
      </c>
      <c r="C37" s="10">
        <v>43727</v>
      </c>
      <c r="D37" s="18" t="s">
        <v>403</v>
      </c>
    </row>
    <row r="38" spans="1:4" x14ac:dyDescent="0.25">
      <c r="C38" s="10"/>
    </row>
    <row r="39" spans="1:4" s="25" customFormat="1" x14ac:dyDescent="0.25">
      <c r="A39" s="25" t="s">
        <v>165</v>
      </c>
      <c r="B39" s="25">
        <v>1</v>
      </c>
      <c r="C39" s="103">
        <v>43495</v>
      </c>
      <c r="D39" s="85" t="s">
        <v>166</v>
      </c>
    </row>
    <row r="40" spans="1:4" x14ac:dyDescent="0.25">
      <c r="B40">
        <v>2</v>
      </c>
      <c r="C40" s="10">
        <v>43497</v>
      </c>
      <c r="D40" s="18" t="s">
        <v>167</v>
      </c>
    </row>
    <row r="41" spans="1:4" x14ac:dyDescent="0.25">
      <c r="B41">
        <v>3</v>
      </c>
      <c r="C41" s="10">
        <v>43514</v>
      </c>
      <c r="D41" s="18" t="s">
        <v>184</v>
      </c>
    </row>
    <row r="42" spans="1:4" x14ac:dyDescent="0.25">
      <c r="B42">
        <v>4</v>
      </c>
      <c r="C42" s="10">
        <v>43628</v>
      </c>
      <c r="D42" s="18" t="s">
        <v>311</v>
      </c>
    </row>
    <row r="43" spans="1:4" x14ac:dyDescent="0.25">
      <c r="B43" s="136">
        <v>5</v>
      </c>
      <c r="C43" s="137">
        <v>43635</v>
      </c>
      <c r="D43" s="18" t="s">
        <v>312</v>
      </c>
    </row>
    <row r="44" spans="1:4" x14ac:dyDescent="0.25">
      <c r="B44" s="171">
        <v>6</v>
      </c>
      <c r="C44" s="10">
        <v>43720</v>
      </c>
      <c r="D44" s="18" t="s">
        <v>406</v>
      </c>
    </row>
    <row r="45" spans="1:4" s="2" customFormat="1" x14ac:dyDescent="0.25">
      <c r="D45" s="19"/>
    </row>
    <row r="46" spans="1:4" x14ac:dyDescent="0.25">
      <c r="A46" t="s">
        <v>124</v>
      </c>
      <c r="B46">
        <v>1</v>
      </c>
      <c r="C46" s="10">
        <v>43495</v>
      </c>
      <c r="D46" s="18" t="s">
        <v>152</v>
      </c>
    </row>
    <row r="47" spans="1:4" x14ac:dyDescent="0.25">
      <c r="B47">
        <v>2</v>
      </c>
      <c r="C47" s="10">
        <v>43496</v>
      </c>
      <c r="D47" s="18" t="s">
        <v>177</v>
      </c>
    </row>
    <row r="48" spans="1:4" x14ac:dyDescent="0.25">
      <c r="B48">
        <v>3</v>
      </c>
      <c r="C48" s="10">
        <v>43508</v>
      </c>
      <c r="D48" s="18" t="s">
        <v>186</v>
      </c>
    </row>
    <row r="49" spans="1:4" x14ac:dyDescent="0.25">
      <c r="B49">
        <v>4</v>
      </c>
      <c r="C49" s="10">
        <v>43628</v>
      </c>
      <c r="D49" s="18" t="s">
        <v>313</v>
      </c>
    </row>
    <row r="50" spans="1:4" x14ac:dyDescent="0.25">
      <c r="C50" s="10"/>
    </row>
    <row r="51" spans="1:4" x14ac:dyDescent="0.25">
      <c r="C51" s="10"/>
    </row>
    <row r="52" spans="1:4" s="25" customFormat="1" x14ac:dyDescent="0.25">
      <c r="A52" s="25" t="s">
        <v>179</v>
      </c>
      <c r="B52" s="25">
        <v>1</v>
      </c>
      <c r="C52" s="103">
        <v>43495</v>
      </c>
      <c r="D52" s="85" t="s">
        <v>180</v>
      </c>
    </row>
    <row r="53" spans="1:4" x14ac:dyDescent="0.25">
      <c r="B53">
        <v>2</v>
      </c>
      <c r="C53" s="10">
        <v>43506</v>
      </c>
      <c r="D53" s="18" t="s">
        <v>181</v>
      </c>
    </row>
    <row r="54" spans="1:4" ht="45" x14ac:dyDescent="0.25">
      <c r="B54">
        <v>3</v>
      </c>
      <c r="C54" s="10">
        <v>43515</v>
      </c>
      <c r="D54" s="18" t="s">
        <v>274</v>
      </c>
    </row>
    <row r="55" spans="1:4" x14ac:dyDescent="0.25">
      <c r="B55">
        <v>4</v>
      </c>
      <c r="C55" s="127">
        <v>43539</v>
      </c>
      <c r="D55" s="18" t="s">
        <v>199</v>
      </c>
    </row>
    <row r="56" spans="1:4" x14ac:dyDescent="0.25">
      <c r="B56">
        <v>5</v>
      </c>
      <c r="C56" s="127">
        <v>43628</v>
      </c>
      <c r="D56" s="18" t="s">
        <v>314</v>
      </c>
    </row>
    <row r="57" spans="1:4" x14ac:dyDescent="0.25">
      <c r="C57" s="10"/>
    </row>
    <row r="58" spans="1:4" s="2" customFormat="1" x14ac:dyDescent="0.25">
      <c r="D58" s="19"/>
    </row>
    <row r="59" spans="1:4" x14ac:dyDescent="0.25">
      <c r="A59" t="s">
        <v>133</v>
      </c>
      <c r="B59">
        <v>1</v>
      </c>
      <c r="C59" s="10">
        <v>43495</v>
      </c>
      <c r="D59" s="18" t="s">
        <v>144</v>
      </c>
    </row>
    <row r="60" spans="1:4" x14ac:dyDescent="0.25">
      <c r="B60">
        <v>2</v>
      </c>
      <c r="C60" s="10"/>
    </row>
    <row r="61" spans="1:4" x14ac:dyDescent="0.25">
      <c r="B61">
        <v>3</v>
      </c>
      <c r="C61" s="10"/>
    </row>
    <row r="62" spans="1:4" x14ac:dyDescent="0.25">
      <c r="D62"/>
    </row>
    <row r="63" spans="1:4" x14ac:dyDescent="0.25">
      <c r="D63"/>
    </row>
    <row r="64" spans="1:4" s="25" customFormat="1" x14ac:dyDescent="0.25">
      <c r="A64" s="25" t="s">
        <v>461</v>
      </c>
      <c r="B64" s="25">
        <v>0.5</v>
      </c>
      <c r="D64" s="25" t="s">
        <v>505</v>
      </c>
    </row>
    <row r="65" spans="1:4" s="136" customFormat="1" x14ac:dyDescent="0.25">
      <c r="B65" s="25">
        <v>1</v>
      </c>
      <c r="C65" s="103">
        <v>43771</v>
      </c>
      <c r="D65" s="85" t="s">
        <v>462</v>
      </c>
    </row>
    <row r="66" spans="1:4" x14ac:dyDescent="0.25">
      <c r="B66">
        <v>2</v>
      </c>
      <c r="C66" s="10">
        <v>43773</v>
      </c>
      <c r="D66" s="18" t="s">
        <v>463</v>
      </c>
    </row>
    <row r="67" spans="1:4" x14ac:dyDescent="0.25">
      <c r="C67" s="2"/>
    </row>
    <row r="68" spans="1:4" s="25" customFormat="1" x14ac:dyDescent="0.25">
      <c r="A68" s="25" t="s">
        <v>502</v>
      </c>
      <c r="B68" s="25">
        <v>1</v>
      </c>
      <c r="D68" s="25" t="s">
        <v>504</v>
      </c>
    </row>
    <row r="69" spans="1:4" x14ac:dyDescent="0.25">
      <c r="B69">
        <v>2</v>
      </c>
      <c r="C69" s="10">
        <v>43819</v>
      </c>
      <c r="D69" s="85" t="s">
        <v>503</v>
      </c>
    </row>
    <row r="70" spans="1:4" x14ac:dyDescent="0.25">
      <c r="B70">
        <v>3</v>
      </c>
      <c r="C70" s="10"/>
    </row>
    <row r="71" spans="1:4" x14ac:dyDescent="0.25">
      <c r="B71">
        <v>4</v>
      </c>
      <c r="C71"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36"/>
  <sheetViews>
    <sheetView workbookViewId="0">
      <selection activeCell="P7" sqref="P7"/>
    </sheetView>
  </sheetViews>
  <sheetFormatPr defaultColWidth="8.85546875" defaultRowHeight="15" x14ac:dyDescent="0.25"/>
  <cols>
    <col min="1" max="1" width="2.28515625" customWidth="1"/>
    <col min="2" max="2" width="30.7109375" style="47" customWidth="1"/>
    <col min="3" max="4" width="9.42578125" customWidth="1"/>
    <col min="5" max="5" width="9.42578125" style="8" customWidth="1"/>
    <col min="6" max="6" width="9.42578125" customWidth="1"/>
    <col min="7" max="7" width="13.85546875" customWidth="1"/>
  </cols>
  <sheetData>
    <row r="1" spans="2:7" ht="42.6" customHeight="1" x14ac:dyDescent="0.4">
      <c r="B1" s="309" t="s">
        <v>85</v>
      </c>
      <c r="C1" s="310"/>
      <c r="D1" s="310"/>
      <c r="E1" s="310"/>
      <c r="F1" s="310"/>
      <c r="G1" s="311"/>
    </row>
    <row r="2" spans="2:7" x14ac:dyDescent="0.25">
      <c r="B2" s="217" t="s">
        <v>419</v>
      </c>
    </row>
    <row r="3" spans="2:7" ht="23.25" x14ac:dyDescent="0.35">
      <c r="B3" s="218" t="s">
        <v>416</v>
      </c>
      <c r="C3" s="312"/>
      <c r="D3" s="312"/>
      <c r="E3" s="312"/>
      <c r="F3" s="312"/>
      <c r="G3" s="312"/>
    </row>
    <row r="4" spans="2:7" ht="37.5" customHeight="1" x14ac:dyDescent="0.25">
      <c r="B4" s="315"/>
      <c r="C4" s="315"/>
      <c r="D4" s="315"/>
      <c r="E4" s="315"/>
      <c r="F4" s="315"/>
      <c r="G4" s="315"/>
    </row>
    <row r="5" spans="2:7" ht="23.25" x14ac:dyDescent="0.35">
      <c r="B5" s="218" t="s">
        <v>417</v>
      </c>
      <c r="C5" s="312"/>
      <c r="D5" s="312"/>
      <c r="E5" s="312"/>
      <c r="F5" s="312"/>
      <c r="G5" s="312"/>
    </row>
    <row r="6" spans="2:7" ht="120.75" customHeight="1" x14ac:dyDescent="0.25">
      <c r="B6" s="314"/>
      <c r="C6" s="314"/>
      <c r="D6" s="314"/>
      <c r="E6" s="314"/>
      <c r="F6" s="314"/>
      <c r="G6" s="314"/>
    </row>
    <row r="7" spans="2:7" ht="23.25" x14ac:dyDescent="0.35">
      <c r="B7" s="219" t="s">
        <v>418</v>
      </c>
      <c r="C7" s="312"/>
      <c r="D7" s="312"/>
      <c r="E7" s="312"/>
      <c r="F7" s="312"/>
      <c r="G7" s="312"/>
    </row>
    <row r="8" spans="2:7" ht="150.75" customHeight="1" x14ac:dyDescent="0.25">
      <c r="B8" s="314"/>
      <c r="C8" s="314"/>
      <c r="D8" s="314"/>
      <c r="E8" s="314"/>
      <c r="F8" s="314"/>
      <c r="G8" s="314"/>
    </row>
    <row r="9" spans="2:7" ht="23.25" x14ac:dyDescent="0.25">
      <c r="B9" s="220" t="s">
        <v>420</v>
      </c>
      <c r="C9" s="216"/>
      <c r="D9" s="216"/>
      <c r="E9" s="216"/>
      <c r="F9" s="216"/>
      <c r="G9" s="216"/>
    </row>
    <row r="10" spans="2:7" ht="109.5" customHeight="1" x14ac:dyDescent="0.25">
      <c r="B10" s="314"/>
      <c r="C10" s="314"/>
      <c r="D10" s="314"/>
      <c r="E10" s="314"/>
      <c r="F10" s="314"/>
      <c r="G10" s="314"/>
    </row>
    <row r="11" spans="2:7" ht="20.25" customHeight="1" x14ac:dyDescent="0.25">
      <c r="B11" s="313" t="s">
        <v>421</v>
      </c>
      <c r="C11" s="313"/>
      <c r="D11" s="313"/>
      <c r="E11" s="313"/>
      <c r="F11" s="313"/>
      <c r="G11" s="313"/>
    </row>
    <row r="12" spans="2:7" ht="22.5" customHeight="1" x14ac:dyDescent="0.25">
      <c r="B12" s="300"/>
      <c r="C12" s="301"/>
      <c r="D12" s="301"/>
      <c r="E12" s="301"/>
      <c r="F12" s="301"/>
      <c r="G12" s="302"/>
    </row>
    <row r="13" spans="2:7" ht="19.5" customHeight="1" x14ac:dyDescent="0.25">
      <c r="B13" s="303"/>
      <c r="C13" s="304"/>
      <c r="D13" s="304"/>
      <c r="E13" s="304"/>
      <c r="F13" s="304"/>
      <c r="G13" s="305"/>
    </row>
    <row r="14" spans="2:7" ht="19.5" customHeight="1" x14ac:dyDescent="0.25">
      <c r="B14" s="303"/>
      <c r="C14" s="304"/>
      <c r="D14" s="304"/>
      <c r="E14" s="304"/>
      <c r="F14" s="304"/>
      <c r="G14" s="305"/>
    </row>
    <row r="15" spans="2:7" ht="59.25" customHeight="1" x14ac:dyDescent="0.25">
      <c r="B15" s="306"/>
      <c r="C15" s="307"/>
      <c r="D15" s="307"/>
      <c r="E15" s="307"/>
      <c r="F15" s="307"/>
      <c r="G15" s="308"/>
    </row>
    <row r="16" spans="2:7" ht="19.5" customHeight="1" x14ac:dyDescent="0.25">
      <c r="B16" s="46"/>
      <c r="C16" s="9"/>
      <c r="D16" s="9"/>
      <c r="E16" s="9"/>
      <c r="F16" s="9"/>
      <c r="G16" s="9"/>
    </row>
    <row r="17" spans="2:7" ht="19.5" customHeight="1" x14ac:dyDescent="0.25">
      <c r="B17" s="46"/>
      <c r="C17" s="9"/>
      <c r="D17" s="9"/>
      <c r="E17" s="9"/>
      <c r="F17" s="9"/>
      <c r="G17" s="9"/>
    </row>
    <row r="18" spans="2:7" ht="19.5" customHeight="1" x14ac:dyDescent="0.25">
      <c r="B18" s="46"/>
      <c r="C18" s="9"/>
      <c r="D18" s="9"/>
      <c r="E18" s="9"/>
      <c r="F18" s="9"/>
      <c r="G18" s="9"/>
    </row>
    <row r="19" spans="2:7" ht="15" customHeight="1" x14ac:dyDescent="0.25">
      <c r="B19" s="46"/>
      <c r="C19" s="9"/>
      <c r="D19" s="9"/>
      <c r="E19" s="9"/>
      <c r="F19" s="9"/>
      <c r="G19" s="9"/>
    </row>
    <row r="20" spans="2:7" ht="15" customHeight="1" x14ac:dyDescent="0.25">
      <c r="B20" s="46"/>
      <c r="C20" s="9"/>
      <c r="D20" s="9"/>
      <c r="E20" s="9"/>
      <c r="F20" s="9"/>
      <c r="G20" s="9"/>
    </row>
    <row r="21" spans="2:7" ht="15" customHeight="1" x14ac:dyDescent="0.25">
      <c r="B21" s="46"/>
      <c r="C21" s="9"/>
      <c r="D21" s="9"/>
      <c r="E21" s="9"/>
      <c r="F21" s="9"/>
      <c r="G21" s="9"/>
    </row>
    <row r="22" spans="2:7" ht="15" customHeight="1" x14ac:dyDescent="0.25">
      <c r="B22" s="46"/>
      <c r="C22" s="9"/>
      <c r="D22" s="9"/>
      <c r="E22" s="9"/>
      <c r="F22" s="9"/>
      <c r="G22" s="9"/>
    </row>
    <row r="23" spans="2:7" ht="15" customHeight="1" x14ac:dyDescent="0.25">
      <c r="B23" s="46"/>
      <c r="C23" s="9"/>
      <c r="D23" s="9"/>
      <c r="E23" s="9"/>
      <c r="F23" s="9"/>
      <c r="G23" s="9"/>
    </row>
    <row r="24" spans="2:7" ht="15" customHeight="1" x14ac:dyDescent="0.25">
      <c r="B24" s="46"/>
      <c r="C24" s="9"/>
      <c r="D24" s="9"/>
      <c r="E24" s="9"/>
      <c r="F24" s="9"/>
      <c r="G24" s="9"/>
    </row>
    <row r="25" spans="2:7" ht="15" customHeight="1" x14ac:dyDescent="0.25">
      <c r="B25" s="46"/>
      <c r="C25" s="9"/>
      <c r="D25" s="9"/>
      <c r="E25" s="9"/>
      <c r="F25" s="9"/>
      <c r="G25" s="9"/>
    </row>
    <row r="26" spans="2:7" ht="15" customHeight="1" x14ac:dyDescent="0.25">
      <c r="B26" s="46"/>
      <c r="C26" s="9"/>
      <c r="D26" s="9"/>
      <c r="E26" s="9"/>
      <c r="F26" s="9"/>
      <c r="G26" s="9"/>
    </row>
    <row r="27" spans="2:7" ht="15" customHeight="1" x14ac:dyDescent="0.25">
      <c r="B27" s="46"/>
      <c r="C27" s="9"/>
      <c r="D27" s="9"/>
      <c r="E27" s="9"/>
      <c r="F27" s="9"/>
      <c r="G27" s="9"/>
    </row>
    <row r="28" spans="2:7" ht="15" customHeight="1" x14ac:dyDescent="0.25">
      <c r="B28" s="46"/>
      <c r="C28" s="9"/>
      <c r="D28" s="9"/>
      <c r="E28" s="9"/>
      <c r="F28" s="9"/>
      <c r="G28" s="9"/>
    </row>
    <row r="29" spans="2:7" ht="15" customHeight="1" x14ac:dyDescent="0.25">
      <c r="B29" s="46"/>
      <c r="C29" s="9"/>
      <c r="D29" s="9"/>
      <c r="E29" s="9"/>
      <c r="F29" s="9"/>
      <c r="G29" s="9"/>
    </row>
    <row r="30" spans="2:7" ht="15" customHeight="1" x14ac:dyDescent="0.25">
      <c r="B30" s="46"/>
      <c r="C30" s="9"/>
      <c r="D30" s="9"/>
      <c r="E30" s="9"/>
      <c r="F30" s="9"/>
      <c r="G30" s="9"/>
    </row>
    <row r="31" spans="2:7" ht="15" customHeight="1" x14ac:dyDescent="0.25">
      <c r="B31" s="46"/>
      <c r="C31" s="9"/>
      <c r="D31" s="9"/>
      <c r="E31" s="9"/>
      <c r="F31" s="9"/>
      <c r="G31" s="9"/>
    </row>
    <row r="32" spans="2:7" ht="15" customHeight="1" x14ac:dyDescent="0.25">
      <c r="B32" s="46"/>
      <c r="C32" s="9"/>
      <c r="D32" s="9"/>
      <c r="E32" s="9"/>
      <c r="F32" s="9"/>
      <c r="G32" s="9"/>
    </row>
    <row r="33" spans="2:7" ht="15" customHeight="1" x14ac:dyDescent="0.25">
      <c r="B33" s="46"/>
      <c r="C33" s="9"/>
      <c r="D33" s="9"/>
      <c r="E33" s="9"/>
      <c r="F33" s="9"/>
      <c r="G33" s="9"/>
    </row>
    <row r="34" spans="2:7" ht="15" customHeight="1" x14ac:dyDescent="0.25">
      <c r="B34" s="46"/>
      <c r="C34" s="9"/>
      <c r="D34" s="9"/>
      <c r="E34" s="9"/>
      <c r="F34" s="9"/>
      <c r="G34" s="9"/>
    </row>
    <row r="35" spans="2:7" ht="15" customHeight="1" x14ac:dyDescent="0.25">
      <c r="B35" s="46"/>
      <c r="C35" s="9"/>
      <c r="D35" s="9"/>
      <c r="E35" s="9"/>
      <c r="F35" s="9"/>
      <c r="G35" s="9"/>
    </row>
    <row r="36" spans="2:7" ht="15" customHeight="1" x14ac:dyDescent="0.25">
      <c r="B36" s="46"/>
      <c r="C36" s="9"/>
      <c r="D36" s="9"/>
      <c r="E36" s="9"/>
      <c r="F36" s="9"/>
      <c r="G36" s="9"/>
    </row>
  </sheetData>
  <mergeCells count="10">
    <mergeCell ref="B12:G15"/>
    <mergeCell ref="B1:G1"/>
    <mergeCell ref="C3:G3"/>
    <mergeCell ref="C5:G5"/>
    <mergeCell ref="C7:G7"/>
    <mergeCell ref="B11:G11"/>
    <mergeCell ref="B6:G6"/>
    <mergeCell ref="B4:G4"/>
    <mergeCell ref="B8:G8"/>
    <mergeCell ref="B10:G10"/>
  </mergeCells>
  <pageMargins left="0.43307086614173229" right="0.43307086614173229"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26313-AD9A-4CF3-BEEB-92385FD70A51}">
  <dimension ref="A1:E50"/>
  <sheetViews>
    <sheetView workbookViewId="0">
      <selection activeCell="B10" sqref="B10"/>
    </sheetView>
  </sheetViews>
  <sheetFormatPr defaultRowHeight="15" x14ac:dyDescent="0.25"/>
  <cols>
    <col min="2" max="3" width="27.5703125" customWidth="1"/>
  </cols>
  <sheetData>
    <row r="1" spans="1:5" x14ac:dyDescent="0.25">
      <c r="A1" s="21" t="s">
        <v>445</v>
      </c>
      <c r="B1" s="21" t="s">
        <v>446</v>
      </c>
      <c r="C1" s="21" t="s">
        <v>447</v>
      </c>
      <c r="D1" s="21" t="s">
        <v>5</v>
      </c>
      <c r="E1" s="21" t="s">
        <v>109</v>
      </c>
    </row>
    <row r="2" spans="1:5" ht="32.25" customHeight="1" x14ac:dyDescent="0.25">
      <c r="A2" s="21"/>
      <c r="B2" s="21"/>
      <c r="C2" s="21"/>
      <c r="D2" s="21"/>
      <c r="E2" s="21"/>
    </row>
    <row r="3" spans="1:5" ht="32.25" customHeight="1" x14ac:dyDescent="0.25">
      <c r="A3" s="21"/>
      <c r="B3" s="21"/>
      <c r="C3" s="21"/>
      <c r="D3" s="21"/>
      <c r="E3" s="21"/>
    </row>
    <row r="4" spans="1:5" ht="32.25" customHeight="1" x14ac:dyDescent="0.25">
      <c r="A4" s="21"/>
      <c r="B4" s="21"/>
      <c r="C4" s="21"/>
      <c r="D4" s="21"/>
      <c r="E4" s="21"/>
    </row>
    <row r="5" spans="1:5" ht="32.25" customHeight="1" x14ac:dyDescent="0.25">
      <c r="A5" s="21"/>
      <c r="B5" s="21"/>
      <c r="C5" s="21"/>
      <c r="D5" s="21"/>
      <c r="E5" s="21"/>
    </row>
    <row r="6" spans="1:5" ht="32.25" customHeight="1" x14ac:dyDescent="0.25">
      <c r="A6" s="21"/>
      <c r="B6" s="21"/>
      <c r="C6" s="21"/>
      <c r="D6" s="21"/>
      <c r="E6" s="21"/>
    </row>
    <row r="7" spans="1:5" ht="32.25" customHeight="1" x14ac:dyDescent="0.25">
      <c r="A7" s="21"/>
      <c r="B7" s="21"/>
      <c r="C7" s="21"/>
      <c r="D7" s="21"/>
      <c r="E7" s="21"/>
    </row>
    <row r="8" spans="1:5" ht="32.25" customHeight="1" x14ac:dyDescent="0.25">
      <c r="A8" s="21"/>
      <c r="B8" s="21"/>
      <c r="C8" s="21"/>
      <c r="D8" s="21"/>
      <c r="E8" s="21"/>
    </row>
    <row r="9" spans="1:5" ht="32.25" customHeight="1" x14ac:dyDescent="0.25">
      <c r="A9" s="21"/>
      <c r="B9" s="21"/>
      <c r="C9" s="21"/>
      <c r="D9" s="21"/>
      <c r="E9" s="21"/>
    </row>
    <row r="10" spans="1:5" ht="32.25" customHeight="1" x14ac:dyDescent="0.25">
      <c r="A10" s="21"/>
      <c r="B10" s="21"/>
      <c r="C10" s="21"/>
      <c r="D10" s="21"/>
      <c r="E10" s="21"/>
    </row>
    <row r="11" spans="1:5" ht="32.25" customHeight="1" x14ac:dyDescent="0.25">
      <c r="A11" s="21"/>
      <c r="B11" s="21"/>
      <c r="C11" s="21"/>
      <c r="D11" s="21"/>
      <c r="E11" s="21"/>
    </row>
    <row r="12" spans="1:5" ht="32.25" customHeight="1" x14ac:dyDescent="0.25">
      <c r="A12" s="21"/>
      <c r="B12" s="21"/>
      <c r="C12" s="21"/>
      <c r="D12" s="21"/>
      <c r="E12" s="21"/>
    </row>
    <row r="13" spans="1:5" ht="32.25" customHeight="1" x14ac:dyDescent="0.25">
      <c r="A13" s="21"/>
      <c r="B13" s="21"/>
      <c r="C13" s="21"/>
      <c r="D13" s="21"/>
      <c r="E13" s="21"/>
    </row>
    <row r="14" spans="1:5" ht="32.25" customHeight="1" x14ac:dyDescent="0.25">
      <c r="A14" s="21"/>
      <c r="B14" s="21"/>
      <c r="C14" s="21"/>
      <c r="D14" s="21"/>
      <c r="E14" s="21"/>
    </row>
    <row r="15" spans="1:5" ht="32.25" customHeight="1" x14ac:dyDescent="0.25">
      <c r="A15" s="21"/>
      <c r="B15" s="21"/>
      <c r="C15" s="21"/>
      <c r="D15" s="21"/>
      <c r="E15" s="21"/>
    </row>
    <row r="16" spans="1:5" ht="32.25" customHeight="1" x14ac:dyDescent="0.25">
      <c r="A16" s="21"/>
      <c r="B16" s="21"/>
      <c r="C16" s="21"/>
      <c r="D16" s="21"/>
      <c r="E16" s="21"/>
    </row>
    <row r="17" spans="1:5" ht="32.25" customHeight="1" x14ac:dyDescent="0.25">
      <c r="A17" s="21"/>
      <c r="B17" s="21"/>
      <c r="C17" s="21"/>
      <c r="D17" s="21"/>
      <c r="E17" s="21"/>
    </row>
    <row r="18" spans="1:5" ht="32.25" customHeight="1" x14ac:dyDescent="0.25">
      <c r="A18" s="21"/>
      <c r="B18" s="21"/>
      <c r="C18" s="21"/>
      <c r="D18" s="21"/>
      <c r="E18" s="21"/>
    </row>
    <row r="19" spans="1:5" ht="32.25" customHeight="1" x14ac:dyDescent="0.25">
      <c r="A19" s="21"/>
      <c r="B19" s="21"/>
      <c r="C19" s="21"/>
      <c r="D19" s="21"/>
      <c r="E19" s="21"/>
    </row>
    <row r="20" spans="1:5" ht="32.25" customHeight="1" x14ac:dyDescent="0.25">
      <c r="A20" s="21"/>
      <c r="B20" s="21"/>
      <c r="C20" s="21"/>
      <c r="D20" s="21"/>
      <c r="E20" s="21"/>
    </row>
    <row r="21" spans="1:5" ht="32.25" customHeight="1" x14ac:dyDescent="0.25">
      <c r="A21" s="21"/>
      <c r="B21" s="21"/>
      <c r="C21" s="21"/>
      <c r="D21" s="21"/>
      <c r="E21" s="21"/>
    </row>
    <row r="22" spans="1:5" ht="32.25" customHeight="1" x14ac:dyDescent="0.25">
      <c r="A22" s="21"/>
      <c r="B22" s="21"/>
      <c r="C22" s="21"/>
      <c r="D22" s="21"/>
      <c r="E22" s="21"/>
    </row>
    <row r="23" spans="1:5" ht="32.25" customHeight="1" x14ac:dyDescent="0.25">
      <c r="A23" s="21"/>
      <c r="B23" s="21"/>
      <c r="C23" s="21"/>
      <c r="D23" s="21"/>
      <c r="E23" s="21"/>
    </row>
    <row r="24" spans="1:5" ht="32.25" customHeight="1" x14ac:dyDescent="0.25">
      <c r="A24" s="229"/>
      <c r="B24" s="229"/>
      <c r="C24" s="229"/>
      <c r="D24" s="229"/>
      <c r="E24" s="229"/>
    </row>
    <row r="25" spans="1:5" ht="32.25" customHeight="1" x14ac:dyDescent="0.25">
      <c r="A25" s="136"/>
      <c r="B25" s="136"/>
      <c r="C25" s="136"/>
      <c r="D25" s="136"/>
      <c r="E25" s="136"/>
    </row>
    <row r="26" spans="1:5" ht="32.25" customHeight="1" x14ac:dyDescent="0.25">
      <c r="A26" s="136"/>
      <c r="B26" s="136"/>
      <c r="C26" s="136"/>
      <c r="D26" s="136"/>
      <c r="E26" s="136"/>
    </row>
    <row r="27" spans="1:5" ht="32.25" customHeight="1" x14ac:dyDescent="0.25">
      <c r="A27" s="136"/>
      <c r="B27" s="136"/>
      <c r="C27" s="136"/>
      <c r="D27" s="136"/>
      <c r="E27" s="136"/>
    </row>
    <row r="28" spans="1:5" ht="32.25" customHeight="1" x14ac:dyDescent="0.25">
      <c r="A28" s="136"/>
      <c r="B28" s="136"/>
      <c r="C28" s="136"/>
      <c r="D28" s="136"/>
      <c r="E28" s="136"/>
    </row>
    <row r="29" spans="1:5" ht="32.25" customHeight="1" x14ac:dyDescent="0.25">
      <c r="A29" s="136"/>
      <c r="B29" s="136"/>
      <c r="C29" s="136"/>
      <c r="D29" s="136"/>
      <c r="E29" s="136"/>
    </row>
    <row r="30" spans="1:5" ht="32.25" customHeight="1" x14ac:dyDescent="0.25">
      <c r="A30" s="136"/>
      <c r="B30" s="136"/>
      <c r="C30" s="136"/>
      <c r="D30" s="136"/>
      <c r="E30" s="136"/>
    </row>
    <row r="31" spans="1:5" ht="32.25" customHeight="1" x14ac:dyDescent="0.25">
      <c r="A31" s="136"/>
      <c r="B31" s="136"/>
      <c r="C31" s="136"/>
      <c r="D31" s="136"/>
      <c r="E31" s="136"/>
    </row>
    <row r="32" spans="1:5" ht="32.25" customHeight="1" x14ac:dyDescent="0.25">
      <c r="A32" s="136"/>
      <c r="B32" s="136"/>
      <c r="C32" s="136"/>
      <c r="D32" s="136"/>
      <c r="E32" s="136"/>
    </row>
    <row r="33" spans="1:5" ht="32.25" customHeight="1" x14ac:dyDescent="0.25">
      <c r="A33" s="136"/>
      <c r="B33" s="136"/>
      <c r="C33" s="136"/>
      <c r="D33" s="136"/>
      <c r="E33" s="136"/>
    </row>
    <row r="34" spans="1:5" ht="32.25" customHeight="1" x14ac:dyDescent="0.25">
      <c r="A34" s="136"/>
      <c r="B34" s="136"/>
      <c r="C34" s="136"/>
      <c r="D34" s="136"/>
      <c r="E34" s="136"/>
    </row>
    <row r="35" spans="1:5" ht="32.25" customHeight="1" x14ac:dyDescent="0.25">
      <c r="A35" s="136"/>
      <c r="B35" s="136"/>
      <c r="C35" s="136"/>
      <c r="D35" s="136"/>
      <c r="E35" s="136"/>
    </row>
    <row r="36" spans="1:5" ht="32.25" customHeight="1" x14ac:dyDescent="0.25">
      <c r="A36" s="136"/>
      <c r="B36" s="136"/>
      <c r="C36" s="136"/>
      <c r="D36" s="136"/>
      <c r="E36" s="136"/>
    </row>
    <row r="37" spans="1:5" ht="32.25" customHeight="1" x14ac:dyDescent="0.25">
      <c r="A37" s="136"/>
      <c r="B37" s="136"/>
      <c r="C37" s="136"/>
      <c r="D37" s="136"/>
      <c r="E37" s="136"/>
    </row>
    <row r="38" spans="1:5" ht="32.25" customHeight="1" x14ac:dyDescent="0.25">
      <c r="A38" s="136"/>
      <c r="B38" s="136"/>
      <c r="C38" s="136"/>
      <c r="D38" s="136"/>
      <c r="E38" s="136"/>
    </row>
    <row r="39" spans="1:5" ht="32.25" customHeight="1" x14ac:dyDescent="0.25">
      <c r="A39" s="136"/>
      <c r="B39" s="136"/>
      <c r="C39" s="136"/>
      <c r="D39" s="136"/>
      <c r="E39" s="136"/>
    </row>
    <row r="40" spans="1:5" ht="32.25" customHeight="1" x14ac:dyDescent="0.25">
      <c r="A40" s="136"/>
      <c r="B40" s="136"/>
      <c r="C40" s="136"/>
      <c r="D40" s="136"/>
      <c r="E40" s="136"/>
    </row>
    <row r="41" spans="1:5" ht="32.25" customHeight="1" x14ac:dyDescent="0.25">
      <c r="A41" s="136"/>
      <c r="B41" s="136"/>
      <c r="C41" s="136"/>
      <c r="D41" s="136"/>
      <c r="E41" s="136"/>
    </row>
    <row r="42" spans="1:5" ht="32.25" customHeight="1" x14ac:dyDescent="0.25">
      <c r="A42" s="136"/>
      <c r="B42" s="136"/>
      <c r="C42" s="136"/>
      <c r="D42" s="136"/>
      <c r="E42" s="136"/>
    </row>
    <row r="43" spans="1:5" ht="32.25" customHeight="1" x14ac:dyDescent="0.25">
      <c r="A43" s="136"/>
      <c r="B43" s="136"/>
      <c r="C43" s="136"/>
      <c r="D43" s="136"/>
      <c r="E43" s="136"/>
    </row>
    <row r="44" spans="1:5" ht="32.25" customHeight="1" x14ac:dyDescent="0.25">
      <c r="A44" s="136"/>
      <c r="B44" s="136"/>
      <c r="C44" s="136"/>
      <c r="D44" s="136"/>
      <c r="E44" s="136"/>
    </row>
    <row r="45" spans="1:5" ht="32.25" customHeight="1" x14ac:dyDescent="0.25">
      <c r="A45" s="136"/>
      <c r="B45" s="136"/>
      <c r="C45" s="136"/>
      <c r="D45" s="136"/>
      <c r="E45" s="136"/>
    </row>
    <row r="46" spans="1:5" ht="32.25" customHeight="1" x14ac:dyDescent="0.25">
      <c r="A46" s="136"/>
      <c r="B46" s="136"/>
      <c r="C46" s="136"/>
      <c r="D46" s="136"/>
      <c r="E46" s="136"/>
    </row>
    <row r="47" spans="1:5" ht="32.25" customHeight="1" x14ac:dyDescent="0.25">
      <c r="A47" s="136"/>
      <c r="B47" s="136"/>
      <c r="C47" s="136"/>
      <c r="D47" s="136"/>
      <c r="E47" s="136"/>
    </row>
    <row r="48" spans="1:5" ht="32.25" customHeight="1" x14ac:dyDescent="0.25">
      <c r="A48" s="136"/>
      <c r="B48" s="136"/>
      <c r="C48" s="136"/>
      <c r="D48" s="136"/>
      <c r="E48" s="136"/>
    </row>
    <row r="49" spans="1:5" ht="32.25" customHeight="1" x14ac:dyDescent="0.25">
      <c r="A49" s="136"/>
      <c r="B49" s="136"/>
      <c r="C49" s="136"/>
      <c r="D49" s="136"/>
      <c r="E49" s="136"/>
    </row>
    <row r="50" spans="1:5" ht="32.25" customHeight="1" x14ac:dyDescent="0.25">
      <c r="A50" s="136"/>
      <c r="B50" s="136"/>
      <c r="C50" s="136"/>
      <c r="D50" s="136"/>
      <c r="E50" s="1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5"/>
  <sheetViews>
    <sheetView topLeftCell="B1" workbookViewId="0">
      <selection activeCell="M10" sqref="M10"/>
    </sheetView>
  </sheetViews>
  <sheetFormatPr defaultColWidth="8.85546875" defaultRowHeight="15" x14ac:dyDescent="0.25"/>
  <cols>
    <col min="1" max="1" width="3.42578125" hidden="1" customWidth="1"/>
    <col min="2" max="2" width="10.42578125" style="1" customWidth="1"/>
    <col min="3" max="3" width="2.42578125" style="1" customWidth="1"/>
    <col min="4" max="4" width="5.42578125" style="1" customWidth="1"/>
    <col min="5" max="5" width="19.140625" style="16" customWidth="1"/>
    <col min="6" max="6" width="1.42578125" customWidth="1"/>
    <col min="7" max="8" width="5.42578125" style="8" customWidth="1"/>
    <col min="9" max="9" width="11.42578125" customWidth="1"/>
    <col min="10" max="12" width="4.42578125" customWidth="1"/>
    <col min="13" max="13" width="22.42578125" customWidth="1"/>
  </cols>
  <sheetData>
    <row r="1" spans="2:19" ht="78" customHeight="1" x14ac:dyDescent="0.4">
      <c r="B1" s="316" t="s">
        <v>84</v>
      </c>
      <c r="C1" s="316"/>
      <c r="D1" s="316"/>
      <c r="E1" s="316"/>
      <c r="F1" s="316"/>
      <c r="G1" s="316"/>
      <c r="H1" s="316"/>
      <c r="I1" s="316"/>
      <c r="J1" s="316"/>
      <c r="K1" s="316"/>
      <c r="L1" s="316"/>
      <c r="M1" s="316"/>
    </row>
    <row r="2" spans="2:19" ht="12" customHeight="1" x14ac:dyDescent="0.25"/>
    <row r="3" spans="2:19" ht="41.25" customHeight="1" x14ac:dyDescent="0.25">
      <c r="B3" s="23" t="s">
        <v>17</v>
      </c>
      <c r="C3" s="53"/>
      <c r="D3" s="324"/>
      <c r="E3" s="325"/>
      <c r="F3" s="325"/>
      <c r="G3" s="325"/>
      <c r="H3" s="325"/>
      <c r="I3" s="325"/>
      <c r="J3" s="325"/>
      <c r="K3" s="325"/>
      <c r="L3" s="325"/>
      <c r="M3" s="326"/>
    </row>
    <row r="4" spans="2:19" s="38" customFormat="1" ht="30" customHeight="1" x14ac:dyDescent="0.35">
      <c r="B4" s="60" t="s">
        <v>81</v>
      </c>
      <c r="C4" s="39"/>
      <c r="D4" s="54"/>
      <c r="E4" s="40"/>
      <c r="F4" s="40"/>
      <c r="G4" s="45" t="s">
        <v>62</v>
      </c>
      <c r="H4" s="45" t="s">
        <v>63</v>
      </c>
      <c r="I4" s="45" t="s">
        <v>82</v>
      </c>
      <c r="J4" s="321" t="s">
        <v>64</v>
      </c>
      <c r="K4" s="321"/>
      <c r="L4" s="321"/>
      <c r="M4" s="321"/>
    </row>
    <row r="5" spans="2:19" ht="21" customHeight="1" x14ac:dyDescent="0.3">
      <c r="B5" s="63"/>
      <c r="C5" s="43"/>
      <c r="D5" s="33"/>
      <c r="E5" s="57" t="s">
        <v>61</v>
      </c>
      <c r="F5" s="50"/>
      <c r="G5" s="21"/>
      <c r="H5" s="21"/>
      <c r="I5" s="28"/>
      <c r="J5" s="317" t="s">
        <v>87</v>
      </c>
      <c r="K5" s="317"/>
      <c r="L5" s="317"/>
      <c r="M5" s="317"/>
    </row>
    <row r="6" spans="2:19" ht="21" customHeight="1" x14ac:dyDescent="0.3">
      <c r="B6" s="64"/>
      <c r="C6" s="44"/>
      <c r="D6" s="33"/>
      <c r="E6" s="58" t="s">
        <v>76</v>
      </c>
      <c r="F6" s="49"/>
      <c r="G6" s="21"/>
      <c r="H6" s="59"/>
      <c r="I6" s="28"/>
      <c r="J6" s="318" t="s">
        <v>66</v>
      </c>
      <c r="K6" s="318"/>
      <c r="L6" s="318"/>
      <c r="M6" s="318"/>
    </row>
    <row r="7" spans="2:19" ht="21" customHeight="1" x14ac:dyDescent="0.3">
      <c r="B7" s="64"/>
      <c r="C7" s="44"/>
      <c r="D7" s="33"/>
      <c r="E7" s="58" t="s">
        <v>79</v>
      </c>
      <c r="F7" s="49"/>
      <c r="G7" s="55"/>
      <c r="H7" s="21"/>
      <c r="I7" s="28"/>
      <c r="J7" s="318" t="s">
        <v>67</v>
      </c>
      <c r="K7" s="318"/>
      <c r="L7" s="318"/>
      <c r="M7" s="318"/>
    </row>
    <row r="8" spans="2:19" ht="16.5" customHeight="1" x14ac:dyDescent="0.3">
      <c r="B8" s="20"/>
      <c r="C8" s="20"/>
      <c r="D8" s="20"/>
      <c r="E8" s="58"/>
      <c r="F8" s="49"/>
    </row>
    <row r="9" spans="2:19" s="37" customFormat="1" ht="15" customHeight="1" x14ac:dyDescent="0.3">
      <c r="B9" s="327" t="s">
        <v>59</v>
      </c>
      <c r="C9" s="327"/>
      <c r="D9" s="327"/>
      <c r="E9" s="327"/>
      <c r="F9" s="72"/>
      <c r="G9" s="322" t="s">
        <v>69</v>
      </c>
      <c r="H9" s="322"/>
      <c r="I9" s="322"/>
      <c r="J9" s="73" t="s">
        <v>64</v>
      </c>
      <c r="K9" s="73"/>
      <c r="L9" s="73"/>
      <c r="M9" s="73"/>
    </row>
    <row r="10" spans="2:19" s="37" customFormat="1" ht="22.5" customHeight="1" x14ac:dyDescent="0.3">
      <c r="B10" s="79"/>
      <c r="C10" s="69"/>
      <c r="D10" s="71"/>
      <c r="E10" s="77" t="s">
        <v>105</v>
      </c>
      <c r="F10" s="51"/>
      <c r="G10" s="328"/>
      <c r="H10" s="329"/>
      <c r="I10" s="330"/>
      <c r="J10" s="61" t="s">
        <v>86</v>
      </c>
      <c r="K10" s="61"/>
      <c r="L10" s="61"/>
    </row>
    <row r="11" spans="2:19" s="37" customFormat="1" ht="12" customHeight="1" x14ac:dyDescent="0.3">
      <c r="B11" s="71"/>
      <c r="C11" s="69"/>
      <c r="D11" s="67"/>
      <c r="E11" s="69"/>
      <c r="F11" s="51"/>
      <c r="G11" s="45"/>
      <c r="H11" s="45"/>
      <c r="I11" s="45"/>
    </row>
    <row r="12" spans="2:19" ht="22.5" customHeight="1" x14ac:dyDescent="0.3">
      <c r="B12" s="81" t="s">
        <v>107</v>
      </c>
      <c r="C12" s="52"/>
      <c r="D12" s="34"/>
      <c r="E12" s="58" t="s">
        <v>83</v>
      </c>
      <c r="F12" s="49"/>
      <c r="G12" s="319">
        <v>1</v>
      </c>
      <c r="H12" s="320"/>
      <c r="I12" s="56">
        <v>2</v>
      </c>
      <c r="J12" s="323" t="s">
        <v>86</v>
      </c>
      <c r="K12" s="318"/>
      <c r="L12" s="318"/>
      <c r="M12" s="318"/>
    </row>
    <row r="13" spans="2:19" ht="21" customHeight="1" x14ac:dyDescent="0.3">
      <c r="B13" s="82" t="s">
        <v>106</v>
      </c>
      <c r="C13" s="52"/>
      <c r="D13" s="27"/>
      <c r="E13" s="58"/>
      <c r="F13" s="49"/>
      <c r="G13" s="319">
        <v>3</v>
      </c>
      <c r="H13" s="320"/>
      <c r="I13" s="56">
        <v>4</v>
      </c>
      <c r="J13" s="323"/>
      <c r="K13" s="318"/>
      <c r="L13" s="318"/>
      <c r="M13" s="318"/>
    </row>
    <row r="14" spans="2:19" ht="21" customHeight="1" x14ac:dyDescent="0.3">
      <c r="B14" s="27"/>
      <c r="C14" s="27"/>
      <c r="D14" s="27"/>
      <c r="E14" s="58"/>
      <c r="F14" s="49"/>
      <c r="G14" s="319">
        <v>5</v>
      </c>
      <c r="H14" s="320"/>
      <c r="I14" s="56">
        <v>6</v>
      </c>
      <c r="J14" s="323"/>
      <c r="K14" s="318"/>
      <c r="L14" s="318"/>
      <c r="M14" s="318"/>
    </row>
    <row r="15" spans="2:19" ht="16.5" customHeight="1" x14ac:dyDescent="0.3">
      <c r="B15" s="27"/>
      <c r="C15" s="27"/>
      <c r="D15" s="27"/>
      <c r="E15" s="58"/>
      <c r="F15" s="49"/>
      <c r="G15" s="31"/>
      <c r="H15" s="31"/>
      <c r="I15" s="31"/>
      <c r="J15" s="31"/>
      <c r="K15" s="31"/>
      <c r="L15" s="31"/>
    </row>
    <row r="16" spans="2:19" s="37" customFormat="1" ht="15" customHeight="1" x14ac:dyDescent="0.3">
      <c r="B16" s="41"/>
      <c r="C16" s="41"/>
      <c r="D16" s="41"/>
      <c r="E16" s="61"/>
      <c r="F16" s="51"/>
      <c r="G16" s="45" t="s">
        <v>62</v>
      </c>
      <c r="H16" s="45" t="s">
        <v>63</v>
      </c>
      <c r="I16" s="45" t="s">
        <v>82</v>
      </c>
      <c r="J16" s="76" t="s">
        <v>64</v>
      </c>
      <c r="K16" s="76"/>
      <c r="L16" s="76"/>
      <c r="M16" s="73"/>
      <c r="S16" s="42"/>
    </row>
    <row r="17" spans="2:19" ht="21" customHeight="1" x14ac:dyDescent="0.3">
      <c r="B17" s="20"/>
      <c r="C17" s="20"/>
      <c r="D17" s="33"/>
      <c r="E17" s="58" t="s">
        <v>78</v>
      </c>
      <c r="F17" s="49"/>
      <c r="G17" s="30"/>
      <c r="H17" s="30"/>
      <c r="I17" s="30"/>
      <c r="J17" s="66" t="s">
        <v>65</v>
      </c>
      <c r="K17" s="66"/>
      <c r="L17" s="66"/>
      <c r="S17" s="8"/>
    </row>
    <row r="18" spans="2:19" ht="21" customHeight="1" x14ac:dyDescent="0.3">
      <c r="B18" s="20"/>
      <c r="C18" s="20"/>
      <c r="D18" s="33"/>
      <c r="E18" s="58" t="s">
        <v>76</v>
      </c>
      <c r="F18" s="49"/>
      <c r="G18" s="30"/>
      <c r="H18" s="30"/>
      <c r="I18" s="30"/>
      <c r="J18" s="66" t="s">
        <v>66</v>
      </c>
      <c r="K18" s="66"/>
      <c r="L18" s="66"/>
      <c r="S18" s="8"/>
    </row>
    <row r="19" spans="2:19" ht="21" customHeight="1" x14ac:dyDescent="0.3">
      <c r="B19" s="20"/>
      <c r="C19" s="20"/>
      <c r="D19" s="33"/>
      <c r="E19" s="58" t="s">
        <v>77</v>
      </c>
      <c r="F19" s="49"/>
      <c r="G19" s="30"/>
      <c r="H19" s="30"/>
      <c r="I19" s="30"/>
      <c r="J19" s="66" t="s">
        <v>66</v>
      </c>
      <c r="K19" s="66"/>
      <c r="L19" s="66"/>
      <c r="S19" s="8"/>
    </row>
    <row r="20" spans="2:19" ht="17.25" customHeight="1" x14ac:dyDescent="0.3">
      <c r="B20" s="20"/>
      <c r="C20" s="20"/>
      <c r="D20" s="26"/>
      <c r="E20" s="58"/>
      <c r="F20" s="49"/>
      <c r="G20" s="5"/>
      <c r="H20" s="5"/>
      <c r="I20" s="5"/>
      <c r="J20" s="32"/>
      <c r="K20" s="32"/>
      <c r="L20" s="32"/>
      <c r="S20" s="8"/>
    </row>
    <row r="21" spans="2:19" s="37" customFormat="1" ht="15" customHeight="1" x14ac:dyDescent="0.3">
      <c r="B21" s="331" t="s">
        <v>60</v>
      </c>
      <c r="C21" s="331"/>
      <c r="D21" s="331"/>
      <c r="E21" s="331"/>
      <c r="F21" s="72"/>
      <c r="G21" s="322" t="s">
        <v>69</v>
      </c>
      <c r="H21" s="322"/>
      <c r="I21" s="322"/>
      <c r="J21" s="73" t="s">
        <v>64</v>
      </c>
      <c r="K21" s="73"/>
      <c r="L21" s="73"/>
      <c r="M21" s="76"/>
      <c r="S21" s="42"/>
    </row>
    <row r="22" spans="2:19" s="37" customFormat="1" ht="22.5" customHeight="1" x14ac:dyDescent="0.3">
      <c r="B22" s="80"/>
      <c r="C22" s="68"/>
      <c r="D22" s="74"/>
      <c r="E22" s="77" t="s">
        <v>105</v>
      </c>
      <c r="F22" s="51"/>
      <c r="G22" s="328"/>
      <c r="H22" s="329"/>
      <c r="I22" s="330"/>
      <c r="J22" s="61" t="s">
        <v>86</v>
      </c>
      <c r="K22" s="61"/>
      <c r="L22" s="61"/>
      <c r="M22" s="38"/>
      <c r="S22" s="42"/>
    </row>
    <row r="23" spans="2:19" s="37" customFormat="1" ht="12.75" customHeight="1" x14ac:dyDescent="0.3">
      <c r="B23" s="74"/>
      <c r="C23" s="68"/>
      <c r="D23" s="78"/>
      <c r="E23" s="70"/>
      <c r="F23" s="51"/>
      <c r="G23" s="45"/>
      <c r="H23" s="45"/>
      <c r="I23" s="45"/>
      <c r="M23" s="38"/>
      <c r="S23" s="42"/>
    </row>
    <row r="24" spans="2:19" s="37" customFormat="1" ht="15" customHeight="1" x14ac:dyDescent="0.3">
      <c r="B24" s="81" t="s">
        <v>107</v>
      </c>
      <c r="C24" s="20"/>
      <c r="D24" s="83"/>
      <c r="E24" s="20"/>
      <c r="F24" s="51"/>
      <c r="G24" s="75" t="s">
        <v>62</v>
      </c>
      <c r="H24" s="75" t="s">
        <v>63</v>
      </c>
      <c r="I24" s="75" t="s">
        <v>82</v>
      </c>
      <c r="J24" s="334" t="s">
        <v>80</v>
      </c>
      <c r="K24" s="334"/>
      <c r="L24" s="334"/>
      <c r="M24" s="76" t="s">
        <v>64</v>
      </c>
      <c r="S24" s="42"/>
    </row>
    <row r="25" spans="2:19" ht="21" customHeight="1" x14ac:dyDescent="0.3">
      <c r="B25" s="84" t="s">
        <v>106</v>
      </c>
      <c r="C25" s="44"/>
      <c r="D25" s="33"/>
      <c r="E25" s="58" t="s">
        <v>71</v>
      </c>
      <c r="F25" s="49"/>
      <c r="G25" s="30"/>
      <c r="H25" s="30"/>
      <c r="I25" s="30"/>
      <c r="J25" s="29"/>
      <c r="K25" s="29"/>
      <c r="L25" s="29"/>
      <c r="M25" s="66" t="s">
        <v>68</v>
      </c>
      <c r="S25" s="8"/>
    </row>
    <row r="26" spans="2:19" ht="21" customHeight="1" x14ac:dyDescent="0.3">
      <c r="B26" s="64"/>
      <c r="C26" s="44"/>
      <c r="D26" s="33"/>
      <c r="E26" s="58" t="s">
        <v>72</v>
      </c>
      <c r="F26" s="49"/>
      <c r="G26" s="30"/>
      <c r="H26" s="30"/>
      <c r="I26" s="30"/>
      <c r="J26" s="29"/>
      <c r="K26" s="29"/>
      <c r="L26" s="29"/>
      <c r="M26" s="66" t="s">
        <v>68</v>
      </c>
      <c r="S26" s="8"/>
    </row>
    <row r="27" spans="2:19" ht="21" customHeight="1" x14ac:dyDescent="0.3">
      <c r="B27" s="20"/>
      <c r="C27" s="20"/>
      <c r="D27" s="33"/>
      <c r="E27" s="58" t="s">
        <v>70</v>
      </c>
      <c r="F27" s="49"/>
      <c r="G27" s="30"/>
      <c r="H27" s="30"/>
      <c r="I27" s="30"/>
      <c r="J27" s="29"/>
      <c r="K27" s="29"/>
      <c r="L27" s="29"/>
      <c r="M27" s="66" t="s">
        <v>68</v>
      </c>
      <c r="S27" s="8"/>
    </row>
    <row r="28" spans="2:19" ht="21" customHeight="1" x14ac:dyDescent="0.3">
      <c r="B28" s="20"/>
      <c r="C28" s="20"/>
      <c r="D28" s="33"/>
      <c r="E28" s="58" t="s">
        <v>73</v>
      </c>
      <c r="F28" s="49"/>
      <c r="G28" s="30"/>
      <c r="H28" s="30"/>
      <c r="I28" s="30"/>
      <c r="J28" s="29"/>
      <c r="K28" s="29"/>
      <c r="L28" s="29"/>
      <c r="M28" s="66" t="s">
        <v>66</v>
      </c>
      <c r="S28" s="8"/>
    </row>
    <row r="29" spans="2:19" ht="21" customHeight="1" x14ac:dyDescent="0.3">
      <c r="B29" s="20"/>
      <c r="C29" s="20"/>
      <c r="D29" s="33"/>
      <c r="E29" s="58" t="s">
        <v>74</v>
      </c>
      <c r="F29" s="49"/>
      <c r="G29" s="30"/>
      <c r="H29" s="30"/>
      <c r="I29" s="30"/>
      <c r="J29" s="29"/>
      <c r="K29" s="29"/>
      <c r="L29" s="29"/>
      <c r="M29" s="66" t="s">
        <v>66</v>
      </c>
      <c r="S29" s="8"/>
    </row>
    <row r="30" spans="2:19" ht="21" customHeight="1" x14ac:dyDescent="0.3">
      <c r="B30" s="20"/>
      <c r="C30" s="20"/>
      <c r="D30" s="35"/>
      <c r="E30" s="58" t="s">
        <v>75</v>
      </c>
      <c r="F30" s="49"/>
      <c r="G30" s="332"/>
      <c r="H30" s="333"/>
      <c r="I30" s="36"/>
      <c r="J30" s="29"/>
      <c r="K30" s="29"/>
      <c r="L30" s="29"/>
      <c r="M30" s="66" t="s">
        <v>88</v>
      </c>
    </row>
    <row r="31" spans="2:19" ht="12" customHeight="1" x14ac:dyDescent="0.25">
      <c r="C31" s="9"/>
      <c r="D31" s="65"/>
      <c r="E31" s="9"/>
      <c r="F31" s="9"/>
      <c r="G31" s="9"/>
      <c r="H31" s="9"/>
      <c r="I31" s="65"/>
      <c r="J31" s="9"/>
      <c r="K31" s="9"/>
      <c r="L31" s="9"/>
      <c r="M31" s="9"/>
      <c r="N31" s="9"/>
    </row>
    <row r="32" spans="2:19" ht="19.5" customHeight="1" x14ac:dyDescent="0.25">
      <c r="B32" s="313" t="s">
        <v>19</v>
      </c>
      <c r="C32" s="313"/>
      <c r="D32" s="313"/>
      <c r="E32" s="313"/>
      <c r="F32" s="313"/>
      <c r="G32" s="313"/>
      <c r="H32" s="313"/>
      <c r="I32" s="313"/>
      <c r="J32" s="313"/>
      <c r="K32" s="313"/>
      <c r="L32" s="313"/>
      <c r="M32" s="313"/>
    </row>
    <row r="33" spans="2:13" ht="19.5" customHeight="1" x14ac:dyDescent="0.25">
      <c r="B33" s="9"/>
      <c r="C33" s="9"/>
      <c r="D33" s="9"/>
      <c r="E33" s="62"/>
      <c r="F33" s="9"/>
      <c r="G33" s="9"/>
      <c r="H33" s="9"/>
      <c r="I33" s="9"/>
      <c r="J33" s="9"/>
      <c r="K33" s="9"/>
      <c r="L33" s="9"/>
      <c r="M33" s="9"/>
    </row>
    <row r="34" spans="2:13" ht="19.5" customHeight="1" x14ac:dyDescent="0.25">
      <c r="B34" s="9"/>
      <c r="C34" s="9"/>
      <c r="D34" s="9"/>
      <c r="E34" s="62"/>
      <c r="F34" s="9"/>
      <c r="G34" s="9"/>
      <c r="H34" s="9"/>
      <c r="I34" s="9"/>
      <c r="J34" s="9"/>
      <c r="K34" s="9"/>
      <c r="L34" s="9"/>
      <c r="M34" s="9"/>
    </row>
    <row r="35" spans="2:13" ht="19.5" customHeight="1" x14ac:dyDescent="0.25">
      <c r="B35" s="9"/>
      <c r="C35" s="9"/>
      <c r="D35" s="9"/>
      <c r="E35" s="62"/>
      <c r="F35" s="9"/>
      <c r="G35" s="9"/>
      <c r="H35" s="9"/>
      <c r="I35" s="9"/>
      <c r="J35" s="9"/>
      <c r="K35" s="9"/>
      <c r="L35" s="9"/>
      <c r="M35" s="9"/>
    </row>
    <row r="36" spans="2:13" ht="19.5" customHeight="1" x14ac:dyDescent="0.25">
      <c r="B36" s="9"/>
      <c r="C36" s="9"/>
      <c r="D36" s="9"/>
      <c r="E36" s="62"/>
      <c r="F36" s="9"/>
      <c r="G36" s="9"/>
      <c r="H36" s="9"/>
      <c r="I36" s="9"/>
      <c r="J36" s="9"/>
      <c r="K36" s="9"/>
      <c r="L36" s="9"/>
      <c r="M36" s="9"/>
    </row>
    <row r="37" spans="2:13" ht="19.5" customHeight="1" x14ac:dyDescent="0.25">
      <c r="B37" s="9"/>
      <c r="C37" s="9"/>
      <c r="D37" s="9"/>
      <c r="E37" s="62"/>
      <c r="F37" s="9"/>
      <c r="G37" s="9"/>
      <c r="H37" s="9"/>
      <c r="I37" s="9"/>
      <c r="J37" s="9"/>
      <c r="K37" s="9"/>
      <c r="L37" s="9"/>
      <c r="M37" s="9"/>
    </row>
    <row r="38" spans="2:13" ht="15" customHeight="1" x14ac:dyDescent="0.25">
      <c r="B38" s="9"/>
      <c r="C38" s="9"/>
      <c r="D38" s="9"/>
      <c r="E38" s="62"/>
      <c r="F38" s="9"/>
      <c r="G38" s="9"/>
      <c r="H38" s="9"/>
      <c r="I38" s="9"/>
      <c r="J38" s="9"/>
      <c r="K38" s="9"/>
      <c r="L38" s="9"/>
      <c r="M38" s="9"/>
    </row>
    <row r="39" spans="2:13" ht="15" customHeight="1" x14ac:dyDescent="0.25">
      <c r="B39" s="9"/>
      <c r="C39" s="9"/>
      <c r="D39" s="9"/>
      <c r="E39" s="62"/>
      <c r="F39" s="9"/>
      <c r="G39" s="9"/>
      <c r="H39" s="9"/>
      <c r="I39" s="9"/>
      <c r="J39" s="9"/>
      <c r="K39" s="9"/>
      <c r="L39" s="9"/>
      <c r="M39" s="9"/>
    </row>
    <row r="40" spans="2:13" ht="15" customHeight="1" x14ac:dyDescent="0.25">
      <c r="B40" s="9"/>
      <c r="C40" s="9"/>
      <c r="D40" s="9"/>
      <c r="E40" s="62"/>
      <c r="F40" s="9"/>
      <c r="G40" s="9"/>
      <c r="H40" s="9"/>
      <c r="I40" s="9"/>
      <c r="J40" s="9"/>
      <c r="K40" s="9"/>
      <c r="L40" s="9"/>
      <c r="M40" s="9"/>
    </row>
    <row r="41" spans="2:13" ht="15" customHeight="1" x14ac:dyDescent="0.25">
      <c r="B41" s="9"/>
      <c r="C41" s="9"/>
      <c r="D41" s="9"/>
      <c r="E41" s="62"/>
      <c r="F41" s="9"/>
      <c r="G41" s="9"/>
      <c r="H41" s="9"/>
      <c r="I41" s="9"/>
      <c r="J41" s="9"/>
      <c r="K41" s="9"/>
      <c r="L41" s="9"/>
      <c r="M41" s="9"/>
    </row>
    <row r="42" spans="2:13" ht="15" customHeight="1" x14ac:dyDescent="0.25">
      <c r="B42" s="9"/>
      <c r="C42" s="9"/>
      <c r="D42" s="9"/>
      <c r="E42" s="62"/>
      <c r="F42" s="9"/>
      <c r="G42" s="9"/>
      <c r="H42" s="9"/>
      <c r="I42" s="9"/>
      <c r="J42" s="9"/>
      <c r="K42" s="9"/>
      <c r="L42" s="9"/>
      <c r="M42" s="9"/>
    </row>
    <row r="43" spans="2:13" ht="15" customHeight="1" x14ac:dyDescent="0.25">
      <c r="B43" s="9"/>
      <c r="C43" s="9"/>
      <c r="D43" s="9"/>
      <c r="E43" s="62"/>
      <c r="F43" s="9"/>
      <c r="G43" s="9"/>
      <c r="H43" s="9"/>
      <c r="I43" s="9"/>
      <c r="J43" s="9"/>
      <c r="K43" s="9"/>
      <c r="L43" s="9"/>
      <c r="M43" s="9"/>
    </row>
    <row r="44" spans="2:13" ht="15" customHeight="1" x14ac:dyDescent="0.25">
      <c r="B44" s="9"/>
      <c r="C44" s="9"/>
      <c r="D44" s="9"/>
      <c r="E44" s="62"/>
      <c r="F44" s="9"/>
      <c r="G44" s="9"/>
      <c r="H44" s="9"/>
      <c r="I44" s="9"/>
      <c r="J44" s="9"/>
      <c r="K44" s="9"/>
      <c r="L44" s="9"/>
      <c r="M44" s="9"/>
    </row>
    <row r="45" spans="2:13" ht="15" customHeight="1" x14ac:dyDescent="0.25">
      <c r="B45" s="9"/>
      <c r="C45" s="9"/>
      <c r="D45" s="9"/>
      <c r="E45" s="62"/>
      <c r="F45" s="9"/>
      <c r="G45" s="9"/>
      <c r="H45" s="9"/>
      <c r="I45" s="9"/>
      <c r="J45" s="9"/>
      <c r="K45" s="9"/>
      <c r="L45" s="9"/>
      <c r="M45" s="9"/>
    </row>
    <row r="46" spans="2:13" ht="15" customHeight="1" x14ac:dyDescent="0.25">
      <c r="B46" s="9"/>
      <c r="C46" s="9"/>
      <c r="D46" s="9"/>
      <c r="E46" s="62"/>
      <c r="F46" s="9"/>
      <c r="G46" s="9"/>
      <c r="H46" s="9"/>
      <c r="I46" s="9"/>
      <c r="J46" s="9"/>
      <c r="K46" s="9"/>
      <c r="L46" s="9"/>
      <c r="M46" s="9"/>
    </row>
    <row r="47" spans="2:13" ht="15" customHeight="1" x14ac:dyDescent="0.25">
      <c r="B47" s="9"/>
      <c r="C47" s="9"/>
      <c r="D47" s="9"/>
      <c r="E47" s="62"/>
      <c r="F47" s="9"/>
      <c r="G47" s="9"/>
      <c r="H47" s="9"/>
      <c r="I47" s="9"/>
      <c r="J47" s="9"/>
      <c r="K47" s="9"/>
      <c r="L47" s="9"/>
      <c r="M47" s="9"/>
    </row>
    <row r="48" spans="2:13" ht="15" customHeight="1" x14ac:dyDescent="0.25">
      <c r="B48" s="9"/>
      <c r="C48" s="9"/>
      <c r="D48" s="9"/>
      <c r="E48" s="62"/>
      <c r="F48" s="9"/>
      <c r="G48" s="9"/>
      <c r="H48" s="9"/>
      <c r="I48" s="9"/>
      <c r="J48" s="9"/>
      <c r="K48" s="9"/>
      <c r="L48" s="9"/>
      <c r="M48" s="9"/>
    </row>
    <row r="49" spans="2:13" ht="15" customHeight="1" x14ac:dyDescent="0.25">
      <c r="B49" s="9"/>
      <c r="C49" s="9"/>
      <c r="D49" s="9"/>
      <c r="E49" s="62"/>
      <c r="F49" s="9"/>
      <c r="G49" s="9"/>
      <c r="H49" s="9"/>
      <c r="I49" s="9"/>
      <c r="J49" s="9"/>
      <c r="K49" s="9"/>
      <c r="L49" s="9"/>
      <c r="M49" s="9"/>
    </row>
    <row r="50" spans="2:13" ht="15" customHeight="1" x14ac:dyDescent="0.25">
      <c r="B50" s="9"/>
      <c r="C50" s="9"/>
      <c r="D50" s="9"/>
      <c r="E50" s="62"/>
      <c r="F50" s="9"/>
      <c r="G50" s="9"/>
      <c r="H50" s="9"/>
      <c r="I50" s="9"/>
      <c r="J50" s="9"/>
      <c r="K50" s="9"/>
      <c r="L50" s="9"/>
      <c r="M50" s="9"/>
    </row>
    <row r="51" spans="2:13" ht="15" customHeight="1" x14ac:dyDescent="0.25">
      <c r="B51" s="9"/>
      <c r="C51" s="9"/>
      <c r="D51" s="9"/>
      <c r="E51" s="62"/>
      <c r="F51" s="9"/>
      <c r="G51" s="9"/>
      <c r="H51" s="9"/>
      <c r="I51" s="9"/>
      <c r="J51" s="9"/>
      <c r="K51" s="9"/>
      <c r="L51" s="9"/>
      <c r="M51" s="9"/>
    </row>
    <row r="52" spans="2:13" ht="15" customHeight="1" x14ac:dyDescent="0.25">
      <c r="B52" s="9"/>
      <c r="C52" s="9"/>
      <c r="D52" s="9"/>
      <c r="E52" s="62"/>
      <c r="F52" s="9"/>
      <c r="G52" s="9"/>
      <c r="H52" s="9"/>
      <c r="I52" s="9"/>
      <c r="J52" s="9"/>
      <c r="K52" s="9"/>
      <c r="L52" s="9"/>
      <c r="M52" s="9"/>
    </row>
    <row r="53" spans="2:13" ht="15" customHeight="1" x14ac:dyDescent="0.25">
      <c r="B53" s="9"/>
      <c r="C53" s="9"/>
      <c r="D53" s="9"/>
      <c r="E53" s="62"/>
      <c r="F53" s="9"/>
      <c r="G53" s="9"/>
      <c r="H53" s="9"/>
      <c r="I53" s="9"/>
      <c r="J53" s="9"/>
      <c r="K53" s="9"/>
      <c r="L53" s="9"/>
      <c r="M53" s="9"/>
    </row>
    <row r="54" spans="2:13" ht="15" customHeight="1" x14ac:dyDescent="0.25">
      <c r="B54" s="9"/>
      <c r="C54" s="9"/>
      <c r="D54" s="9"/>
      <c r="E54" s="62"/>
      <c r="F54" s="9"/>
      <c r="G54" s="9"/>
      <c r="H54" s="9"/>
      <c r="I54" s="9"/>
      <c r="J54" s="9"/>
      <c r="K54" s="9"/>
      <c r="L54" s="9"/>
      <c r="M54" s="9"/>
    </row>
    <row r="55" spans="2:13" ht="15" customHeight="1" x14ac:dyDescent="0.25">
      <c r="B55" s="9"/>
      <c r="C55" s="9"/>
      <c r="D55" s="9"/>
      <c r="E55" s="62"/>
      <c r="F55" s="9"/>
      <c r="G55" s="9"/>
      <c r="H55" s="9"/>
      <c r="I55" s="9"/>
      <c r="J55" s="9"/>
      <c r="K55" s="9"/>
      <c r="L55" s="9"/>
      <c r="M55" s="9"/>
    </row>
  </sheetData>
  <mergeCells count="19">
    <mergeCell ref="B21:E21"/>
    <mergeCell ref="B32:M32"/>
    <mergeCell ref="G30:H30"/>
    <mergeCell ref="G13:H13"/>
    <mergeCell ref="G14:H14"/>
    <mergeCell ref="G21:I21"/>
    <mergeCell ref="G22:I22"/>
    <mergeCell ref="J24:L24"/>
    <mergeCell ref="B1:M1"/>
    <mergeCell ref="J5:M5"/>
    <mergeCell ref="J6:M6"/>
    <mergeCell ref="J7:M7"/>
    <mergeCell ref="G12:H12"/>
    <mergeCell ref="J4:M4"/>
    <mergeCell ref="G9:I9"/>
    <mergeCell ref="J12:M14"/>
    <mergeCell ref="D3:M3"/>
    <mergeCell ref="B9:E9"/>
    <mergeCell ref="G10:I10"/>
  </mergeCells>
  <pageMargins left="0.27559055118110237" right="0.19685039370078741"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A5811-849F-43E1-A68B-B58702AA1370}">
  <dimension ref="A1:D12"/>
  <sheetViews>
    <sheetView workbookViewId="0">
      <selection activeCell="C17" sqref="C17"/>
    </sheetView>
  </sheetViews>
  <sheetFormatPr defaultRowHeight="15" x14ac:dyDescent="0.25"/>
  <cols>
    <col min="2" max="2" width="21.7109375" customWidth="1"/>
    <col min="3" max="3" width="48.7109375" customWidth="1"/>
    <col min="4" max="4" width="124.85546875" customWidth="1"/>
  </cols>
  <sheetData>
    <row r="1" spans="1:4" ht="33.75" x14ac:dyDescent="0.5">
      <c r="A1" s="108" t="s">
        <v>187</v>
      </c>
    </row>
    <row r="3" spans="1:4" ht="18.75" x14ac:dyDescent="0.3">
      <c r="B3" s="109" t="s">
        <v>188</v>
      </c>
      <c r="C3" s="109" t="s">
        <v>189</v>
      </c>
      <c r="D3" s="109" t="s">
        <v>190</v>
      </c>
    </row>
    <row r="4" spans="1:4" x14ac:dyDescent="0.25">
      <c r="B4" s="21" t="s">
        <v>130</v>
      </c>
      <c r="C4" s="21" t="s">
        <v>524</v>
      </c>
      <c r="D4" s="21" t="s">
        <v>525</v>
      </c>
    </row>
    <row r="5" spans="1:4" x14ac:dyDescent="0.25">
      <c r="B5" s="21" t="s">
        <v>191</v>
      </c>
      <c r="C5" s="21" t="s">
        <v>182</v>
      </c>
      <c r="D5" s="21" t="s">
        <v>192</v>
      </c>
    </row>
    <row r="6" spans="1:4" x14ac:dyDescent="0.25">
      <c r="B6" s="21" t="s">
        <v>211</v>
      </c>
      <c r="C6" s="21" t="s">
        <v>212</v>
      </c>
      <c r="D6" s="21" t="s">
        <v>213</v>
      </c>
    </row>
    <row r="7" spans="1:4" x14ac:dyDescent="0.25">
      <c r="B7" s="21" t="s">
        <v>193</v>
      </c>
      <c r="C7" s="21" t="s">
        <v>194</v>
      </c>
      <c r="D7" s="21" t="s">
        <v>195</v>
      </c>
    </row>
    <row r="8" spans="1:4" x14ac:dyDescent="0.25">
      <c r="B8" s="21" t="s">
        <v>208</v>
      </c>
      <c r="C8" s="21" t="s">
        <v>209</v>
      </c>
      <c r="D8" s="21" t="s">
        <v>210</v>
      </c>
    </row>
    <row r="9" spans="1:4" x14ac:dyDescent="0.25">
      <c r="B9" s="21"/>
      <c r="C9" s="21"/>
      <c r="D9" s="21"/>
    </row>
    <row r="10" spans="1:4" x14ac:dyDescent="0.25">
      <c r="B10" s="21"/>
      <c r="C10" s="21"/>
      <c r="D10" s="21"/>
    </row>
    <row r="11" spans="1:4" x14ac:dyDescent="0.25">
      <c r="B11" s="21"/>
      <c r="C11" s="21"/>
      <c r="D11" s="21"/>
    </row>
    <row r="12" spans="1:4" x14ac:dyDescent="0.25">
      <c r="B12" s="21"/>
      <c r="C12" s="21"/>
      <c r="D12" s="2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3044-7190-4300-8936-85188AC57B30}">
  <dimension ref="A1:E38"/>
  <sheetViews>
    <sheetView topLeftCell="D1" zoomScaleNormal="100" workbookViewId="0">
      <selection activeCell="F18" sqref="F18"/>
    </sheetView>
  </sheetViews>
  <sheetFormatPr defaultRowHeight="15" x14ac:dyDescent="0.25"/>
  <cols>
    <col min="1" max="1" width="9.140625" style="18"/>
    <col min="2" max="6" width="39.5703125" style="18" customWidth="1"/>
    <col min="7" max="16384" width="9.140625" style="18"/>
  </cols>
  <sheetData>
    <row r="1" spans="1:5" ht="21" x14ac:dyDescent="0.35">
      <c r="B1" s="235" t="s">
        <v>482</v>
      </c>
    </row>
    <row r="2" spans="1:5" x14ac:dyDescent="0.25">
      <c r="B2" s="234" t="s">
        <v>479</v>
      </c>
      <c r="C2" s="234" t="s">
        <v>521</v>
      </c>
      <c r="D2" s="234" t="s">
        <v>522</v>
      </c>
      <c r="E2" s="234" t="s">
        <v>479</v>
      </c>
    </row>
    <row r="3" spans="1:5" x14ac:dyDescent="0.25">
      <c r="B3" s="18" t="s">
        <v>483</v>
      </c>
      <c r="C3" s="18" t="s">
        <v>483</v>
      </c>
      <c r="D3" s="18" t="s">
        <v>483</v>
      </c>
      <c r="E3" s="18" t="s">
        <v>483</v>
      </c>
    </row>
    <row r="4" spans="1:5" x14ac:dyDescent="0.25">
      <c r="B4" s="18" t="s">
        <v>484</v>
      </c>
      <c r="C4" s="18" t="s">
        <v>484</v>
      </c>
      <c r="D4" s="18" t="s">
        <v>484</v>
      </c>
      <c r="E4" s="18" t="s">
        <v>484</v>
      </c>
    </row>
    <row r="5" spans="1:5" x14ac:dyDescent="0.25">
      <c r="B5" s="18" t="s">
        <v>485</v>
      </c>
      <c r="C5" s="18" t="s">
        <v>485</v>
      </c>
      <c r="D5" s="18" t="s">
        <v>485</v>
      </c>
      <c r="E5" s="18" t="s">
        <v>485</v>
      </c>
    </row>
    <row r="6" spans="1:5" x14ac:dyDescent="0.25">
      <c r="B6" s="18" t="s">
        <v>510</v>
      </c>
      <c r="C6" s="18" t="s">
        <v>510</v>
      </c>
      <c r="D6" s="18" t="s">
        <v>510</v>
      </c>
      <c r="E6" s="18" t="s">
        <v>510</v>
      </c>
    </row>
    <row r="9" spans="1:5" ht="23.25" x14ac:dyDescent="0.35">
      <c r="B9" s="236" t="s">
        <v>450</v>
      </c>
      <c r="C9" s="236" t="s">
        <v>450</v>
      </c>
      <c r="D9" s="236" t="s">
        <v>450</v>
      </c>
      <c r="E9" s="239" t="s">
        <v>450</v>
      </c>
    </row>
    <row r="10" spans="1:5" ht="42.75" customHeight="1" x14ac:dyDescent="0.25">
      <c r="A10" s="270"/>
      <c r="B10" s="240" t="s">
        <v>479</v>
      </c>
      <c r="C10" s="240" t="s">
        <v>480</v>
      </c>
      <c r="D10" s="240" t="s">
        <v>481</v>
      </c>
      <c r="E10" s="240" t="s">
        <v>499</v>
      </c>
    </row>
    <row r="11" spans="1:5" ht="42.75" customHeight="1" x14ac:dyDescent="0.25">
      <c r="A11" s="18">
        <v>1</v>
      </c>
      <c r="B11" s="237" t="s">
        <v>475</v>
      </c>
      <c r="C11" s="237" t="s">
        <v>475</v>
      </c>
      <c r="D11" s="237" t="s">
        <v>475</v>
      </c>
      <c r="E11" s="237" t="s">
        <v>475</v>
      </c>
    </row>
    <row r="12" spans="1:5" ht="42.75" customHeight="1" x14ac:dyDescent="0.25">
      <c r="A12" s="18">
        <v>2</v>
      </c>
      <c r="B12" s="237" t="s">
        <v>453</v>
      </c>
      <c r="C12" s="238" t="s">
        <v>509</v>
      </c>
      <c r="D12" s="238" t="s">
        <v>453</v>
      </c>
      <c r="E12" s="237" t="s">
        <v>453</v>
      </c>
    </row>
    <row r="13" spans="1:5" ht="42.75" customHeight="1" x14ac:dyDescent="0.25">
      <c r="A13" s="18">
        <v>3</v>
      </c>
      <c r="B13" s="237" t="s">
        <v>455</v>
      </c>
      <c r="C13" s="238" t="s">
        <v>508</v>
      </c>
      <c r="D13" s="237" t="s">
        <v>508</v>
      </c>
      <c r="E13" s="237" t="s">
        <v>508</v>
      </c>
    </row>
    <row r="14" spans="1:5" ht="42.75" customHeight="1" x14ac:dyDescent="0.25">
      <c r="A14" s="18">
        <v>4</v>
      </c>
      <c r="B14" s="237" t="s">
        <v>476</v>
      </c>
      <c r="C14" s="237" t="s">
        <v>476</v>
      </c>
      <c r="D14" s="237" t="s">
        <v>476</v>
      </c>
      <c r="E14" s="237" t="s">
        <v>476</v>
      </c>
    </row>
    <row r="15" spans="1:5" ht="42.75" customHeight="1" x14ac:dyDescent="0.25">
      <c r="A15" s="18">
        <v>5</v>
      </c>
      <c r="B15" s="237" t="s">
        <v>477</v>
      </c>
      <c r="C15" s="237" t="s">
        <v>477</v>
      </c>
      <c r="D15" s="237" t="s">
        <v>477</v>
      </c>
      <c r="E15" s="237" t="s">
        <v>477</v>
      </c>
    </row>
    <row r="16" spans="1:5" ht="42.75" customHeight="1" x14ac:dyDescent="0.25">
      <c r="A16" s="18">
        <v>6</v>
      </c>
      <c r="B16" s="237" t="s">
        <v>478</v>
      </c>
      <c r="C16" s="237" t="s">
        <v>478</v>
      </c>
      <c r="D16" s="237" t="s">
        <v>478</v>
      </c>
      <c r="E16" s="237" t="s">
        <v>478</v>
      </c>
    </row>
    <row r="17" spans="1:5" ht="42.75" customHeight="1" x14ac:dyDescent="0.25">
      <c r="A17" s="18">
        <v>7</v>
      </c>
      <c r="B17" s="237"/>
      <c r="C17" s="237"/>
      <c r="D17" s="237"/>
      <c r="E17" s="237" t="s">
        <v>519</v>
      </c>
    </row>
    <row r="18" spans="1:5" ht="42.75" customHeight="1" x14ac:dyDescent="0.25">
      <c r="B18" s="237"/>
      <c r="C18" s="237"/>
      <c r="D18" s="237"/>
      <c r="E18" s="237" t="s">
        <v>520</v>
      </c>
    </row>
    <row r="22" spans="1:5" ht="21" x14ac:dyDescent="0.35">
      <c r="B22" s="235" t="s">
        <v>486</v>
      </c>
    </row>
    <row r="23" spans="1:5" x14ac:dyDescent="0.25">
      <c r="B23" s="234" t="s">
        <v>479</v>
      </c>
      <c r="C23" s="234" t="s">
        <v>518</v>
      </c>
      <c r="D23" s="234" t="s">
        <v>523</v>
      </c>
      <c r="E23" s="234" t="s">
        <v>518</v>
      </c>
    </row>
    <row r="24" spans="1:5" x14ac:dyDescent="0.25">
      <c r="B24" s="18" t="s">
        <v>497</v>
      </c>
      <c r="C24" s="18" t="s">
        <v>488</v>
      </c>
      <c r="D24" s="18" t="s">
        <v>488</v>
      </c>
      <c r="E24" s="18" t="s">
        <v>488</v>
      </c>
    </row>
    <row r="25" spans="1:5" x14ac:dyDescent="0.25">
      <c r="B25" s="18" t="s">
        <v>487</v>
      </c>
      <c r="C25" s="18" t="s">
        <v>512</v>
      </c>
      <c r="D25" s="18" t="s">
        <v>512</v>
      </c>
      <c r="E25" s="18" t="s">
        <v>512</v>
      </c>
    </row>
    <row r="26" spans="1:5" x14ac:dyDescent="0.25">
      <c r="B26" s="18" t="s">
        <v>488</v>
      </c>
      <c r="C26" s="18" t="s">
        <v>513</v>
      </c>
      <c r="D26" s="18" t="s">
        <v>513</v>
      </c>
      <c r="E26" s="18" t="s">
        <v>513</v>
      </c>
    </row>
    <row r="27" spans="1:5" x14ac:dyDescent="0.25">
      <c r="B27" s="18" t="s">
        <v>489</v>
      </c>
      <c r="C27" s="18" t="s">
        <v>485</v>
      </c>
      <c r="D27" s="18" t="s">
        <v>485</v>
      </c>
      <c r="E27" s="18" t="s">
        <v>485</v>
      </c>
    </row>
    <row r="28" spans="1:5" ht="30" x14ac:dyDescent="0.25">
      <c r="B28" s="18" t="s">
        <v>490</v>
      </c>
      <c r="C28" s="18" t="s">
        <v>514</v>
      </c>
      <c r="D28" s="18" t="s">
        <v>514</v>
      </c>
      <c r="E28" s="18" t="s">
        <v>514</v>
      </c>
    </row>
    <row r="29" spans="1:5" x14ac:dyDescent="0.25">
      <c r="B29" s="18" t="s">
        <v>491</v>
      </c>
      <c r="C29" s="18" t="s">
        <v>515</v>
      </c>
      <c r="D29" s="18" t="s">
        <v>515</v>
      </c>
      <c r="E29" s="18" t="s">
        <v>515</v>
      </c>
    </row>
    <row r="30" spans="1:5" x14ac:dyDescent="0.25">
      <c r="B30" s="18" t="s">
        <v>492</v>
      </c>
      <c r="C30" s="18" t="s">
        <v>516</v>
      </c>
      <c r="D30" s="18" t="s">
        <v>516</v>
      </c>
      <c r="E30" s="18" t="s">
        <v>516</v>
      </c>
    </row>
    <row r="31" spans="1:5" x14ac:dyDescent="0.25">
      <c r="B31" s="18" t="s">
        <v>493</v>
      </c>
      <c r="C31" s="18" t="s">
        <v>511</v>
      </c>
      <c r="D31" s="18" t="s">
        <v>511</v>
      </c>
      <c r="E31" s="18" t="s">
        <v>511</v>
      </c>
    </row>
    <row r="32" spans="1:5" x14ac:dyDescent="0.25">
      <c r="B32" s="18" t="s">
        <v>494</v>
      </c>
      <c r="C32" s="18" t="s">
        <v>517</v>
      </c>
      <c r="D32" s="18" t="s">
        <v>517</v>
      </c>
      <c r="E32" s="18" t="s">
        <v>517</v>
      </c>
    </row>
    <row r="33" spans="2:2" x14ac:dyDescent="0.25">
      <c r="B33" s="18" t="s">
        <v>495</v>
      </c>
    </row>
    <row r="38" spans="2:2" ht="45" x14ac:dyDescent="0.25">
      <c r="B38" s="18" t="s">
        <v>498</v>
      </c>
    </row>
  </sheetData>
  <phoneticPr fontId="2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CX Sample Records</vt:lpstr>
      <vt:lpstr>Unblocking records</vt:lpstr>
      <vt:lpstr>CX Test Results</vt:lpstr>
      <vt:lpstr>Machine Configuration</vt:lpstr>
      <vt:lpstr>CX02 Form</vt:lpstr>
      <vt:lpstr>Sheet1</vt:lpstr>
      <vt:lpstr>CX01 Lab Tests</vt:lpstr>
      <vt:lpstr>ACRONYMS</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Mark Savage</cp:lastModifiedBy>
  <cp:lastPrinted>2020-01-02T14:19:17Z</cp:lastPrinted>
  <dcterms:created xsi:type="dcterms:W3CDTF">2016-11-02T14:47:55Z</dcterms:created>
  <dcterms:modified xsi:type="dcterms:W3CDTF">2020-01-23T16:00:27Z</dcterms:modified>
</cp:coreProperties>
</file>