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PR-2017-07\Lab Testing\CCX Fabric Rolls Consistency Testing\"/>
    </mc:Choice>
  </mc:AlternateContent>
  <xr:revisionPtr revIDLastSave="0" documentId="13_ncr:1_{65FF0DA6-1DDC-49AB-B9C8-21C79E3635A3}" xr6:coauthVersionLast="45" xr6:coauthVersionMax="45" xr10:uidLastSave="{00000000-0000-0000-0000-000000000000}"/>
  <bookViews>
    <workbookView xWindow="-120" yWindow="-120" windowWidth="29040" windowHeight="15840" xr2:uid="{B69BE37D-88F9-4EE8-BE83-26DDF71F12C0}"/>
  </bookViews>
  <sheets>
    <sheet name="Summary" sheetId="2" r:id="rId1"/>
    <sheet name="Sheet1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2" l="1"/>
  <c r="G37" i="2"/>
  <c r="H37" i="2"/>
  <c r="I37" i="2"/>
  <c r="J37" i="2"/>
  <c r="F38" i="2"/>
  <c r="G38" i="2"/>
  <c r="H38" i="2"/>
  <c r="I38" i="2"/>
  <c r="J38" i="2"/>
  <c r="F36" i="2"/>
  <c r="G36" i="2"/>
  <c r="H36" i="2"/>
  <c r="I36" i="2"/>
  <c r="J36" i="2"/>
  <c r="F35" i="2"/>
  <c r="G35" i="2"/>
  <c r="H35" i="2"/>
  <c r="I35" i="2"/>
  <c r="J35" i="2"/>
  <c r="J33" i="2" l="1"/>
  <c r="I33" i="2"/>
  <c r="H33" i="2"/>
  <c r="G33" i="2"/>
  <c r="F33" i="2"/>
  <c r="J32" i="2"/>
  <c r="I32" i="2"/>
  <c r="H32" i="2"/>
  <c r="G32" i="2"/>
  <c r="F32" i="2"/>
  <c r="E31" i="2"/>
  <c r="E30" i="2"/>
  <c r="E29" i="2"/>
  <c r="E28" i="2"/>
  <c r="E27" i="2"/>
  <c r="J26" i="2"/>
  <c r="I26" i="2"/>
  <c r="H26" i="2"/>
  <c r="G26" i="2"/>
  <c r="F26" i="2"/>
  <c r="J25" i="2"/>
  <c r="I25" i="2"/>
  <c r="H25" i="2"/>
  <c r="G25" i="2"/>
  <c r="F25" i="2"/>
  <c r="E24" i="2"/>
  <c r="E23" i="2"/>
  <c r="E22" i="2"/>
  <c r="E21" i="2"/>
  <c r="E20" i="2"/>
  <c r="E38" i="2" l="1"/>
  <c r="E37" i="2"/>
  <c r="E33" i="2"/>
  <c r="E26" i="2"/>
  <c r="E25" i="2"/>
  <c r="E32" i="2"/>
  <c r="J12" i="2"/>
  <c r="I12" i="2"/>
  <c r="H12" i="2"/>
  <c r="G12" i="2"/>
  <c r="F12" i="2"/>
  <c r="J11" i="2"/>
  <c r="I11" i="2"/>
  <c r="H11" i="2"/>
  <c r="G11" i="2"/>
  <c r="F11" i="2"/>
  <c r="F18" i="2"/>
  <c r="G18" i="2"/>
  <c r="H18" i="2"/>
  <c r="I18" i="2"/>
  <c r="J18" i="2"/>
  <c r="F19" i="2"/>
  <c r="G19" i="2"/>
  <c r="H19" i="2"/>
  <c r="I19" i="2"/>
  <c r="J19" i="2"/>
  <c r="E17" i="2" l="1"/>
  <c r="E16" i="2"/>
  <c r="E15" i="2"/>
  <c r="E14" i="2"/>
  <c r="E13" i="2"/>
  <c r="E10" i="2"/>
  <c r="E9" i="2"/>
  <c r="E8" i="2"/>
  <c r="E7" i="2"/>
  <c r="E6" i="2"/>
  <c r="E36" i="2" l="1"/>
  <c r="E35" i="2"/>
  <c r="E12" i="2"/>
  <c r="E11" i="2"/>
  <c r="E19" i="2"/>
  <c r="E18" i="2"/>
</calcChain>
</file>

<file path=xl/sharedStrings.xml><?xml version="1.0" encoding="utf-8"?>
<sst xmlns="http://schemas.openxmlformats.org/spreadsheetml/2006/main" count="98" uniqueCount="58">
  <si>
    <t>Layout of samples taken for consistency testing:</t>
  </si>
  <si>
    <t>RECEIVED:</t>
  </si>
  <si>
    <t>APPEARANCE:</t>
  </si>
  <si>
    <t>300 mm</t>
  </si>
  <si>
    <t>UTS</t>
  </si>
  <si>
    <t>Stiffness</t>
  </si>
  <si>
    <t>Sample</t>
  </si>
  <si>
    <t>Width</t>
  </si>
  <si>
    <t>Height</t>
  </si>
  <si>
    <t>Mass</t>
  </si>
  <si>
    <t>Mass/unit area</t>
  </si>
  <si>
    <t>MD</t>
  </si>
  <si>
    <t>[See key]</t>
  </si>
  <si>
    <t>mm</t>
  </si>
  <si>
    <t>g</t>
  </si>
  <si>
    <r>
      <t>g/m</t>
    </r>
    <r>
      <rPr>
        <vertAlign val="superscript"/>
        <sz val="11"/>
        <color theme="1"/>
        <rFont val="Calibri"/>
        <family val="2"/>
        <scheme val="minor"/>
      </rPr>
      <t>2</t>
    </r>
  </si>
  <si>
    <t>kN/m</t>
  </si>
  <si>
    <t>2.4 m</t>
  </si>
  <si>
    <t>AVERAGE</t>
  </si>
  <si>
    <t>STD DEV</t>
  </si>
  <si>
    <t>New PET roll trial from Cosmotec to be used for CCX full width production trials.</t>
  </si>
  <si>
    <t>Mottled grey. Lighter than FM/FN</t>
  </si>
  <si>
    <t>Table of test results:</t>
  </si>
  <si>
    <t>CD</t>
  </si>
  <si>
    <t>Thickness</t>
  </si>
  <si>
    <t>COSMOTEC 190926 PET (HH) AND 190927 PP (HI) (1000 M OF EACH ON TWO 500 M ROLLS)</t>
  </si>
  <si>
    <t>(HH) ROLL 1</t>
  </si>
  <si>
    <t>HH-1,1</t>
  </si>
  <si>
    <t>HH-1,2</t>
  </si>
  <si>
    <t>HH-1,3</t>
  </si>
  <si>
    <t>HH-1,4</t>
  </si>
  <si>
    <t>HH-1,5</t>
  </si>
  <si>
    <t>(HH) ROLL 2</t>
  </si>
  <si>
    <t>HH-2,1</t>
  </si>
  <si>
    <t>HH-2,2</t>
  </si>
  <si>
    <t>HH-2,3</t>
  </si>
  <si>
    <t>HH-2,4</t>
  </si>
  <si>
    <t>HH-2,5</t>
  </si>
  <si>
    <r>
      <t xml:space="preserve">Free edge of roll </t>
    </r>
    <r>
      <rPr>
        <sz val="11"/>
        <color theme="1"/>
        <rFont val="Calibri"/>
        <family val="2"/>
      </rPr>
      <t>↓</t>
    </r>
  </si>
  <si>
    <t>(HI) ROLL 1</t>
  </si>
  <si>
    <t>(HI) ROLL 2</t>
  </si>
  <si>
    <t>HI-1,1</t>
  </si>
  <si>
    <t>HI-1,2</t>
  </si>
  <si>
    <t>HI-1,3</t>
  </si>
  <si>
    <t>HI-1,4</t>
  </si>
  <si>
    <t>HI-1,5</t>
  </si>
  <si>
    <t>HI-2,1</t>
  </si>
  <si>
    <t>HI-2,2</t>
  </si>
  <si>
    <t>HI-2,3</t>
  </si>
  <si>
    <t>HI-2,4</t>
  </si>
  <si>
    <t>HI-2,5</t>
  </si>
  <si>
    <t>(HI) ROLL 1 (PP)</t>
  </si>
  <si>
    <t>(HI) ROLL 2 (PP)</t>
  </si>
  <si>
    <t>HH Overall</t>
  </si>
  <si>
    <t>HI Overall</t>
  </si>
  <si>
    <t>(Overall values)</t>
  </si>
  <si>
    <t>(HH) ROLL 1 (PET/PP)</t>
  </si>
  <si>
    <t>(HH) ROLL 2 (PET/PP)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</si>
</sst>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6" xfId="0" applyBorder="1"/>
    <xf numFmtId="0" fontId="3" fillId="0" borderId="1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/>
    <xf numFmtId="1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5" xfId="0" applyBorder="1"/>
    <xf numFmtId="1" fontId="0" fillId="0" borderId="2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0" borderId="0" xfId="0" applyFont="1"/>
    <xf numFmtId="0" fontId="3" fillId="0" borderId="2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D467-98BB-4653-BC36-5D86E02AFA1D}">
  <dimension ref="A1:AA55"/>
  <sheetViews>
    <sheetView tabSelected="1" zoomScaleNormal="100" workbookViewId="0">
      <pane ySplit="5" topLeftCell="A6" activePane="bottomLeft" state="frozen"/>
      <selection activeCell="C1" sqref="C1"/>
      <selection pane="bottomLeft" activeCell="H15" sqref="H15"/>
    </sheetView>
  </sheetViews>
  <sheetFormatPr defaultRowHeight="15" x14ac:dyDescent="0.25"/>
  <cols>
    <col min="2" max="2" width="9.140625" customWidth="1"/>
    <col min="3" max="3" width="10.85546875" bestFit="1" customWidth="1"/>
    <col min="5" max="6" width="16" customWidth="1"/>
    <col min="7" max="7" width="10.7109375" customWidth="1"/>
    <col min="8" max="8" width="9.5703125" bestFit="1" customWidth="1"/>
    <col min="15" max="15" width="11" customWidth="1"/>
    <col min="17" max="17" width="13.85546875" customWidth="1"/>
  </cols>
  <sheetData>
    <row r="1" spans="1:27" ht="18.75" x14ac:dyDescent="0.3">
      <c r="A1" s="1" t="s">
        <v>25</v>
      </c>
      <c r="O1" t="s">
        <v>1</v>
      </c>
      <c r="Q1" s="36">
        <v>43710</v>
      </c>
    </row>
    <row r="2" spans="1:27" ht="15" customHeight="1" x14ac:dyDescent="0.25">
      <c r="A2" t="s">
        <v>22</v>
      </c>
      <c r="I2" s="55"/>
    </row>
    <row r="3" spans="1:27" ht="15" customHeight="1" x14ac:dyDescent="0.25">
      <c r="A3" s="3"/>
      <c r="B3" s="3"/>
      <c r="C3" s="3"/>
      <c r="D3" s="3"/>
      <c r="E3" s="2"/>
      <c r="F3" s="2"/>
      <c r="G3" s="60" t="s">
        <v>4</v>
      </c>
      <c r="H3" s="61"/>
      <c r="I3" s="60" t="s">
        <v>5</v>
      </c>
      <c r="J3" s="61"/>
      <c r="O3" t="s">
        <v>2</v>
      </c>
      <c r="Q3" t="s">
        <v>21</v>
      </c>
    </row>
    <row r="4" spans="1:27" ht="15" customHeight="1" x14ac:dyDescent="0.25">
      <c r="A4" s="35" t="s">
        <v>6</v>
      </c>
      <c r="B4" s="41" t="s">
        <v>7</v>
      </c>
      <c r="C4" s="41" t="s">
        <v>8</v>
      </c>
      <c r="D4" s="41" t="s">
        <v>9</v>
      </c>
      <c r="E4" s="43" t="s">
        <v>10</v>
      </c>
      <c r="F4" s="43" t="s">
        <v>24</v>
      </c>
      <c r="G4" s="8" t="s">
        <v>11</v>
      </c>
      <c r="H4" s="9" t="s">
        <v>23</v>
      </c>
      <c r="I4" s="8" t="s">
        <v>11</v>
      </c>
      <c r="J4" s="9" t="s">
        <v>23</v>
      </c>
    </row>
    <row r="5" spans="1:27" ht="15" customHeight="1" x14ac:dyDescent="0.25">
      <c r="A5" s="13" t="s">
        <v>12</v>
      </c>
      <c r="B5" s="14" t="s">
        <v>13</v>
      </c>
      <c r="C5" s="14" t="s">
        <v>13</v>
      </c>
      <c r="D5" s="14" t="s">
        <v>14</v>
      </c>
      <c r="E5" s="14" t="s">
        <v>15</v>
      </c>
      <c r="F5" s="14" t="s">
        <v>13</v>
      </c>
      <c r="G5" s="62" t="s">
        <v>16</v>
      </c>
      <c r="H5" s="63"/>
      <c r="I5" s="62" t="s">
        <v>16</v>
      </c>
      <c r="J5" s="63"/>
      <c r="O5" t="s">
        <v>0</v>
      </c>
    </row>
    <row r="6" spans="1:27" ht="15" customHeight="1" x14ac:dyDescent="0.25">
      <c r="A6" t="s">
        <v>27</v>
      </c>
      <c r="B6" s="5">
        <v>300</v>
      </c>
      <c r="C6" s="5">
        <v>303</v>
      </c>
      <c r="D6" s="5">
        <v>19.600000000000001</v>
      </c>
      <c r="E6" s="15">
        <f>1000000*D6/(B6*C6)</f>
        <v>215.62156215621562</v>
      </c>
      <c r="F6" s="37">
        <v>1.25</v>
      </c>
      <c r="G6" s="16">
        <v>14.033403674984218</v>
      </c>
      <c r="H6" s="17">
        <v>8.5660581646760221</v>
      </c>
      <c r="I6" s="18">
        <v>30.704944275805442</v>
      </c>
      <c r="J6" s="49">
        <v>3.0188477335905373</v>
      </c>
      <c r="K6" s="56" t="s">
        <v>56</v>
      </c>
      <c r="L6" s="56"/>
    </row>
    <row r="7" spans="1:27" ht="15" customHeight="1" x14ac:dyDescent="0.25">
      <c r="A7" t="s">
        <v>28</v>
      </c>
      <c r="B7" s="5">
        <v>300</v>
      </c>
      <c r="C7" s="5">
        <v>302</v>
      </c>
      <c r="D7" s="5">
        <v>16.899999999999999</v>
      </c>
      <c r="E7" s="15">
        <f>1000000*D7/(B7*C7)</f>
        <v>186.53421633554083</v>
      </c>
      <c r="F7" s="37">
        <v>1.32</v>
      </c>
      <c r="G7" s="16">
        <v>8.1430448203913048</v>
      </c>
      <c r="H7" s="19">
        <v>10.018803814463139</v>
      </c>
      <c r="I7" s="16">
        <v>17.314664276651943</v>
      </c>
      <c r="J7" s="42">
        <v>6.6807806438534385</v>
      </c>
      <c r="K7" s="56"/>
      <c r="L7" s="56"/>
      <c r="O7" t="s">
        <v>20</v>
      </c>
    </row>
    <row r="8" spans="1:27" ht="15" customHeight="1" x14ac:dyDescent="0.25">
      <c r="A8" t="s">
        <v>29</v>
      </c>
      <c r="B8" s="5">
        <v>299</v>
      </c>
      <c r="C8" s="5">
        <v>302</v>
      </c>
      <c r="D8" s="5">
        <v>17.600000000000001</v>
      </c>
      <c r="E8" s="15">
        <f>1000000*D8/(B8*C8)</f>
        <v>194.91018627212119</v>
      </c>
      <c r="F8" s="37">
        <v>1.33</v>
      </c>
      <c r="G8" s="16">
        <v>8.2658139105510759</v>
      </c>
      <c r="H8" s="19">
        <v>10.807043339579014</v>
      </c>
      <c r="I8" s="16">
        <v>17.518443238929493</v>
      </c>
      <c r="J8" s="42">
        <v>8.4809879441954763</v>
      </c>
      <c r="K8" s="56"/>
      <c r="L8" s="56"/>
    </row>
    <row r="9" spans="1:27" ht="15" customHeight="1" x14ac:dyDescent="0.25">
      <c r="A9" t="s">
        <v>30</v>
      </c>
      <c r="B9" s="5">
        <v>301</v>
      </c>
      <c r="C9" s="5">
        <v>302</v>
      </c>
      <c r="D9" s="5">
        <v>18.5</v>
      </c>
      <c r="E9" s="15">
        <f>1000000*D9/(B9*C9)</f>
        <v>203.51587423819058</v>
      </c>
      <c r="F9" s="37">
        <v>1.49</v>
      </c>
      <c r="G9" s="16">
        <v>8.6009778132082531</v>
      </c>
      <c r="H9" s="19">
        <v>11.256402277927862</v>
      </c>
      <c r="I9" s="16">
        <v>14.260695703479284</v>
      </c>
      <c r="J9" s="42">
        <v>9.7772715941018493</v>
      </c>
      <c r="K9" s="56"/>
      <c r="L9" s="56"/>
      <c r="O9" s="2" t="s">
        <v>26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7" ht="15" customHeight="1" thickBot="1" x14ac:dyDescent="0.35">
      <c r="A10" s="13" t="s">
        <v>31</v>
      </c>
      <c r="B10" s="14">
        <v>302</v>
      </c>
      <c r="C10" s="14">
        <v>302</v>
      </c>
      <c r="D10" s="14">
        <v>22.2</v>
      </c>
      <c r="E10" s="20">
        <f>1000000*D10/(B10*C10)</f>
        <v>243.41037673786238</v>
      </c>
      <c r="F10" s="38">
        <v>1.38</v>
      </c>
      <c r="G10" s="21">
        <v>13.919330838960432</v>
      </c>
      <c r="H10" s="22">
        <v>10.848314023729984</v>
      </c>
      <c r="I10" s="21">
        <v>28.71572036130603</v>
      </c>
      <c r="J10" s="48">
        <v>5.2297077191424686</v>
      </c>
      <c r="K10" s="56"/>
      <c r="L10" s="56"/>
      <c r="V10" s="4"/>
      <c r="Z10" s="5" t="s">
        <v>3</v>
      </c>
    </row>
    <row r="11" spans="1:27" ht="15" customHeight="1" x14ac:dyDescent="0.25">
      <c r="A11" s="35"/>
      <c r="B11" s="41"/>
      <c r="C11" s="41"/>
      <c r="D11" s="29" t="s">
        <v>18</v>
      </c>
      <c r="E11" s="30">
        <f>AVERAGE(E6:E10)</f>
        <v>208.79844314798612</v>
      </c>
      <c r="F11" s="39">
        <f t="shared" ref="F11" si="0">AVERAGE(F6:F10)</f>
        <v>1.3540000000000001</v>
      </c>
      <c r="G11" s="31">
        <f>AVERAGE(G6:G10)</f>
        <v>10.592514211619058</v>
      </c>
      <c r="H11" s="31">
        <f>AVERAGE(H6:H10)</f>
        <v>10.299324324075204</v>
      </c>
      <c r="I11" s="31">
        <f t="shared" ref="I11" si="1">AVERAGE(I6:I10)</f>
        <v>21.702893571234437</v>
      </c>
      <c r="J11" s="31">
        <f t="shared" ref="J11" si="2">AVERAGE(J6:J10)</f>
        <v>6.6375191269767537</v>
      </c>
      <c r="K11" s="56"/>
      <c r="L11" s="56"/>
      <c r="R11" s="57" t="s">
        <v>27</v>
      </c>
      <c r="S11" s="6"/>
      <c r="T11" s="57" t="s">
        <v>28</v>
      </c>
      <c r="U11" s="6"/>
      <c r="V11" s="57" t="s">
        <v>29</v>
      </c>
      <c r="W11" s="6"/>
      <c r="X11" s="57" t="s">
        <v>30</v>
      </c>
      <c r="Y11" s="6"/>
      <c r="Z11" s="57" t="s">
        <v>31</v>
      </c>
      <c r="AA11" s="59" t="s">
        <v>3</v>
      </c>
    </row>
    <row r="12" spans="1:27" ht="15" customHeight="1" thickBot="1" x14ac:dyDescent="0.3">
      <c r="A12" s="13"/>
      <c r="B12" s="14"/>
      <c r="C12" s="50"/>
      <c r="D12" s="32" t="s">
        <v>19</v>
      </c>
      <c r="E12" s="33">
        <f>_xlfn.STDEV.S(E6:E10)</f>
        <v>22.141736092294245</v>
      </c>
      <c r="F12" s="40">
        <f t="shared" ref="F12:J12" si="3">_xlfn.STDEV.S(F6:F10)</f>
        <v>8.9050547443572728E-2</v>
      </c>
      <c r="G12" s="34">
        <f>_xlfn.STDEV.S(G6:G10)</f>
        <v>3.0938277661660019</v>
      </c>
      <c r="H12" s="34">
        <f>_xlfn.STDEV.S(H6:H10)</f>
        <v>1.0674818305729372</v>
      </c>
      <c r="I12" s="34">
        <f t="shared" si="3"/>
        <v>7.4560235129623829</v>
      </c>
      <c r="J12" s="34">
        <f t="shared" si="3"/>
        <v>2.6615319839830258</v>
      </c>
      <c r="K12" s="56"/>
      <c r="L12" s="56"/>
      <c r="R12" s="58"/>
      <c r="S12" s="7"/>
      <c r="T12" s="58"/>
      <c r="U12" s="7"/>
      <c r="V12" s="58"/>
      <c r="W12" s="7"/>
      <c r="X12" s="58"/>
      <c r="Y12" s="7"/>
      <c r="Z12" s="58"/>
      <c r="AA12" s="59"/>
    </row>
    <row r="13" spans="1:27" ht="15" customHeight="1" thickBot="1" x14ac:dyDescent="0.3">
      <c r="A13" t="s">
        <v>33</v>
      </c>
      <c r="B13" s="5">
        <v>302</v>
      </c>
      <c r="C13" s="5">
        <v>302</v>
      </c>
      <c r="D13" s="5">
        <v>19.5</v>
      </c>
      <c r="E13" s="15">
        <f>1000000*D13/(B13*C13)</f>
        <v>213.80641199947371</v>
      </c>
      <c r="F13" s="37">
        <v>1.4</v>
      </c>
      <c r="G13" s="16">
        <v>11.151519343150605</v>
      </c>
      <c r="H13" s="19">
        <v>10.740309248902602</v>
      </c>
      <c r="I13" s="23">
        <v>24.919674133560505</v>
      </c>
      <c r="J13" s="42">
        <v>4.9496348560648835</v>
      </c>
      <c r="K13" s="56" t="s">
        <v>57</v>
      </c>
      <c r="L13" s="56"/>
      <c r="P13" s="45" t="s">
        <v>38</v>
      </c>
      <c r="Q13" s="46"/>
      <c r="R13" s="10"/>
      <c r="S13" s="11"/>
      <c r="T13" s="11"/>
      <c r="U13" s="11"/>
      <c r="V13" s="11"/>
      <c r="W13" s="11"/>
      <c r="X13" s="11"/>
      <c r="Y13" s="11"/>
      <c r="Z13" s="12"/>
    </row>
    <row r="14" spans="1:27" ht="15" customHeight="1" x14ac:dyDescent="0.25">
      <c r="A14" t="s">
        <v>34</v>
      </c>
      <c r="B14" s="5">
        <v>301</v>
      </c>
      <c r="C14" s="5">
        <v>302</v>
      </c>
      <c r="D14" s="5">
        <v>17.600000000000001</v>
      </c>
      <c r="E14" s="15">
        <f>1000000*D14/(B14*C14)</f>
        <v>193.61510197795428</v>
      </c>
      <c r="F14" s="37">
        <v>1.35</v>
      </c>
      <c r="G14" s="16">
        <v>7.843938355789347</v>
      </c>
      <c r="H14" s="19">
        <v>9.691510545262938</v>
      </c>
      <c r="I14" s="23">
        <v>15.756667826746105</v>
      </c>
      <c r="J14" s="42">
        <v>8.8902167613542744</v>
      </c>
      <c r="K14" s="56"/>
      <c r="L14" s="56"/>
    </row>
    <row r="15" spans="1:27" ht="15" customHeight="1" x14ac:dyDescent="0.25">
      <c r="A15" t="s">
        <v>35</v>
      </c>
      <c r="B15" s="5">
        <v>300</v>
      </c>
      <c r="C15" s="5">
        <v>302</v>
      </c>
      <c r="D15" s="5">
        <v>18.100000000000001</v>
      </c>
      <c r="E15" s="15">
        <f>1000000*D15/(B15*C15)</f>
        <v>199.77924944812361</v>
      </c>
      <c r="F15" s="37">
        <v>1.39</v>
      </c>
      <c r="G15" s="16">
        <v>8.358197050243918</v>
      </c>
      <c r="H15" s="19">
        <v>10.083487302676025</v>
      </c>
      <c r="I15" s="23">
        <v>15.183389750926073</v>
      </c>
      <c r="J15" s="42">
        <v>9.2546783596509545</v>
      </c>
      <c r="K15" s="56"/>
      <c r="L15" s="56"/>
      <c r="O15" s="2" t="s">
        <v>32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7" ht="15" customHeight="1" thickBot="1" x14ac:dyDescent="0.35">
      <c r="A16" t="s">
        <v>36</v>
      </c>
      <c r="B16" s="5">
        <v>301</v>
      </c>
      <c r="C16" s="5">
        <v>302</v>
      </c>
      <c r="D16" s="5">
        <v>18.399999999999999</v>
      </c>
      <c r="E16" s="15">
        <f>1000000*D16/(B16*C16)</f>
        <v>202.41578843149765</v>
      </c>
      <c r="F16" s="37">
        <v>1.46</v>
      </c>
      <c r="G16" s="16">
        <v>8.6027576851480614</v>
      </c>
      <c r="H16" s="19">
        <v>9.5517978308111502</v>
      </c>
      <c r="I16" s="16">
        <v>14.313975577499072</v>
      </c>
      <c r="J16" s="42">
        <v>9.3389710697009534</v>
      </c>
      <c r="K16" s="56"/>
      <c r="L16" s="56"/>
      <c r="V16" s="4"/>
      <c r="Z16" s="5"/>
    </row>
    <row r="17" spans="1:26" ht="15" customHeight="1" thickBot="1" x14ac:dyDescent="0.3">
      <c r="A17" s="13" t="s">
        <v>37</v>
      </c>
      <c r="B17" s="14">
        <v>301</v>
      </c>
      <c r="C17" s="14">
        <v>302</v>
      </c>
      <c r="D17" s="14">
        <v>20.9</v>
      </c>
      <c r="E17" s="20">
        <f>1000000*D17/(B17*C17)</f>
        <v>229.9179335988207</v>
      </c>
      <c r="F17" s="38">
        <v>1.29</v>
      </c>
      <c r="G17" s="21">
        <v>14.022222449766305</v>
      </c>
      <c r="H17" s="19">
        <v>9.7554484970701143</v>
      </c>
      <c r="I17" s="16">
        <v>27.408758371477099</v>
      </c>
      <c r="J17" s="42">
        <v>5.1020576718793791</v>
      </c>
      <c r="K17" s="56"/>
      <c r="L17" s="56"/>
      <c r="P17" s="35"/>
      <c r="Q17" s="47"/>
      <c r="R17" s="57" t="s">
        <v>33</v>
      </c>
      <c r="S17" s="6"/>
      <c r="T17" s="57" t="s">
        <v>34</v>
      </c>
      <c r="U17" s="6"/>
      <c r="V17" s="57" t="s">
        <v>35</v>
      </c>
      <c r="W17" s="6"/>
      <c r="X17" s="57" t="s">
        <v>36</v>
      </c>
      <c r="Y17" s="6"/>
      <c r="Z17" s="57" t="s">
        <v>37</v>
      </c>
    </row>
    <row r="18" spans="1:26" ht="15" customHeight="1" thickBot="1" x14ac:dyDescent="0.3">
      <c r="A18" s="3"/>
      <c r="B18" s="3"/>
      <c r="C18" s="51"/>
      <c r="D18" s="29" t="s">
        <v>18</v>
      </c>
      <c r="E18" s="30">
        <f>AVERAGE(E13:E17)</f>
        <v>207.90689709117396</v>
      </c>
      <c r="F18" s="39">
        <f t="shared" ref="F18:J18" si="4">AVERAGE(F13:F17)</f>
        <v>1.3779999999999999</v>
      </c>
      <c r="G18" s="31">
        <f t="shared" si="4"/>
        <v>9.9957269768196468</v>
      </c>
      <c r="H18" s="31">
        <f t="shared" si="4"/>
        <v>9.9645106849445675</v>
      </c>
      <c r="I18" s="31">
        <f t="shared" si="4"/>
        <v>19.516493132041767</v>
      </c>
      <c r="J18" s="31">
        <f t="shared" si="4"/>
        <v>7.5071117437300883</v>
      </c>
      <c r="K18" s="56"/>
      <c r="L18" s="56"/>
      <c r="R18" s="58"/>
      <c r="S18" s="7"/>
      <c r="T18" s="58"/>
      <c r="U18" s="7"/>
      <c r="V18" s="58"/>
      <c r="W18" s="7"/>
      <c r="X18" s="58"/>
      <c r="Y18" s="7"/>
      <c r="Z18" s="58"/>
    </row>
    <row r="19" spans="1:26" ht="15" customHeight="1" thickBot="1" x14ac:dyDescent="0.3">
      <c r="A19" s="13"/>
      <c r="B19" s="13"/>
      <c r="C19" s="52"/>
      <c r="D19" s="32" t="s">
        <v>19</v>
      </c>
      <c r="E19" s="33">
        <f>_xlfn.STDEV.S(E13:E17)</f>
        <v>14.315693681886431</v>
      </c>
      <c r="F19" s="40">
        <f t="shared" ref="F19:J19" si="5">_xlfn.STDEV.S(F13:F17)</f>
        <v>6.3007936008093415E-2</v>
      </c>
      <c r="G19" s="34">
        <f t="shared" si="5"/>
        <v>2.5884640119816029</v>
      </c>
      <c r="H19" s="34">
        <f t="shared" si="5"/>
        <v>0.47554884660730673</v>
      </c>
      <c r="I19" s="34">
        <f t="shared" si="5"/>
        <v>6.1534639774657762</v>
      </c>
      <c r="J19" s="34">
        <f t="shared" si="5"/>
        <v>2.2719842801212433</v>
      </c>
      <c r="K19" s="56"/>
      <c r="L19" s="56"/>
      <c r="P19" s="45" t="s">
        <v>38</v>
      </c>
      <c r="Q19" s="46"/>
      <c r="R19" s="10"/>
      <c r="S19" s="11"/>
      <c r="T19" s="11"/>
      <c r="U19" s="11"/>
      <c r="V19" s="11"/>
      <c r="W19" s="11"/>
      <c r="X19" s="11"/>
      <c r="Y19" s="11"/>
      <c r="Z19" s="12"/>
    </row>
    <row r="20" spans="1:26" ht="15" customHeight="1" x14ac:dyDescent="0.25">
      <c r="A20" t="s">
        <v>41</v>
      </c>
      <c r="B20" s="5">
        <v>302</v>
      </c>
      <c r="C20" s="5">
        <v>301</v>
      </c>
      <c r="D20" s="5">
        <v>22</v>
      </c>
      <c r="E20" s="15">
        <f>1000000*D20/(B20*C20)</f>
        <v>242.01887747244285</v>
      </c>
      <c r="F20" s="37">
        <v>1.86</v>
      </c>
      <c r="G20" s="16">
        <v>17.08371915818033</v>
      </c>
      <c r="H20" s="17">
        <v>20.262148728142421</v>
      </c>
      <c r="I20" s="64">
        <v>20.115141150902868</v>
      </c>
      <c r="J20" s="65">
        <v>6.1233540254697223</v>
      </c>
      <c r="K20" s="56" t="s">
        <v>51</v>
      </c>
      <c r="L20" s="56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" customHeight="1" x14ac:dyDescent="0.25">
      <c r="A21" t="s">
        <v>42</v>
      </c>
      <c r="B21" s="5">
        <v>301</v>
      </c>
      <c r="C21" s="5">
        <v>302</v>
      </c>
      <c r="D21" s="5">
        <v>20</v>
      </c>
      <c r="E21" s="15">
        <f>1000000*D21/(B21*C21)</f>
        <v>220.0171613385844</v>
      </c>
      <c r="F21" s="37">
        <v>1.77</v>
      </c>
      <c r="G21" s="16">
        <v>14.213618686829225</v>
      </c>
      <c r="H21" s="19">
        <v>14.818150979811968</v>
      </c>
      <c r="I21" s="66">
        <v>14.421554495593361</v>
      </c>
      <c r="J21" s="67">
        <v>6.1417724540585619</v>
      </c>
      <c r="K21" s="56"/>
      <c r="L21" s="56"/>
      <c r="O21" s="2" t="s">
        <v>39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thickBot="1" x14ac:dyDescent="0.35">
      <c r="A22" t="s">
        <v>43</v>
      </c>
      <c r="B22" s="5">
        <v>303</v>
      </c>
      <c r="C22" s="5">
        <v>301</v>
      </c>
      <c r="D22" s="5">
        <v>21.4</v>
      </c>
      <c r="E22" s="15">
        <f>1000000*D22/(B22*C22)</f>
        <v>234.64140433976954</v>
      </c>
      <c r="F22" s="37">
        <v>1.9</v>
      </c>
      <c r="G22" s="16">
        <v>15.118685314596211</v>
      </c>
      <c r="H22" s="19">
        <v>17.891181387708631</v>
      </c>
      <c r="I22" s="66">
        <v>13.510294534808059</v>
      </c>
      <c r="J22" s="67">
        <v>8.5584280479470927</v>
      </c>
      <c r="K22" s="56"/>
      <c r="L22" s="56"/>
      <c r="V22" s="4"/>
      <c r="Z22" s="5" t="s">
        <v>3</v>
      </c>
    </row>
    <row r="23" spans="1:26" ht="15" customHeight="1" x14ac:dyDescent="0.25">
      <c r="A23" t="s">
        <v>44</v>
      </c>
      <c r="B23" s="5">
        <v>303</v>
      </c>
      <c r="C23" s="5">
        <v>301</v>
      </c>
      <c r="D23" s="5">
        <v>23.6</v>
      </c>
      <c r="E23" s="15">
        <f>1000000*D23/(B23*C23)</f>
        <v>258.76341787002622</v>
      </c>
      <c r="F23" s="37">
        <v>2</v>
      </c>
      <c r="G23" s="16">
        <v>17.439413003359984</v>
      </c>
      <c r="H23" s="19">
        <v>19.283498373516686</v>
      </c>
      <c r="I23" s="66">
        <v>14.854777315246196</v>
      </c>
      <c r="J23" s="67">
        <v>8.7727686098675566</v>
      </c>
      <c r="K23" s="56"/>
      <c r="L23" s="56"/>
      <c r="R23" s="57" t="s">
        <v>41</v>
      </c>
      <c r="S23" s="6"/>
      <c r="T23" s="57" t="s">
        <v>42</v>
      </c>
      <c r="U23" s="6"/>
      <c r="V23" s="57" t="s">
        <v>43</v>
      </c>
      <c r="W23" s="6"/>
      <c r="X23" s="57" t="s">
        <v>44</v>
      </c>
      <c r="Y23" s="6"/>
      <c r="Z23" s="57" t="s">
        <v>45</v>
      </c>
    </row>
    <row r="24" spans="1:26" ht="15" customHeight="1" thickBot="1" x14ac:dyDescent="0.3">
      <c r="A24" s="13" t="s">
        <v>45</v>
      </c>
      <c r="B24" s="14">
        <v>302</v>
      </c>
      <c r="C24" s="14">
        <v>301</v>
      </c>
      <c r="D24" s="14">
        <v>26</v>
      </c>
      <c r="E24" s="20">
        <f>1000000*D24/(B24*C24)</f>
        <v>286.02230974015976</v>
      </c>
      <c r="F24" s="38">
        <v>1.96</v>
      </c>
      <c r="G24" s="21">
        <v>21.421292467027669</v>
      </c>
      <c r="H24" s="22">
        <v>19.186614643711703</v>
      </c>
      <c r="I24" s="68">
        <v>21.3588077176464</v>
      </c>
      <c r="J24" s="69">
        <v>6.6699052325574808</v>
      </c>
      <c r="K24" s="56"/>
      <c r="L24" s="56"/>
      <c r="R24" s="58"/>
      <c r="S24" s="7"/>
      <c r="T24" s="58"/>
      <c r="U24" s="7"/>
      <c r="V24" s="58"/>
      <c r="W24" s="7"/>
      <c r="X24" s="58"/>
      <c r="Y24" s="7"/>
      <c r="Z24" s="58"/>
    </row>
    <row r="25" spans="1:26" ht="15" customHeight="1" thickBot="1" x14ac:dyDescent="0.3">
      <c r="A25" s="35"/>
      <c r="B25" s="41"/>
      <c r="C25" s="41"/>
      <c r="D25" s="29" t="s">
        <v>18</v>
      </c>
      <c r="E25" s="30">
        <f>AVERAGE(E20:E24)</f>
        <v>248.29263415219651</v>
      </c>
      <c r="F25" s="39">
        <f t="shared" ref="F25:J25" si="6">AVERAGE(F20:F24)</f>
        <v>1.8979999999999997</v>
      </c>
      <c r="G25" s="31">
        <f t="shared" si="6"/>
        <v>17.055345725998684</v>
      </c>
      <c r="H25" s="31">
        <f t="shared" si="6"/>
        <v>18.288318822578283</v>
      </c>
      <c r="I25" s="70">
        <f t="shared" si="6"/>
        <v>16.852115042839376</v>
      </c>
      <c r="J25" s="70">
        <f t="shared" si="6"/>
        <v>7.2532456739800839</v>
      </c>
      <c r="K25" s="56"/>
      <c r="L25" s="56"/>
      <c r="P25" s="45" t="s">
        <v>38</v>
      </c>
      <c r="Q25" s="46"/>
      <c r="R25" s="10"/>
      <c r="S25" s="11"/>
      <c r="T25" s="11"/>
      <c r="U25" s="11"/>
      <c r="V25" s="11"/>
      <c r="W25" s="11"/>
      <c r="X25" s="11"/>
      <c r="Y25" s="11"/>
      <c r="Z25" s="12"/>
    </row>
    <row r="26" spans="1:26" ht="15" customHeight="1" thickBot="1" x14ac:dyDescent="0.3">
      <c r="A26" s="13"/>
      <c r="B26" s="14"/>
      <c r="C26" s="50"/>
      <c r="D26" s="32" t="s">
        <v>19</v>
      </c>
      <c r="E26" s="33">
        <f>_xlfn.STDEV.S(E20:E24)</f>
        <v>25.290236222405493</v>
      </c>
      <c r="F26" s="40">
        <f t="shared" ref="F26:J26" si="7">_xlfn.STDEV.S(F20:F24)</f>
        <v>8.9554452708952417E-2</v>
      </c>
      <c r="G26" s="34">
        <f t="shared" si="7"/>
        <v>2.7854923166711294</v>
      </c>
      <c r="H26" s="34">
        <f t="shared" si="7"/>
        <v>2.1150121285772032</v>
      </c>
      <c r="I26" s="71">
        <f t="shared" si="7"/>
        <v>3.606326563376443</v>
      </c>
      <c r="J26" s="71">
        <f t="shared" si="7"/>
        <v>1.3100348190580196</v>
      </c>
      <c r="K26" s="56"/>
      <c r="L26" s="56"/>
    </row>
    <row r="27" spans="1:26" ht="15" customHeight="1" x14ac:dyDescent="0.25">
      <c r="A27" t="s">
        <v>46</v>
      </c>
      <c r="B27" s="5">
        <v>301</v>
      </c>
      <c r="C27" s="5">
        <v>302</v>
      </c>
      <c r="D27" s="5">
        <v>24.8</v>
      </c>
      <c r="E27" s="15">
        <f>1000000*D27/(B27*C27)</f>
        <v>272.8212800598447</v>
      </c>
      <c r="F27" s="37">
        <v>2.02</v>
      </c>
      <c r="G27" s="16">
        <v>20.721427660390219</v>
      </c>
      <c r="H27" s="19">
        <v>20.607510007002602</v>
      </c>
      <c r="I27" s="72">
        <v>20.720624646571626</v>
      </c>
      <c r="J27" s="67">
        <v>6.8367584793893652</v>
      </c>
      <c r="K27" s="56" t="s">
        <v>52</v>
      </c>
      <c r="L27" s="56"/>
      <c r="O27" s="2" t="s">
        <v>40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thickBot="1" x14ac:dyDescent="0.35">
      <c r="A28" t="s">
        <v>47</v>
      </c>
      <c r="B28" s="5">
        <v>303</v>
      </c>
      <c r="C28" s="5">
        <v>302</v>
      </c>
      <c r="D28" s="5">
        <v>20.8</v>
      </c>
      <c r="E28" s="15">
        <f>1000000*D28/(B28*C28)</f>
        <v>227.30749896181672</v>
      </c>
      <c r="F28" s="37">
        <v>1.85</v>
      </c>
      <c r="G28" s="16">
        <v>13.908053574818966</v>
      </c>
      <c r="H28" s="19">
        <v>17.181147620673823</v>
      </c>
      <c r="I28" s="72">
        <v>13.373803046960845</v>
      </c>
      <c r="J28" s="67">
        <v>7.4058283521308406</v>
      </c>
      <c r="K28" s="56"/>
      <c r="L28" s="56"/>
      <c r="V28" s="4"/>
      <c r="Z28" s="5"/>
    </row>
    <row r="29" spans="1:26" ht="15" customHeight="1" x14ac:dyDescent="0.25">
      <c r="A29" t="s">
        <v>48</v>
      </c>
      <c r="B29" s="5">
        <v>302</v>
      </c>
      <c r="C29" s="5">
        <v>301</v>
      </c>
      <c r="D29" s="5">
        <v>18.399999999999999</v>
      </c>
      <c r="E29" s="15">
        <f>1000000*D29/(B29*C29)</f>
        <v>202.41578843149765</v>
      </c>
      <c r="F29" s="37">
        <v>1.56</v>
      </c>
      <c r="G29" s="16">
        <v>12.907708635690947</v>
      </c>
      <c r="H29" s="19">
        <v>16.795081870697757</v>
      </c>
      <c r="I29" s="72">
        <v>13.140154247125214</v>
      </c>
      <c r="J29" s="67">
        <v>7.9963709963402412</v>
      </c>
      <c r="K29" s="56"/>
      <c r="L29" s="56"/>
      <c r="P29" s="35"/>
      <c r="Q29" s="47"/>
      <c r="R29" s="57" t="s">
        <v>46</v>
      </c>
      <c r="S29" s="6"/>
      <c r="T29" s="57" t="s">
        <v>47</v>
      </c>
      <c r="U29" s="6"/>
      <c r="V29" s="57" t="s">
        <v>48</v>
      </c>
      <c r="W29" s="6"/>
      <c r="X29" s="57" t="s">
        <v>49</v>
      </c>
      <c r="Y29" s="6"/>
      <c r="Z29" s="57" t="s">
        <v>50</v>
      </c>
    </row>
    <row r="30" spans="1:26" ht="15" customHeight="1" thickBot="1" x14ac:dyDescent="0.3">
      <c r="A30" t="s">
        <v>49</v>
      </c>
      <c r="B30" s="5">
        <v>301</v>
      </c>
      <c r="C30" s="5">
        <v>302</v>
      </c>
      <c r="D30" s="5">
        <v>18.5</v>
      </c>
      <c r="E30" s="15">
        <f>1000000*D30/(B30*C30)</f>
        <v>203.51587423819058</v>
      </c>
      <c r="F30" s="37">
        <v>1.59</v>
      </c>
      <c r="G30" s="16">
        <v>13.161161802970735</v>
      </c>
      <c r="H30" s="19">
        <v>16.483750232222768</v>
      </c>
      <c r="I30" s="66">
        <v>11.580069835168711</v>
      </c>
      <c r="J30" s="67">
        <v>7.1782380606139933</v>
      </c>
      <c r="K30" s="56"/>
      <c r="L30" s="56"/>
      <c r="R30" s="58"/>
      <c r="S30" s="7"/>
      <c r="T30" s="58"/>
      <c r="U30" s="7"/>
      <c r="V30" s="58"/>
      <c r="W30" s="7"/>
      <c r="X30" s="58"/>
      <c r="Y30" s="7"/>
      <c r="Z30" s="58"/>
    </row>
    <row r="31" spans="1:26" ht="15" customHeight="1" thickBot="1" x14ac:dyDescent="0.3">
      <c r="A31" s="13" t="s">
        <v>50</v>
      </c>
      <c r="B31" s="14">
        <v>302</v>
      </c>
      <c r="C31" s="14">
        <v>302</v>
      </c>
      <c r="D31" s="14">
        <v>20</v>
      </c>
      <c r="E31" s="20">
        <f>1000000*D31/(B31*C31)</f>
        <v>219.28862769176791</v>
      </c>
      <c r="F31" s="38">
        <v>1.66</v>
      </c>
      <c r="G31" s="21">
        <v>18.59519282979306</v>
      </c>
      <c r="H31" s="19">
        <v>12.908336176221052</v>
      </c>
      <c r="I31" s="66">
        <v>20.724760287581791</v>
      </c>
      <c r="J31" s="67">
        <v>4.9765093403264711</v>
      </c>
      <c r="K31" s="56"/>
      <c r="L31" s="56"/>
      <c r="P31" s="45" t="s">
        <v>38</v>
      </c>
      <c r="Q31" s="46"/>
      <c r="R31" s="10"/>
      <c r="S31" s="11"/>
      <c r="T31" s="11"/>
      <c r="U31" s="11"/>
      <c r="V31" s="11"/>
      <c r="W31" s="11"/>
      <c r="X31" s="11"/>
      <c r="Y31" s="11"/>
      <c r="Z31" s="12"/>
    </row>
    <row r="32" spans="1:26" ht="15" customHeight="1" x14ac:dyDescent="0.25">
      <c r="D32" s="29" t="s">
        <v>18</v>
      </c>
      <c r="E32" s="30">
        <f>AVERAGE(E27:E31)</f>
        <v>225.0698138766235</v>
      </c>
      <c r="F32" s="39">
        <f t="shared" ref="F32:J32" si="8">AVERAGE(F27:F31)</f>
        <v>1.736</v>
      </c>
      <c r="G32" s="31">
        <f t="shared" si="8"/>
        <v>15.858708900732784</v>
      </c>
      <c r="H32" s="31">
        <f t="shared" si="8"/>
        <v>16.7951651813636</v>
      </c>
      <c r="I32" s="70">
        <f t="shared" si="8"/>
        <v>15.907882412681635</v>
      </c>
      <c r="J32" s="70">
        <f t="shared" si="8"/>
        <v>6.8787410457601821</v>
      </c>
      <c r="K32" s="56"/>
      <c r="L32" s="56"/>
      <c r="R32" s="44"/>
      <c r="S32" s="44"/>
      <c r="T32" s="44"/>
      <c r="U32" s="44"/>
      <c r="V32" s="44"/>
      <c r="W32" s="44"/>
      <c r="X32" s="44"/>
      <c r="Y32" s="44"/>
      <c r="Z32" s="44"/>
    </row>
    <row r="33" spans="3:26" ht="15" customHeight="1" thickBot="1" x14ac:dyDescent="0.3">
      <c r="D33" s="32" t="s">
        <v>19</v>
      </c>
      <c r="E33" s="33">
        <f>_xlfn.STDEV.S(E27:E31)</f>
        <v>28.707181391149433</v>
      </c>
      <c r="F33" s="40">
        <f t="shared" ref="F33:J33" si="9">_xlfn.STDEV.S(F27:F31)</f>
        <v>0.19475625792256329</v>
      </c>
      <c r="G33" s="34">
        <f t="shared" si="9"/>
        <v>3.5680736097706447</v>
      </c>
      <c r="H33" s="34">
        <f t="shared" si="9"/>
        <v>2.7334673267545648</v>
      </c>
      <c r="I33" s="71">
        <f t="shared" si="9"/>
        <v>4.4490628060254531</v>
      </c>
      <c r="J33" s="71">
        <f t="shared" si="9"/>
        <v>1.1442097921615277</v>
      </c>
      <c r="K33" s="56"/>
      <c r="L33" s="56"/>
    </row>
    <row r="34" spans="3:26" ht="15" customHeight="1" thickBot="1" x14ac:dyDescent="0.35">
      <c r="R34" s="24"/>
      <c r="S34" s="13"/>
      <c r="T34" s="13"/>
      <c r="U34" s="13"/>
      <c r="V34" s="25" t="s">
        <v>17</v>
      </c>
      <c r="W34" s="13"/>
      <c r="X34" s="13"/>
      <c r="Y34" s="13"/>
      <c r="Z34" s="26"/>
    </row>
    <row r="35" spans="3:26" x14ac:dyDescent="0.25">
      <c r="C35" t="s">
        <v>53</v>
      </c>
      <c r="D35" s="29" t="s">
        <v>18</v>
      </c>
      <c r="E35" s="30">
        <f>AVERAGE(E6:E10,E13:E17)</f>
        <v>208.35267011958007</v>
      </c>
      <c r="F35" s="39">
        <f t="shared" ref="F35:J35" si="10">AVERAGE(F6:F10,F13:F17)</f>
        <v>1.3660000000000001</v>
      </c>
      <c r="G35" s="31">
        <f t="shared" si="10"/>
        <v>10.294120594219352</v>
      </c>
      <c r="H35" s="31">
        <f t="shared" si="10"/>
        <v>10.131917504509886</v>
      </c>
      <c r="I35" s="30">
        <f t="shared" si="10"/>
        <v>20.609693351638104</v>
      </c>
      <c r="J35" s="53">
        <f t="shared" si="10"/>
        <v>7.0723154353534214</v>
      </c>
      <c r="K35" t="s">
        <v>55</v>
      </c>
      <c r="R35" s="27"/>
      <c r="Z35" s="28"/>
    </row>
    <row r="36" spans="3:26" ht="15.75" thickBot="1" x14ac:dyDescent="0.3">
      <c r="D36" s="32" t="s">
        <v>19</v>
      </c>
      <c r="E36" s="33">
        <f>_xlfn.STDEV.S(E6:E10,E13:E17)</f>
        <v>17.583986992672173</v>
      </c>
      <c r="F36" s="40">
        <f t="shared" ref="F36:J36" si="11">_xlfn.STDEV.S(F6:F10,F13:F17)</f>
        <v>7.381658952355416E-2</v>
      </c>
      <c r="G36" s="34">
        <f t="shared" si="11"/>
        <v>2.7075625007897042</v>
      </c>
      <c r="H36" s="34">
        <f t="shared" si="11"/>
        <v>0.79881211035312416</v>
      </c>
      <c r="I36" s="33">
        <f t="shared" si="11"/>
        <v>6.5470985040238521</v>
      </c>
      <c r="J36" s="54">
        <f t="shared" si="11"/>
        <v>2.3775136074224545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3:26" x14ac:dyDescent="0.25">
      <c r="C37" t="s">
        <v>54</v>
      </c>
      <c r="D37" s="29" t="s">
        <v>18</v>
      </c>
      <c r="E37" s="30">
        <f>AVERAGE(E20:E24,E27:E31)</f>
        <v>236.68122401441002</v>
      </c>
      <c r="F37" s="39">
        <f t="shared" ref="F37:J37" si="12">AVERAGE(F20:F24,F27:F31)</f>
        <v>1.8169999999999997</v>
      </c>
      <c r="G37" s="31">
        <f t="shared" si="12"/>
        <v>16.457027313365735</v>
      </c>
      <c r="H37" s="31">
        <f t="shared" si="12"/>
        <v>17.541742001970938</v>
      </c>
      <c r="I37" s="30">
        <f t="shared" si="12"/>
        <v>16.379998727760505</v>
      </c>
      <c r="J37" s="53">
        <f t="shared" si="12"/>
        <v>7.0659933598701326</v>
      </c>
    </row>
    <row r="38" spans="3:26" ht="15.75" thickBot="1" x14ac:dyDescent="0.3">
      <c r="C38" s="35"/>
      <c r="D38" s="32" t="s">
        <v>19</v>
      </c>
      <c r="E38" s="33">
        <f>_xlfn.STDEV.S(E20:E24,E27:E31)</f>
        <v>28.290245080272044</v>
      </c>
      <c r="F38" s="40">
        <f t="shared" ref="F38:J38" si="13">_xlfn.STDEV.S(F20:F24,F27:F31)</f>
        <v>0.16646988382954503</v>
      </c>
      <c r="G38" s="34">
        <f t="shared" si="13"/>
        <v>3.082933598464273</v>
      </c>
      <c r="H38" s="34">
        <f t="shared" si="13"/>
        <v>2.4347997684622995</v>
      </c>
      <c r="I38" s="33">
        <f t="shared" si="13"/>
        <v>3.8503671207984382</v>
      </c>
      <c r="J38" s="54">
        <f t="shared" si="13"/>
        <v>1.1762588242146788</v>
      </c>
    </row>
    <row r="39" spans="3:26" x14ac:dyDescent="0.25">
      <c r="C39" s="35"/>
      <c r="D39" s="35"/>
      <c r="E39" s="35"/>
      <c r="F39" s="35"/>
      <c r="G39" s="35"/>
      <c r="H39" s="35"/>
      <c r="I39" s="35"/>
    </row>
    <row r="40" spans="3:26" x14ac:dyDescent="0.25">
      <c r="C40" s="35"/>
      <c r="D40" s="35"/>
      <c r="E40" s="35"/>
      <c r="F40" s="35"/>
      <c r="G40" s="35"/>
      <c r="H40" s="35"/>
      <c r="I40" s="35"/>
    </row>
    <row r="41" spans="3:26" x14ac:dyDescent="0.25">
      <c r="C41" s="35"/>
      <c r="D41" s="35"/>
      <c r="E41" s="35"/>
      <c r="F41" s="35"/>
      <c r="G41" s="35"/>
      <c r="H41" s="35"/>
      <c r="I41" s="35"/>
    </row>
    <row r="42" spans="3:26" x14ac:dyDescent="0.25">
      <c r="C42" s="35"/>
      <c r="D42" s="35"/>
      <c r="E42" s="35"/>
      <c r="F42" s="35"/>
      <c r="G42" s="35"/>
      <c r="H42" s="35"/>
      <c r="I42" s="35"/>
    </row>
    <row r="43" spans="3:26" x14ac:dyDescent="0.25">
      <c r="C43" s="35"/>
      <c r="D43" s="35"/>
      <c r="E43" s="35"/>
      <c r="F43" s="35"/>
      <c r="G43" s="35"/>
      <c r="H43" s="35"/>
      <c r="I43" s="35"/>
    </row>
    <row r="44" spans="3:26" x14ac:dyDescent="0.25">
      <c r="C44" s="35"/>
      <c r="D44" s="35"/>
      <c r="E44" s="35"/>
      <c r="F44" s="35"/>
      <c r="G44" s="35"/>
      <c r="H44" s="35"/>
      <c r="I44" s="35"/>
    </row>
    <row r="45" spans="3:26" x14ac:dyDescent="0.25">
      <c r="C45" s="35"/>
      <c r="D45" s="35"/>
      <c r="E45" s="35"/>
      <c r="F45" s="35"/>
      <c r="G45" s="35"/>
      <c r="H45" s="35"/>
      <c r="I45" s="35"/>
    </row>
    <row r="46" spans="3:26" x14ac:dyDescent="0.25">
      <c r="C46" s="35"/>
      <c r="D46" s="35"/>
      <c r="E46" s="35"/>
      <c r="F46" s="35"/>
      <c r="G46" s="35"/>
      <c r="H46" s="35"/>
      <c r="I46" s="35"/>
    </row>
    <row r="47" spans="3:26" x14ac:dyDescent="0.25">
      <c r="C47" s="35"/>
      <c r="D47" s="35"/>
      <c r="E47" s="35"/>
      <c r="F47" s="35"/>
      <c r="G47" s="35"/>
      <c r="H47" s="35"/>
      <c r="I47" s="35"/>
    </row>
    <row r="48" spans="3:26" x14ac:dyDescent="0.25">
      <c r="C48" s="35"/>
      <c r="D48" s="35"/>
      <c r="E48" s="35"/>
      <c r="F48" s="35"/>
      <c r="G48" s="35"/>
      <c r="H48" s="35"/>
      <c r="I48" s="35"/>
    </row>
    <row r="49" spans="3:9" x14ac:dyDescent="0.25">
      <c r="C49" s="35"/>
      <c r="D49" s="35"/>
      <c r="E49" s="35"/>
      <c r="F49" s="35"/>
      <c r="G49" s="35"/>
      <c r="H49" s="35"/>
      <c r="I49" s="35"/>
    </row>
    <row r="50" spans="3:9" x14ac:dyDescent="0.25">
      <c r="C50" s="35"/>
      <c r="D50" s="35"/>
      <c r="E50" s="35"/>
      <c r="F50" s="35"/>
      <c r="G50" s="35"/>
      <c r="H50" s="35"/>
      <c r="I50" s="35"/>
    </row>
    <row r="51" spans="3:9" x14ac:dyDescent="0.25">
      <c r="C51" s="35"/>
      <c r="D51" s="35"/>
      <c r="E51" s="35"/>
      <c r="F51" s="35"/>
      <c r="G51" s="35"/>
      <c r="H51" s="35"/>
      <c r="I51" s="35"/>
    </row>
    <row r="52" spans="3:9" x14ac:dyDescent="0.25">
      <c r="C52" s="35"/>
      <c r="D52" s="35"/>
      <c r="E52" s="35"/>
      <c r="F52" s="35"/>
      <c r="G52" s="35"/>
      <c r="H52" s="35"/>
      <c r="I52" s="35"/>
    </row>
    <row r="53" spans="3:9" x14ac:dyDescent="0.25">
      <c r="C53" s="35"/>
      <c r="D53" s="35"/>
      <c r="E53" s="35"/>
      <c r="F53" s="35"/>
      <c r="G53" s="35"/>
      <c r="H53" s="35"/>
      <c r="I53" s="35"/>
    </row>
    <row r="54" spans="3:9" x14ac:dyDescent="0.25">
      <c r="C54" s="35"/>
      <c r="D54" s="35"/>
      <c r="E54" s="35"/>
      <c r="F54" s="35"/>
      <c r="G54" s="35"/>
      <c r="H54" s="35"/>
      <c r="I54" s="35"/>
    </row>
    <row r="55" spans="3:9" x14ac:dyDescent="0.25">
      <c r="C55" s="35"/>
      <c r="D55" s="35"/>
      <c r="E55" s="35"/>
      <c r="F55" s="35"/>
      <c r="G55" s="35"/>
      <c r="H55" s="35"/>
      <c r="I55" s="35"/>
    </row>
  </sheetData>
  <mergeCells count="29">
    <mergeCell ref="X17:X18"/>
    <mergeCell ref="Z17:Z18"/>
    <mergeCell ref="K13:L19"/>
    <mergeCell ref="G3:H3"/>
    <mergeCell ref="I3:J3"/>
    <mergeCell ref="G5:H5"/>
    <mergeCell ref="I5:J5"/>
    <mergeCell ref="K6:L12"/>
    <mergeCell ref="X29:X30"/>
    <mergeCell ref="Z29:Z30"/>
    <mergeCell ref="AA11:AA12"/>
    <mergeCell ref="R23:R24"/>
    <mergeCell ref="T23:T24"/>
    <mergeCell ref="V23:V24"/>
    <mergeCell ref="X23:X24"/>
    <mergeCell ref="Z23:Z24"/>
    <mergeCell ref="R11:R12"/>
    <mergeCell ref="T11:T12"/>
    <mergeCell ref="V11:V12"/>
    <mergeCell ref="X11:X12"/>
    <mergeCell ref="Z11:Z12"/>
    <mergeCell ref="R17:R18"/>
    <mergeCell ref="T17:T18"/>
    <mergeCell ref="V17:V18"/>
    <mergeCell ref="K20:L26"/>
    <mergeCell ref="K27:L33"/>
    <mergeCell ref="R29:R30"/>
    <mergeCell ref="T29:T30"/>
    <mergeCell ref="V29:V30"/>
  </mergeCells>
  <phoneticPr fontId="7" type="noConversion"/>
  <conditionalFormatting sqref="E6:E38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{B1FC0741-C66F-463A-B4B6-B2A884C63BFC}</x14:id>
        </ext>
      </extLst>
    </cfRule>
  </conditionalFormatting>
  <conditionalFormatting sqref="G6:H38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{6DB92FF9-0D7D-4598-A7E3-4AA284738DC8}</x14:id>
        </ext>
      </extLst>
    </cfRule>
  </conditionalFormatting>
  <conditionalFormatting sqref="I6:J38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{0650AC43-4632-48B5-9694-C67A679A080D}</x14:id>
        </ext>
      </extLst>
    </cfRule>
  </conditionalFormatting>
  <conditionalFormatting sqref="F6:F3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{A74CE3FA-C42B-4B1C-86DF-6C923C9BA931}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C0741-C66F-463A-B4B6-B2A884C63B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E6:E38</xm:sqref>
        </x14:conditionalFormatting>
        <x14:conditionalFormatting xmlns:xm="http://schemas.microsoft.com/office/excel/2006/main">
          <x14:cfRule type="dataBar" id="{6DB92FF9-0D7D-4598-A7E3-4AA284738D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G6:H38</xm:sqref>
        </x14:conditionalFormatting>
        <x14:conditionalFormatting xmlns:xm="http://schemas.microsoft.com/office/excel/2006/main">
          <x14:cfRule type="dataBar" id="{0650AC43-4632-48B5-9694-C67A679A0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I6:J38</xm:sqref>
        </x14:conditionalFormatting>
        <x14:conditionalFormatting xmlns:xm="http://schemas.microsoft.com/office/excel/2006/main">
          <x14:cfRule type="dataBar" id="{A74CE3FA-C42B-4B1C-86DF-6C923C9BA9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F6:F38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F8DC-6F73-4B4A-B6DD-AF229032998C}">
  <dimension ref="A1"/>
  <sheetViews>
    <sheetView workbookViewId="0">
      <selection activeCell="I1" sqref="I1:I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Plumridge</dc:creator>
  <cp:lastModifiedBy>Charles Plumridge</cp:lastModifiedBy>
  <dcterms:created xsi:type="dcterms:W3CDTF">2019-08-12T07:54:12Z</dcterms:created>
  <dcterms:modified xsi:type="dcterms:W3CDTF">2019-10-11T14:44:23Z</dcterms:modified>
</cp:coreProperties>
</file>