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4399\"/>
    </mc:Choice>
  </mc:AlternateContent>
  <xr:revisionPtr revIDLastSave="0" documentId="13_ncr:1_{9027E36E-A8A6-40CF-A22D-9CC2FDC6E176}" xr6:coauthVersionLast="46" xr6:coauthVersionMax="46" xr10:uidLastSave="{00000000-0000-0000-0000-000000000000}"/>
  <bookViews>
    <workbookView xWindow="-120" yWindow="-120" windowWidth="20730" windowHeight="11160" activeTab="3" xr2:uid="{DDC4B63B-F3B9-4B7F-A64A-01F743587D36}"/>
  </bookViews>
  <sheets>
    <sheet name="Example 1" sheetId="1" r:id="rId1"/>
    <sheet name="Sheet1" sheetId="4" r:id="rId2"/>
    <sheet name="Example 2" sheetId="2" r:id="rId3"/>
    <sheet name="Example 3" sheetId="3" r:id="rId4"/>
  </sheets>
  <definedNames>
    <definedName name="solver_adj" localSheetId="3" hidden="1">'Example 3'!$B$19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'Example 3'!$A$16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'Example 3'!$C$19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3.5</definedName>
    <definedName name="solver_ver" localSheetId="3" hidden="1">3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C19" i="3"/>
  <c r="C18" i="3"/>
  <c r="E13" i="3"/>
  <c r="F13" i="3"/>
  <c r="D1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B3" i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<sst xmlns="http://schemas.openxmlformats.org/spreadsheetml/2006/main" count="63" uniqueCount="30">
  <si>
    <t>Grade</t>
  </si>
  <si>
    <t>Bin</t>
  </si>
  <si>
    <t>Day</t>
  </si>
  <si>
    <t>Date</t>
  </si>
  <si>
    <t>No. of Cup of Coffee</t>
  </si>
  <si>
    <t>Coffee Sold</t>
  </si>
  <si>
    <t>No. of Cup of Hot Tea</t>
  </si>
  <si>
    <t>Hot Tea Sold</t>
  </si>
  <si>
    <t>Tuesday</t>
  </si>
  <si>
    <t>Wednesday</t>
  </si>
  <si>
    <t>Thursday</t>
  </si>
  <si>
    <t>Friday</t>
  </si>
  <si>
    <t>Saturday</t>
  </si>
  <si>
    <t>Sunday</t>
  </si>
  <si>
    <t>Monday</t>
  </si>
  <si>
    <t>Price</t>
  </si>
  <si>
    <t>Demand</t>
  </si>
  <si>
    <t>Profit</t>
  </si>
  <si>
    <t>More</t>
  </si>
  <si>
    <t>Frequency</t>
  </si>
  <si>
    <t>Row Labels</t>
  </si>
  <si>
    <t>Grand Total</t>
  </si>
  <si>
    <t>Sum of No. of Cup of Coffee</t>
  </si>
  <si>
    <t>Sum of No. of Cup of Hot Tea</t>
  </si>
  <si>
    <t>PED</t>
  </si>
  <si>
    <t>Price %</t>
  </si>
  <si>
    <t>Demand %</t>
  </si>
  <si>
    <t>Overall</t>
  </si>
  <si>
    <t>price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</si>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</sst>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CC0EBFF6-D388-4FC2-B1AC-470E002CBE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'Example 1'!$E$2:$E$9</c:f>
              <c:strCach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More</c:v>
                </c:pt>
              </c:strCache>
            </c:strRef>
          </c:cat>
          <c:val>
            <c:numRef>
              <c:f>'Example 1'!$F$2:$F$9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38F-B20F-A09D6EAE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226639"/>
        <c:axId val="1672229135"/>
      </c:barChart>
      <c:catAx>
        <c:axId val="167222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229135"/>
        <c:crosses val="autoZero"/>
        <c:auto val="1"/>
        <c:lblAlgn val="ctr"/>
        <c:lblOffset val="100"/>
        <c:noMultiLvlLbl val="0"/>
      </c:catAx>
      <c:valAx>
        <c:axId val="1672229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226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3'!$A$2:$A$12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'Example 3'!$B$2:$B$12</c:f>
              <c:numCache>
                <c:formatCode>General</c:formatCode>
                <c:ptCount val="11"/>
                <c:pt idx="0">
                  <c:v>1571.4499999999998</c:v>
                </c:pt>
                <c:pt idx="1">
                  <c:v>1428.595</c:v>
                </c:pt>
                <c:pt idx="2">
                  <c:v>1285.74</c:v>
                </c:pt>
                <c:pt idx="3">
                  <c:v>1142.885</c:v>
                </c:pt>
                <c:pt idx="4">
                  <c:v>1000.03</c:v>
                </c:pt>
                <c:pt idx="5">
                  <c:v>857.17499999999973</c:v>
                </c:pt>
                <c:pt idx="6">
                  <c:v>714.31999999999971</c:v>
                </c:pt>
                <c:pt idx="7">
                  <c:v>571.46499999999969</c:v>
                </c:pt>
                <c:pt idx="8">
                  <c:v>428.60999999999967</c:v>
                </c:pt>
                <c:pt idx="9">
                  <c:v>285.75499999999965</c:v>
                </c:pt>
                <c:pt idx="10">
                  <c:v>142.89999999999964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C-434B-89D4-436F0DFF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254511"/>
        <c:axId val="1672254927"/>
      </c:scatterChart>
      <c:valAx>
        <c:axId val="167225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54927"/>
        <c:crosses val="autoZero"/>
        <c:crossBetween val="midCat"/>
      </c:valAx>
      <c:valAx>
        <c:axId val="1672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5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3'!$A$3:$A$12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'Example 3'!$F$3:$F$12</c:f>
              <c:numCache>
                <c:formatCode>General</c:formatCode>
                <c:ptCount val="10"/>
                <c:pt idx="0">
                  <c:v>0.909064876388048</c:v>
                </c:pt>
                <c:pt idx="1">
                  <c:v>1.0999653505717157</c:v>
                </c:pt>
                <c:pt idx="2">
                  <c:v>1.3332866675999817</c:v>
                </c:pt>
                <c:pt idx="3">
                  <c:v>1.6249360171845812</c:v>
                </c:pt>
                <c:pt idx="4">
                  <c:v>1.9999100026999228</c:v>
                </c:pt>
                <c:pt idx="5">
                  <c:v>2.4998687549216916</c:v>
                </c:pt>
                <c:pt idx="6">
                  <c:v>3.1997984096763372</c:v>
                </c:pt>
                <c:pt idx="7">
                  <c:v>4.2496653338349715</c:v>
                </c:pt>
                <c:pt idx="8">
                  <c:v>5.9993700566949029</c:v>
                </c:pt>
                <c:pt idx="9">
                  <c:v>9.498503963185259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E-41C3-9918-3F9F2F80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637583"/>
        <c:axId val="1728656303"/>
      </c:scatterChart>
      <c:valAx>
        <c:axId val="172863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56303"/>
        <c:crosses val="autoZero"/>
        <c:crossBetween val="midCat"/>
      </c:valAx>
      <c:valAx>
        <c:axId val="17286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3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3'!$A$2:$A$12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'Example 3'!$C$2:$C$12</c:f>
              <c:numCache>
                <c:formatCode>General</c:formatCode>
                <c:ptCount val="11"/>
                <c:pt idx="0">
                  <c:v>15715</c:v>
                </c:pt>
                <c:pt idx="1">
                  <c:v>21429.75</c:v>
                </c:pt>
                <c:pt idx="2">
                  <c:v>25716</c:v>
                </c:pt>
                <c:pt idx="3">
                  <c:v>28573.75</c:v>
                </c:pt>
                <c:pt idx="4">
                  <c:v>30002.999999999996</c:v>
                </c:pt>
                <c:pt idx="5">
                  <c:v>30003.75</c:v>
                </c:pt>
                <c:pt idx="6">
                  <c:v>28576.000000000004</c:v>
                </c:pt>
                <c:pt idx="7">
                  <c:v>25719.750000000007</c:v>
                </c:pt>
                <c:pt idx="8">
                  <c:v>21434.999999999993</c:v>
                </c:pt>
                <c:pt idx="9">
                  <c:v>15721.749999999995</c:v>
                </c:pt>
                <c:pt idx="10">
                  <c:v>8580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5-4490-99BD-F272D5D1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677935"/>
        <c:axId val="1728669615"/>
      </c:scatterChart>
      <c:valAx>
        <c:axId val="17286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9615"/>
        <c:crosses val="autoZero"/>
        <c:crossBetween val="midCat"/>
      </c:valAx>
      <c:valAx>
        <c:axId val="17286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87A75-50C4-42D5-AEEB-476739DD5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61912</xdr:rowOff>
    </xdr:from>
    <xdr:to>
      <xdr:col>14</xdr:col>
      <xdr:colOff>342900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A663C-2ABC-4AAA-B79E-F20A7B923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15</xdr:row>
      <xdr:rowOff>90487</xdr:rowOff>
    </xdr:from>
    <xdr:to>
      <xdr:col>16</xdr:col>
      <xdr:colOff>371475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85923-22C6-443F-AC72-A34F2243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100012</xdr:rowOff>
    </xdr:from>
    <xdr:to>
      <xdr:col>7</xdr:col>
      <xdr:colOff>304800</xdr:colOff>
      <xdr:row>34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34218-7894-4091-85FE-3607A30E3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 Wang" refreshedDate="44239.579283101855" createdVersion="6" refreshedVersion="6" minRefreshableVersion="3" recordCount="31" xr:uid="{ECD417DE-50C2-42FB-8DE2-F478694020D2}">
  <cacheSource type="worksheet">
    <worksheetSource ref="A1:F32" sheet="Example 2"/>
  </cacheSource>
  <cacheFields count="6"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Date" numFmtId="14">
      <sharedItems containsSemiMixedTypes="0" containsNonDate="0" containsDate="1" containsString="0" minDate="2019-01-01T00:00:00" maxDate="2019-02-01T00:00:00" count="3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</sharedItems>
    </cacheField>
    <cacheField name="No. of Cup of Coffee" numFmtId="0">
      <sharedItems containsSemiMixedTypes="0" containsString="0" containsNumber="1" containsInteger="1" minValue="101" maxValue="400"/>
    </cacheField>
    <cacheField name="Coffee Sold" numFmtId="164">
      <sharedItems containsSemiMixedTypes="0" containsString="0" containsNumber="1" minValue="270.68" maxValue="1072"/>
    </cacheField>
    <cacheField name="No. of Cup of Hot Tea" numFmtId="0">
      <sharedItems containsSemiMixedTypes="0" containsString="0" containsNumber="1" containsInteger="1" minValue="0" maxValue="94"/>
    </cacheField>
    <cacheField name="Hot Tea Sold" numFmtId="164">
      <sharedItems containsSemiMixedTypes="0" containsString="0" containsNumber="1" minValue="0" maxValue="291.4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n v="150"/>
    <n v="402"/>
    <n v="45"/>
    <n v="139.5"/>
  </r>
  <r>
    <x v="1"/>
    <x v="1"/>
    <n v="209"/>
    <n v="560.12"/>
    <n v="24"/>
    <n v="74.400000000000006"/>
  </r>
  <r>
    <x v="2"/>
    <x v="2"/>
    <n v="296"/>
    <n v="793.28000000000009"/>
    <n v="66"/>
    <n v="204.6"/>
  </r>
  <r>
    <x v="3"/>
    <x v="3"/>
    <n v="194"/>
    <n v="519.92000000000007"/>
    <n v="83"/>
    <n v="257.3"/>
  </r>
  <r>
    <x v="4"/>
    <x v="4"/>
    <n v="289"/>
    <n v="774.5200000000001"/>
    <n v="9"/>
    <n v="27.900000000000002"/>
  </r>
  <r>
    <x v="5"/>
    <x v="5"/>
    <n v="150"/>
    <n v="402"/>
    <n v="88"/>
    <n v="272.8"/>
  </r>
  <r>
    <x v="6"/>
    <x v="6"/>
    <n v="171"/>
    <n v="458.28000000000003"/>
    <n v="94"/>
    <n v="291.40000000000003"/>
  </r>
  <r>
    <x v="0"/>
    <x v="7"/>
    <n v="306"/>
    <n v="820.08"/>
    <n v="9"/>
    <n v="27.900000000000002"/>
  </r>
  <r>
    <x v="1"/>
    <x v="8"/>
    <n v="316"/>
    <n v="846.88"/>
    <n v="68"/>
    <n v="210.8"/>
  </r>
  <r>
    <x v="2"/>
    <x v="9"/>
    <n v="324"/>
    <n v="868.32"/>
    <n v="1"/>
    <n v="3.1"/>
  </r>
  <r>
    <x v="3"/>
    <x v="10"/>
    <n v="101"/>
    <n v="270.68"/>
    <n v="33"/>
    <n v="102.3"/>
  </r>
  <r>
    <x v="4"/>
    <x v="11"/>
    <n v="390"/>
    <n v="1045.2"/>
    <n v="51"/>
    <n v="158.1"/>
  </r>
  <r>
    <x v="5"/>
    <x v="12"/>
    <n v="380"/>
    <n v="1018.4000000000001"/>
    <n v="78"/>
    <n v="241.8"/>
  </r>
  <r>
    <x v="6"/>
    <x v="13"/>
    <n v="385"/>
    <n v="1031.8"/>
    <n v="26"/>
    <n v="80.600000000000009"/>
  </r>
  <r>
    <x v="0"/>
    <x v="14"/>
    <n v="393"/>
    <n v="1053.24"/>
    <n v="30"/>
    <n v="93"/>
  </r>
  <r>
    <x v="1"/>
    <x v="15"/>
    <n v="352"/>
    <n v="943.36"/>
    <n v="64"/>
    <n v="198.4"/>
  </r>
  <r>
    <x v="2"/>
    <x v="16"/>
    <n v="400"/>
    <n v="1072"/>
    <n v="79"/>
    <n v="244.9"/>
  </r>
  <r>
    <x v="3"/>
    <x v="17"/>
    <n v="169"/>
    <n v="452.92"/>
    <n v="72"/>
    <n v="223.20000000000002"/>
  </r>
  <r>
    <x v="4"/>
    <x v="18"/>
    <n v="328"/>
    <n v="879.04000000000008"/>
    <n v="18"/>
    <n v="55.800000000000004"/>
  </r>
  <r>
    <x v="5"/>
    <x v="19"/>
    <n v="330"/>
    <n v="884.40000000000009"/>
    <n v="22"/>
    <n v="68.2"/>
  </r>
  <r>
    <x v="6"/>
    <x v="20"/>
    <n v="157"/>
    <n v="420.76000000000005"/>
    <n v="52"/>
    <n v="161.20000000000002"/>
  </r>
  <r>
    <x v="0"/>
    <x v="21"/>
    <n v="349"/>
    <n v="935.32"/>
    <n v="79"/>
    <n v="244.9"/>
  </r>
  <r>
    <x v="1"/>
    <x v="22"/>
    <n v="133"/>
    <n v="356.44"/>
    <n v="89"/>
    <n v="275.90000000000003"/>
  </r>
  <r>
    <x v="2"/>
    <x v="23"/>
    <n v="275"/>
    <n v="737"/>
    <n v="26"/>
    <n v="80.600000000000009"/>
  </r>
  <r>
    <x v="3"/>
    <x v="24"/>
    <n v="350"/>
    <n v="938"/>
    <n v="42"/>
    <n v="130.20000000000002"/>
  </r>
  <r>
    <x v="4"/>
    <x v="25"/>
    <n v="295"/>
    <n v="790.6"/>
    <n v="57"/>
    <n v="176.70000000000002"/>
  </r>
  <r>
    <x v="5"/>
    <x v="26"/>
    <n v="391"/>
    <n v="1047.8800000000001"/>
    <n v="46"/>
    <n v="142.6"/>
  </r>
  <r>
    <x v="6"/>
    <x v="27"/>
    <n v="236"/>
    <n v="632.48"/>
    <n v="32"/>
    <n v="99.2"/>
  </r>
  <r>
    <x v="0"/>
    <x v="28"/>
    <n v="108"/>
    <n v="289.44"/>
    <n v="7"/>
    <n v="21.7"/>
  </r>
  <r>
    <x v="1"/>
    <x v="29"/>
    <n v="262"/>
    <n v="702.16000000000008"/>
    <n v="0"/>
    <n v="0"/>
  </r>
  <r>
    <x v="2"/>
    <x v="30"/>
    <n v="182"/>
    <n v="487.76000000000005"/>
    <n v="85"/>
    <n v="26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DC804-F94C-4651-A2D2-00DBA61AFE2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6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dataField="1" showAll="0"/>
    <pivotField numFmtId="164" showAll="0"/>
    <pivotField dataField="1" showAll="0"/>
    <pivotField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. of Cup of Coffee" fld="2" baseField="0" baseItem="0"/>
    <dataField name="Sum of No. of Cup of Hot Te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A0D5-05A4-48E2-B2BB-BD6C44AB3635}">
  <dimension ref="A1:F21"/>
  <sheetViews>
    <sheetView workbookViewId="0">
      <selection activeCell="E1" sqref="E1:F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E1" s="13" t="s">
        <v>1</v>
      </c>
      <c r="F1" s="13" t="s">
        <v>19</v>
      </c>
    </row>
    <row r="2" spans="1:6" x14ac:dyDescent="0.25">
      <c r="A2" s="2">
        <v>69</v>
      </c>
      <c r="B2" s="2">
        <v>30</v>
      </c>
      <c r="C2">
        <v>78</v>
      </c>
      <c r="E2" s="10">
        <v>30</v>
      </c>
      <c r="F2" s="11">
        <v>0</v>
      </c>
    </row>
    <row r="3" spans="1:6" x14ac:dyDescent="0.25">
      <c r="A3" s="2">
        <v>69</v>
      </c>
      <c r="B3" s="2">
        <f>B2+10</f>
        <v>40</v>
      </c>
      <c r="C3">
        <v>93</v>
      </c>
      <c r="E3" s="10">
        <v>40</v>
      </c>
      <c r="F3" s="11">
        <v>1</v>
      </c>
    </row>
    <row r="4" spans="1:6" x14ac:dyDescent="0.25">
      <c r="A4" s="2">
        <v>77</v>
      </c>
      <c r="B4" s="2">
        <f t="shared" ref="B4:B8" si="0">B3+10</f>
        <v>50</v>
      </c>
      <c r="C4">
        <v>69</v>
      </c>
      <c r="E4" s="10">
        <v>50</v>
      </c>
      <c r="F4" s="11">
        <v>0</v>
      </c>
    </row>
    <row r="5" spans="1:6" x14ac:dyDescent="0.25">
      <c r="A5" s="2">
        <v>84</v>
      </c>
      <c r="B5" s="2">
        <f t="shared" si="0"/>
        <v>60</v>
      </c>
      <c r="C5">
        <v>97</v>
      </c>
      <c r="E5" s="10">
        <v>60</v>
      </c>
      <c r="F5" s="11">
        <v>0</v>
      </c>
    </row>
    <row r="6" spans="1:6" x14ac:dyDescent="0.25">
      <c r="A6" s="2">
        <v>81</v>
      </c>
      <c r="B6" s="2">
        <f t="shared" si="0"/>
        <v>70</v>
      </c>
      <c r="C6">
        <v>97</v>
      </c>
      <c r="E6" s="10">
        <v>70</v>
      </c>
      <c r="F6" s="11">
        <v>2</v>
      </c>
    </row>
    <row r="7" spans="1:6" x14ac:dyDescent="0.25">
      <c r="A7" s="2">
        <v>75</v>
      </c>
      <c r="B7" s="2">
        <f t="shared" si="0"/>
        <v>80</v>
      </c>
      <c r="C7">
        <v>80</v>
      </c>
      <c r="E7" s="10">
        <v>80</v>
      </c>
      <c r="F7" s="11">
        <v>3</v>
      </c>
    </row>
    <row r="8" spans="1:6" x14ac:dyDescent="0.25">
      <c r="A8" s="2">
        <v>63</v>
      </c>
      <c r="B8" s="2">
        <f t="shared" si="0"/>
        <v>90</v>
      </c>
      <c r="C8">
        <v>66</v>
      </c>
      <c r="E8" s="10">
        <v>90</v>
      </c>
      <c r="F8" s="11">
        <v>1</v>
      </c>
    </row>
    <row r="9" spans="1:6" ht="15.75" thickBot="1" x14ac:dyDescent="0.3">
      <c r="A9" s="2">
        <v>35</v>
      </c>
      <c r="B9" s="2"/>
      <c r="C9">
        <v>77</v>
      </c>
      <c r="E9" s="12" t="s">
        <v>18</v>
      </c>
      <c r="F9" s="12">
        <v>3</v>
      </c>
    </row>
    <row r="10" spans="1:6" x14ac:dyDescent="0.25">
      <c r="A10" s="2">
        <v>88</v>
      </c>
      <c r="B10" s="2"/>
      <c r="C10">
        <v>88</v>
      </c>
    </row>
    <row r="11" spans="1:6" x14ac:dyDescent="0.25">
      <c r="A11" s="2">
        <v>66</v>
      </c>
      <c r="B11" s="2"/>
      <c r="C11">
        <v>35</v>
      </c>
    </row>
    <row r="12" spans="1:6" x14ac:dyDescent="0.25">
      <c r="A12" s="2">
        <v>71</v>
      </c>
      <c r="B12" s="3"/>
    </row>
    <row r="13" spans="1:6" x14ac:dyDescent="0.25">
      <c r="A13" s="2">
        <v>80</v>
      </c>
      <c r="B13" s="3"/>
    </row>
    <row r="14" spans="1:6" x14ac:dyDescent="0.25">
      <c r="A14" s="2">
        <v>67</v>
      </c>
      <c r="B14" s="3"/>
    </row>
    <row r="15" spans="1:6" x14ac:dyDescent="0.25">
      <c r="A15" s="2">
        <v>49</v>
      </c>
      <c r="B15" s="3"/>
    </row>
    <row r="16" spans="1:6" x14ac:dyDescent="0.25">
      <c r="A16" s="2">
        <v>93</v>
      </c>
      <c r="B16" s="3"/>
    </row>
    <row r="17" spans="1:2" x14ac:dyDescent="0.25">
      <c r="A17" s="2">
        <v>78</v>
      </c>
      <c r="B17" s="3"/>
    </row>
    <row r="18" spans="1:2" x14ac:dyDescent="0.25">
      <c r="A18" s="2">
        <v>97</v>
      </c>
      <c r="B18" s="3"/>
    </row>
    <row r="19" spans="1:2" x14ac:dyDescent="0.25">
      <c r="A19" s="2">
        <v>59</v>
      </c>
      <c r="B19" s="2"/>
    </row>
    <row r="20" spans="1:2" x14ac:dyDescent="0.25">
      <c r="A20" s="2">
        <v>68</v>
      </c>
      <c r="B20" s="2"/>
    </row>
    <row r="21" spans="1:2" x14ac:dyDescent="0.25">
      <c r="A21" s="2">
        <v>90</v>
      </c>
      <c r="B21" s="2"/>
    </row>
  </sheetData>
  <sortState xmlns:xlrd2="http://schemas.microsoft.com/office/spreadsheetml/2017/richdata2" ref="E2:E8">
    <sortCondition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FA8A-6FB9-462B-85B2-8672574D68DA}">
  <dimension ref="A3:C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6.140625" bestFit="1" customWidth="1"/>
    <col min="3" max="3" width="26.85546875" bestFit="1" customWidth="1"/>
  </cols>
  <sheetData>
    <row r="3" spans="1:3" x14ac:dyDescent="0.25">
      <c r="A3" s="14" t="s">
        <v>20</v>
      </c>
      <c r="B3" t="s">
        <v>22</v>
      </c>
      <c r="C3" t="s">
        <v>23</v>
      </c>
    </row>
    <row r="4" spans="1:3" x14ac:dyDescent="0.25">
      <c r="A4" s="2" t="s">
        <v>13</v>
      </c>
      <c r="B4" s="9">
        <v>1251</v>
      </c>
      <c r="C4" s="9">
        <v>234</v>
      </c>
    </row>
    <row r="5" spans="1:3" x14ac:dyDescent="0.25">
      <c r="A5" s="2" t="s">
        <v>14</v>
      </c>
      <c r="B5" s="9">
        <v>949</v>
      </c>
      <c r="C5" s="9">
        <v>204</v>
      </c>
    </row>
    <row r="6" spans="1:3" x14ac:dyDescent="0.25">
      <c r="A6" s="2" t="s">
        <v>8</v>
      </c>
      <c r="B6" s="9">
        <v>1306</v>
      </c>
      <c r="C6" s="9">
        <v>170</v>
      </c>
    </row>
    <row r="7" spans="1:3" x14ac:dyDescent="0.25">
      <c r="A7" s="2" t="s">
        <v>9</v>
      </c>
      <c r="B7" s="9">
        <v>1272</v>
      </c>
      <c r="C7" s="9">
        <v>245</v>
      </c>
    </row>
    <row r="8" spans="1:3" x14ac:dyDescent="0.25">
      <c r="A8" s="2" t="s">
        <v>10</v>
      </c>
      <c r="B8" s="9">
        <v>1477</v>
      </c>
      <c r="C8" s="9">
        <v>257</v>
      </c>
    </row>
    <row r="9" spans="1:3" x14ac:dyDescent="0.25">
      <c r="A9" s="2" t="s">
        <v>11</v>
      </c>
      <c r="B9" s="9">
        <v>814</v>
      </c>
      <c r="C9" s="9">
        <v>230</v>
      </c>
    </row>
    <row r="10" spans="1:3" x14ac:dyDescent="0.25">
      <c r="A10" s="2" t="s">
        <v>12</v>
      </c>
      <c r="B10" s="9">
        <v>1302</v>
      </c>
      <c r="C10" s="9">
        <v>135</v>
      </c>
    </row>
    <row r="11" spans="1:3" x14ac:dyDescent="0.25">
      <c r="A11" s="2" t="s">
        <v>21</v>
      </c>
      <c r="B11" s="9">
        <v>8371</v>
      </c>
      <c r="C11" s="9">
        <v>1475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1C8E-FD9E-468F-BCC0-D70AC9B5E9B7}">
  <dimension ref="A1:F32"/>
  <sheetViews>
    <sheetView workbookViewId="0">
      <selection activeCell="C2" sqref="C2"/>
    </sheetView>
  </sheetViews>
  <sheetFormatPr defaultRowHeight="15" x14ac:dyDescent="0.25"/>
  <sheetData>
    <row r="1" spans="1:6" ht="26.25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</row>
    <row r="2" spans="1:6" x14ac:dyDescent="0.25">
      <c r="A2" s="5" t="s">
        <v>8</v>
      </c>
      <c r="B2" s="6">
        <v>43466</v>
      </c>
      <c r="C2" s="5">
        <v>150</v>
      </c>
      <c r="D2" s="7">
        <v>402</v>
      </c>
      <c r="E2" s="5">
        <v>45</v>
      </c>
      <c r="F2" s="8">
        <v>139.5</v>
      </c>
    </row>
    <row r="3" spans="1:6" x14ac:dyDescent="0.25">
      <c r="A3" s="5" t="s">
        <v>9</v>
      </c>
      <c r="B3" s="6">
        <v>43467</v>
      </c>
      <c r="C3" s="5">
        <v>209</v>
      </c>
      <c r="D3" s="7">
        <v>560.12</v>
      </c>
      <c r="E3" s="5">
        <v>24</v>
      </c>
      <c r="F3" s="8">
        <v>74.400000000000006</v>
      </c>
    </row>
    <row r="4" spans="1:6" x14ac:dyDescent="0.25">
      <c r="A4" s="5" t="s">
        <v>10</v>
      </c>
      <c r="B4" s="6">
        <v>43468</v>
      </c>
      <c r="C4" s="5">
        <v>296</v>
      </c>
      <c r="D4" s="7">
        <v>793.28000000000009</v>
      </c>
      <c r="E4" s="5">
        <v>66</v>
      </c>
      <c r="F4" s="8">
        <v>204.6</v>
      </c>
    </row>
    <row r="5" spans="1:6" x14ac:dyDescent="0.25">
      <c r="A5" s="5" t="s">
        <v>11</v>
      </c>
      <c r="B5" s="6">
        <v>43469</v>
      </c>
      <c r="C5" s="5">
        <v>194</v>
      </c>
      <c r="D5" s="7">
        <v>519.92000000000007</v>
      </c>
      <c r="E5" s="5">
        <v>83</v>
      </c>
      <c r="F5" s="8">
        <v>257.3</v>
      </c>
    </row>
    <row r="6" spans="1:6" x14ac:dyDescent="0.25">
      <c r="A6" s="5" t="s">
        <v>12</v>
      </c>
      <c r="B6" s="6">
        <v>43470</v>
      </c>
      <c r="C6" s="5">
        <v>289</v>
      </c>
      <c r="D6" s="7">
        <v>774.5200000000001</v>
      </c>
      <c r="E6" s="5">
        <v>9</v>
      </c>
      <c r="F6" s="8">
        <v>27.900000000000002</v>
      </c>
    </row>
    <row r="7" spans="1:6" x14ac:dyDescent="0.25">
      <c r="A7" s="5" t="s">
        <v>13</v>
      </c>
      <c r="B7" s="6">
        <v>43471</v>
      </c>
      <c r="C7" s="5">
        <v>150</v>
      </c>
      <c r="D7" s="7">
        <v>402</v>
      </c>
      <c r="E7" s="5">
        <v>88</v>
      </c>
      <c r="F7" s="8">
        <v>272.8</v>
      </c>
    </row>
    <row r="8" spans="1:6" x14ac:dyDescent="0.25">
      <c r="A8" s="5" t="s">
        <v>14</v>
      </c>
      <c r="B8" s="6">
        <v>43472</v>
      </c>
      <c r="C8" s="5">
        <v>171</v>
      </c>
      <c r="D8" s="7">
        <v>458.28000000000003</v>
      </c>
      <c r="E8" s="5">
        <v>94</v>
      </c>
      <c r="F8" s="8">
        <v>291.40000000000003</v>
      </c>
    </row>
    <row r="9" spans="1:6" x14ac:dyDescent="0.25">
      <c r="A9" s="5" t="s">
        <v>8</v>
      </c>
      <c r="B9" s="6">
        <v>43473</v>
      </c>
      <c r="C9" s="5">
        <v>306</v>
      </c>
      <c r="D9" s="7">
        <v>820.08</v>
      </c>
      <c r="E9" s="5">
        <v>9</v>
      </c>
      <c r="F9" s="8">
        <v>27.900000000000002</v>
      </c>
    </row>
    <row r="10" spans="1:6" x14ac:dyDescent="0.25">
      <c r="A10" s="5" t="s">
        <v>9</v>
      </c>
      <c r="B10" s="6">
        <v>43474</v>
      </c>
      <c r="C10" s="5">
        <v>316</v>
      </c>
      <c r="D10" s="7">
        <v>846.88</v>
      </c>
      <c r="E10" s="5">
        <v>68</v>
      </c>
      <c r="F10" s="8">
        <v>210.8</v>
      </c>
    </row>
    <row r="11" spans="1:6" x14ac:dyDescent="0.25">
      <c r="A11" s="5" t="s">
        <v>10</v>
      </c>
      <c r="B11" s="6">
        <v>43475</v>
      </c>
      <c r="C11" s="5">
        <v>324</v>
      </c>
      <c r="D11" s="7">
        <v>868.32</v>
      </c>
      <c r="E11" s="5">
        <v>1</v>
      </c>
      <c r="F11" s="8">
        <v>3.1</v>
      </c>
    </row>
    <row r="12" spans="1:6" x14ac:dyDescent="0.25">
      <c r="A12" s="5" t="s">
        <v>11</v>
      </c>
      <c r="B12" s="6">
        <v>43476</v>
      </c>
      <c r="C12" s="5">
        <v>101</v>
      </c>
      <c r="D12" s="7">
        <v>270.68</v>
      </c>
      <c r="E12" s="5">
        <v>33</v>
      </c>
      <c r="F12" s="8">
        <v>102.3</v>
      </c>
    </row>
    <row r="13" spans="1:6" x14ac:dyDescent="0.25">
      <c r="A13" s="5" t="s">
        <v>12</v>
      </c>
      <c r="B13" s="6">
        <v>43477</v>
      </c>
      <c r="C13" s="5">
        <v>390</v>
      </c>
      <c r="D13" s="7">
        <v>1045.2</v>
      </c>
      <c r="E13" s="5">
        <v>51</v>
      </c>
      <c r="F13" s="8">
        <v>158.1</v>
      </c>
    </row>
    <row r="14" spans="1:6" x14ac:dyDescent="0.25">
      <c r="A14" s="5" t="s">
        <v>13</v>
      </c>
      <c r="B14" s="6">
        <v>43478</v>
      </c>
      <c r="C14" s="5">
        <v>380</v>
      </c>
      <c r="D14" s="7">
        <v>1018.4000000000001</v>
      </c>
      <c r="E14" s="5">
        <v>78</v>
      </c>
      <c r="F14" s="8">
        <v>241.8</v>
      </c>
    </row>
    <row r="15" spans="1:6" x14ac:dyDescent="0.25">
      <c r="A15" s="5" t="s">
        <v>14</v>
      </c>
      <c r="B15" s="6">
        <v>43479</v>
      </c>
      <c r="C15" s="5">
        <v>385</v>
      </c>
      <c r="D15" s="7">
        <v>1031.8</v>
      </c>
      <c r="E15" s="5">
        <v>26</v>
      </c>
      <c r="F15" s="8">
        <v>80.600000000000009</v>
      </c>
    </row>
    <row r="16" spans="1:6" x14ac:dyDescent="0.25">
      <c r="A16" s="5" t="s">
        <v>8</v>
      </c>
      <c r="B16" s="6">
        <v>43480</v>
      </c>
      <c r="C16" s="5">
        <v>393</v>
      </c>
      <c r="D16" s="7">
        <v>1053.24</v>
      </c>
      <c r="E16" s="5">
        <v>30</v>
      </c>
      <c r="F16" s="8">
        <v>93</v>
      </c>
    </row>
    <row r="17" spans="1:6" x14ac:dyDescent="0.25">
      <c r="A17" s="5" t="s">
        <v>9</v>
      </c>
      <c r="B17" s="6">
        <v>43481</v>
      </c>
      <c r="C17" s="5">
        <v>352</v>
      </c>
      <c r="D17" s="7">
        <v>943.36</v>
      </c>
      <c r="E17" s="5">
        <v>64</v>
      </c>
      <c r="F17" s="8">
        <v>198.4</v>
      </c>
    </row>
    <row r="18" spans="1:6" x14ac:dyDescent="0.25">
      <c r="A18" s="5" t="s">
        <v>10</v>
      </c>
      <c r="B18" s="6">
        <v>43482</v>
      </c>
      <c r="C18" s="5">
        <v>400</v>
      </c>
      <c r="D18" s="7">
        <v>1072</v>
      </c>
      <c r="E18" s="5">
        <v>79</v>
      </c>
      <c r="F18" s="8">
        <v>244.9</v>
      </c>
    </row>
    <row r="19" spans="1:6" x14ac:dyDescent="0.25">
      <c r="A19" s="5" t="s">
        <v>11</v>
      </c>
      <c r="B19" s="6">
        <v>43483</v>
      </c>
      <c r="C19" s="5">
        <v>169</v>
      </c>
      <c r="D19" s="7">
        <v>452.92</v>
      </c>
      <c r="E19" s="5">
        <v>72</v>
      </c>
      <c r="F19" s="8">
        <v>223.20000000000002</v>
      </c>
    </row>
    <row r="20" spans="1:6" x14ac:dyDescent="0.25">
      <c r="A20" s="5" t="s">
        <v>12</v>
      </c>
      <c r="B20" s="6">
        <v>43484</v>
      </c>
      <c r="C20" s="5">
        <v>328</v>
      </c>
      <c r="D20" s="7">
        <v>879.04000000000008</v>
      </c>
      <c r="E20" s="5">
        <v>18</v>
      </c>
      <c r="F20" s="8">
        <v>55.800000000000004</v>
      </c>
    </row>
    <row r="21" spans="1:6" x14ac:dyDescent="0.25">
      <c r="A21" s="5" t="s">
        <v>13</v>
      </c>
      <c r="B21" s="6">
        <v>43485</v>
      </c>
      <c r="C21" s="5">
        <v>330</v>
      </c>
      <c r="D21" s="7">
        <v>884.40000000000009</v>
      </c>
      <c r="E21" s="5">
        <v>22</v>
      </c>
      <c r="F21" s="8">
        <v>68.2</v>
      </c>
    </row>
    <row r="22" spans="1:6" x14ac:dyDescent="0.25">
      <c r="A22" s="5" t="s">
        <v>14</v>
      </c>
      <c r="B22" s="6">
        <v>43486</v>
      </c>
      <c r="C22" s="5">
        <v>157</v>
      </c>
      <c r="D22" s="7">
        <v>420.76000000000005</v>
      </c>
      <c r="E22" s="5">
        <v>52</v>
      </c>
      <c r="F22" s="8">
        <v>161.20000000000002</v>
      </c>
    </row>
    <row r="23" spans="1:6" x14ac:dyDescent="0.25">
      <c r="A23" s="5" t="s">
        <v>8</v>
      </c>
      <c r="B23" s="6">
        <v>43487</v>
      </c>
      <c r="C23" s="5">
        <v>349</v>
      </c>
      <c r="D23" s="7">
        <v>935.32</v>
      </c>
      <c r="E23" s="5">
        <v>79</v>
      </c>
      <c r="F23" s="8">
        <v>244.9</v>
      </c>
    </row>
    <row r="24" spans="1:6" x14ac:dyDescent="0.25">
      <c r="A24" s="5" t="s">
        <v>9</v>
      </c>
      <c r="B24" s="6">
        <v>43488</v>
      </c>
      <c r="C24" s="5">
        <v>133</v>
      </c>
      <c r="D24" s="7">
        <v>356.44</v>
      </c>
      <c r="E24" s="5">
        <v>89</v>
      </c>
      <c r="F24" s="8">
        <v>275.90000000000003</v>
      </c>
    </row>
    <row r="25" spans="1:6" x14ac:dyDescent="0.25">
      <c r="A25" s="5" t="s">
        <v>10</v>
      </c>
      <c r="B25" s="6">
        <v>43489</v>
      </c>
      <c r="C25" s="5">
        <v>275</v>
      </c>
      <c r="D25" s="7">
        <v>737</v>
      </c>
      <c r="E25" s="5">
        <v>26</v>
      </c>
      <c r="F25" s="8">
        <v>80.600000000000009</v>
      </c>
    </row>
    <row r="26" spans="1:6" x14ac:dyDescent="0.25">
      <c r="A26" s="5" t="s">
        <v>11</v>
      </c>
      <c r="B26" s="6">
        <v>43490</v>
      </c>
      <c r="C26" s="5">
        <v>350</v>
      </c>
      <c r="D26" s="7">
        <v>938</v>
      </c>
      <c r="E26" s="5">
        <v>42</v>
      </c>
      <c r="F26" s="8">
        <v>130.20000000000002</v>
      </c>
    </row>
    <row r="27" spans="1:6" x14ac:dyDescent="0.25">
      <c r="A27" s="5" t="s">
        <v>12</v>
      </c>
      <c r="B27" s="6">
        <v>43491</v>
      </c>
      <c r="C27" s="5">
        <v>295</v>
      </c>
      <c r="D27" s="7">
        <v>790.6</v>
      </c>
      <c r="E27" s="5">
        <v>57</v>
      </c>
      <c r="F27" s="8">
        <v>176.70000000000002</v>
      </c>
    </row>
    <row r="28" spans="1:6" x14ac:dyDescent="0.25">
      <c r="A28" s="5" t="s">
        <v>13</v>
      </c>
      <c r="B28" s="6">
        <v>43492</v>
      </c>
      <c r="C28" s="5">
        <v>391</v>
      </c>
      <c r="D28" s="7">
        <v>1047.8800000000001</v>
      </c>
      <c r="E28" s="5">
        <v>46</v>
      </c>
      <c r="F28" s="8">
        <v>142.6</v>
      </c>
    </row>
    <row r="29" spans="1:6" x14ac:dyDescent="0.25">
      <c r="A29" s="5" t="s">
        <v>14</v>
      </c>
      <c r="B29" s="6">
        <v>43493</v>
      </c>
      <c r="C29" s="5">
        <v>236</v>
      </c>
      <c r="D29" s="7">
        <v>632.48</v>
      </c>
      <c r="E29" s="5">
        <v>32</v>
      </c>
      <c r="F29" s="8">
        <v>99.2</v>
      </c>
    </row>
    <row r="30" spans="1:6" x14ac:dyDescent="0.25">
      <c r="A30" s="5" t="s">
        <v>8</v>
      </c>
      <c r="B30" s="6">
        <v>43494</v>
      </c>
      <c r="C30" s="5">
        <v>108</v>
      </c>
      <c r="D30" s="7">
        <v>289.44</v>
      </c>
      <c r="E30" s="5">
        <v>7</v>
      </c>
      <c r="F30" s="8">
        <v>21.7</v>
      </c>
    </row>
    <row r="31" spans="1:6" x14ac:dyDescent="0.25">
      <c r="A31" s="5" t="s">
        <v>9</v>
      </c>
      <c r="B31" s="6">
        <v>43495</v>
      </c>
      <c r="C31" s="5">
        <v>262</v>
      </c>
      <c r="D31" s="7">
        <v>702.16000000000008</v>
      </c>
      <c r="E31" s="5">
        <v>0</v>
      </c>
      <c r="F31" s="8">
        <v>0</v>
      </c>
    </row>
    <row r="32" spans="1:6" x14ac:dyDescent="0.25">
      <c r="A32" s="5" t="s">
        <v>10</v>
      </c>
      <c r="B32" s="6">
        <v>43496</v>
      </c>
      <c r="C32" s="5">
        <v>182</v>
      </c>
      <c r="D32" s="7">
        <v>487.76000000000005</v>
      </c>
      <c r="E32" s="5">
        <v>85</v>
      </c>
      <c r="F32" s="8">
        <v>263.5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92C0-BF67-4873-B41B-5D917105AC95}">
  <dimension ref="A1:F20"/>
  <sheetViews>
    <sheetView tabSelected="1" workbookViewId="0">
      <selection activeCell="G15" sqref="G15"/>
    </sheetView>
  </sheetViews>
  <sheetFormatPr defaultRowHeight="15" x14ac:dyDescent="0.25"/>
  <sheetData>
    <row r="1" spans="1:6" x14ac:dyDescent="0.25">
      <c r="A1" t="s">
        <v>15</v>
      </c>
      <c r="B1" t="s">
        <v>16</v>
      </c>
      <c r="C1" t="s">
        <v>17</v>
      </c>
      <c r="D1" t="s">
        <v>25</v>
      </c>
      <c r="E1" t="s">
        <v>26</v>
      </c>
      <c r="F1" t="s">
        <v>24</v>
      </c>
    </row>
    <row r="2" spans="1:6" x14ac:dyDescent="0.25">
      <c r="A2">
        <v>50</v>
      </c>
      <c r="B2">
        <v>1571.4499999999998</v>
      </c>
      <c r="C2">
        <v>15715</v>
      </c>
    </row>
    <row r="3" spans="1:6" x14ac:dyDescent="0.25">
      <c r="A3">
        <v>55</v>
      </c>
      <c r="B3">
        <v>1428.595</v>
      </c>
      <c r="C3">
        <v>21429.75</v>
      </c>
      <c r="D3">
        <f>(A3-A2)/A2</f>
        <v>0.1</v>
      </c>
      <c r="E3">
        <f>(B2-B3)/B2</f>
        <v>9.0906487638804809E-2</v>
      </c>
      <c r="F3">
        <f>E3/D3</f>
        <v>0.909064876388048</v>
      </c>
    </row>
    <row r="4" spans="1:6" x14ac:dyDescent="0.25">
      <c r="A4">
        <v>60</v>
      </c>
      <c r="B4">
        <v>1285.74</v>
      </c>
      <c r="C4">
        <v>25716</v>
      </c>
      <c r="D4">
        <f t="shared" ref="D4:D12" si="0">(A4-A3)/A3</f>
        <v>9.0909090909090912E-2</v>
      </c>
      <c r="E4">
        <f t="shared" ref="E4:E12" si="1">(B3-B4)/B3</f>
        <v>9.9996850051974159E-2</v>
      </c>
      <c r="F4">
        <f t="shared" ref="F4:F12" si="2">E4/D4</f>
        <v>1.0999653505717157</v>
      </c>
    </row>
    <row r="5" spans="1:6" x14ac:dyDescent="0.25">
      <c r="A5">
        <v>65</v>
      </c>
      <c r="B5">
        <v>1142.885</v>
      </c>
      <c r="C5">
        <v>28573.75</v>
      </c>
      <c r="D5">
        <f t="shared" si="0"/>
        <v>8.3333333333333329E-2</v>
      </c>
      <c r="E5">
        <f t="shared" si="1"/>
        <v>0.11110722229999846</v>
      </c>
      <c r="F5">
        <f t="shared" si="2"/>
        <v>1.3332866675999817</v>
      </c>
    </row>
    <row r="6" spans="1:6" x14ac:dyDescent="0.25">
      <c r="A6">
        <v>70</v>
      </c>
      <c r="B6">
        <v>1000.03</v>
      </c>
      <c r="C6">
        <v>30002.999999999996</v>
      </c>
      <c r="D6">
        <f t="shared" si="0"/>
        <v>7.6923076923076927E-2</v>
      </c>
      <c r="E6">
        <f t="shared" si="1"/>
        <v>0.12499507824496779</v>
      </c>
      <c r="F6">
        <f t="shared" si="2"/>
        <v>1.6249360171845812</v>
      </c>
    </row>
    <row r="7" spans="1:6" x14ac:dyDescent="0.25">
      <c r="A7">
        <v>75</v>
      </c>
      <c r="B7">
        <v>857.17499999999973</v>
      </c>
      <c r="C7">
        <v>30003.75</v>
      </c>
      <c r="D7">
        <f t="shared" si="0"/>
        <v>7.1428571428571425E-2</v>
      </c>
      <c r="E7">
        <f t="shared" si="1"/>
        <v>0.1428507144785659</v>
      </c>
      <c r="F7">
        <f t="shared" si="2"/>
        <v>1.9999100026999228</v>
      </c>
    </row>
    <row r="8" spans="1:6" x14ac:dyDescent="0.25">
      <c r="A8">
        <v>80</v>
      </c>
      <c r="B8">
        <v>714.31999999999971</v>
      </c>
      <c r="C8">
        <v>28576.000000000004</v>
      </c>
      <c r="D8">
        <f t="shared" si="0"/>
        <v>6.6666666666666666E-2</v>
      </c>
      <c r="E8">
        <f t="shared" si="1"/>
        <v>0.16665791699477944</v>
      </c>
      <c r="F8">
        <f t="shared" si="2"/>
        <v>2.4998687549216916</v>
      </c>
    </row>
    <row r="9" spans="1:6" x14ac:dyDescent="0.25">
      <c r="A9">
        <v>85</v>
      </c>
      <c r="B9">
        <v>571.46499999999969</v>
      </c>
      <c r="C9">
        <v>25719.750000000007</v>
      </c>
      <c r="D9">
        <f t="shared" si="0"/>
        <v>6.25E-2</v>
      </c>
      <c r="E9">
        <f t="shared" si="1"/>
        <v>0.19998740060477108</v>
      </c>
      <c r="F9">
        <f t="shared" si="2"/>
        <v>3.1997984096763372</v>
      </c>
    </row>
    <row r="10" spans="1:6" x14ac:dyDescent="0.25">
      <c r="A10">
        <v>90</v>
      </c>
      <c r="B10">
        <v>428.60999999999967</v>
      </c>
      <c r="C10">
        <v>21434.999999999993</v>
      </c>
      <c r="D10">
        <f t="shared" si="0"/>
        <v>5.8823529411764705E-2</v>
      </c>
      <c r="E10">
        <f t="shared" si="1"/>
        <v>0.2499803137549983</v>
      </c>
      <c r="F10">
        <f t="shared" si="2"/>
        <v>4.2496653338349715</v>
      </c>
    </row>
    <row r="11" spans="1:6" x14ac:dyDescent="0.25">
      <c r="A11">
        <v>95</v>
      </c>
      <c r="B11">
        <v>285.75499999999965</v>
      </c>
      <c r="C11">
        <v>15721.749999999995</v>
      </c>
      <c r="D11">
        <f t="shared" si="0"/>
        <v>5.5555555555555552E-2</v>
      </c>
      <c r="E11">
        <f t="shared" si="1"/>
        <v>0.33329833648305013</v>
      </c>
      <c r="F11">
        <f t="shared" si="2"/>
        <v>5.9993700566949029</v>
      </c>
    </row>
    <row r="12" spans="1:6" x14ac:dyDescent="0.25">
      <c r="A12">
        <v>100</v>
      </c>
      <c r="B12">
        <v>142.89999999999964</v>
      </c>
      <c r="C12">
        <v>8580</v>
      </c>
      <c r="D12">
        <f t="shared" si="0"/>
        <v>5.2631578947368418E-2</v>
      </c>
      <c r="E12">
        <f t="shared" si="1"/>
        <v>0.4999212612202768</v>
      </c>
      <c r="F12">
        <f t="shared" si="2"/>
        <v>9.498503963185259</v>
      </c>
    </row>
    <row r="13" spans="1:6" x14ac:dyDescent="0.25">
      <c r="A13" t="s">
        <v>27</v>
      </c>
      <c r="D13">
        <f>AVERAGE(D3:D12)</f>
        <v>7.1877140317542804E-2</v>
      </c>
      <c r="E13">
        <f t="shared" ref="E13:F13" si="3">AVERAGE(E3:E12)</f>
        <v>0.20197015817721869</v>
      </c>
      <c r="F13">
        <f t="shared" si="3"/>
        <v>3.2414369432757413</v>
      </c>
    </row>
    <row r="17" spans="1:3" x14ac:dyDescent="0.25">
      <c r="B17" t="s">
        <v>28</v>
      </c>
      <c r="C17" t="s">
        <v>24</v>
      </c>
    </row>
    <row r="18" spans="1:3" x14ac:dyDescent="0.25">
      <c r="B18">
        <v>86.113782507151257</v>
      </c>
      <c r="C18">
        <f>24.808+0.0058*B18^2-0.7469*B18</f>
        <v>3.5000003640046344</v>
      </c>
    </row>
    <row r="19" spans="1:3" x14ac:dyDescent="0.25">
      <c r="B19">
        <v>86.000722668377449</v>
      </c>
      <c r="C19">
        <f>0.0522*EXP(0.0489*B19)</f>
        <v>3.4999985506319096</v>
      </c>
    </row>
    <row r="20" spans="1:3" x14ac:dyDescent="0.25">
      <c r="A20" t="s">
        <v>29</v>
      </c>
      <c r="B20">
        <f>-28.57*B19^2+4142.8*B19-120000</f>
        <v>24976.522634319932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Sheet1</vt:lpstr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Wang</dc:creator>
  <cp:lastModifiedBy>H Wang</cp:lastModifiedBy>
  <dcterms:created xsi:type="dcterms:W3CDTF">2021-01-06T05:41:40Z</dcterms:created>
  <dcterms:modified xsi:type="dcterms:W3CDTF">2021-02-12T23:16:58Z</dcterms:modified>
</cp:coreProperties>
</file>