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COENGROUP\Papers in progess\Discussion cell division paper\leaf width growth curves\"/>
    </mc:Choice>
  </mc:AlternateContent>
  <bookViews>
    <workbookView xWindow="90" yWindow="675" windowWidth="16950" windowHeight="12060" activeTab="3"/>
  </bookViews>
  <sheets>
    <sheet name="Sheet1" sheetId="1" r:id="rId1"/>
    <sheet name="resolution" sheetId="3" r:id="rId2"/>
    <sheet name="normalised based on width" sheetId="4" r:id="rId3"/>
    <sheet name="HAS + wt incorporated" sheetId="5" r:id="rId4"/>
  </sheets>
  <definedNames>
    <definedName name="A">Sheet1!$P$28</definedName>
    <definedName name="k">Sheet1!$Q$28</definedName>
    <definedName name="PSTm">Sheet1!$R$28</definedName>
  </definedNames>
  <calcPr calcId="171027"/>
</workbook>
</file>

<file path=xl/calcChain.xml><?xml version="1.0" encoding="utf-8"?>
<calcChain xmlns="http://schemas.openxmlformats.org/spreadsheetml/2006/main">
  <c r="AE49" i="5" l="1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AE373" i="5"/>
  <c r="AE374" i="5"/>
  <c r="AE375" i="5"/>
  <c r="AE376" i="5"/>
  <c r="AE377" i="5"/>
  <c r="AE378" i="5"/>
  <c r="AE379" i="5"/>
  <c r="AE380" i="5"/>
  <c r="AE381" i="5"/>
  <c r="AE382" i="5"/>
  <c r="AE383" i="5"/>
  <c r="AE384" i="5"/>
  <c r="AE385" i="5"/>
  <c r="AE386" i="5"/>
  <c r="AE387" i="5"/>
  <c r="AE388" i="5"/>
  <c r="AE389" i="5"/>
  <c r="AE390" i="5"/>
  <c r="AE391" i="5"/>
  <c r="AE392" i="5"/>
  <c r="AE393" i="5"/>
  <c r="AE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48" i="5"/>
  <c r="Q28" i="5" l="1"/>
  <c r="Q29" i="5"/>
  <c r="V231" i="5"/>
  <c r="Q231" i="5"/>
  <c r="U231" i="5" s="1"/>
  <c r="P231" i="5"/>
  <c r="Q230" i="5"/>
  <c r="U230" i="5" s="1"/>
  <c r="P230" i="5"/>
  <c r="Q229" i="5"/>
  <c r="U229" i="5" s="1"/>
  <c r="P229" i="5"/>
  <c r="Q228" i="5"/>
  <c r="U228" i="5" s="1"/>
  <c r="P228" i="5"/>
  <c r="Q227" i="5"/>
  <c r="U227" i="5" s="1"/>
  <c r="P227" i="5"/>
  <c r="Q226" i="5"/>
  <c r="U226" i="5" s="1"/>
  <c r="P226" i="5"/>
  <c r="V225" i="5"/>
  <c r="Q225" i="5"/>
  <c r="U225" i="5" s="1"/>
  <c r="P225" i="5"/>
  <c r="Q224" i="5"/>
  <c r="U224" i="5" s="1"/>
  <c r="P224" i="5"/>
  <c r="Q223" i="5"/>
  <c r="U223" i="5" s="1"/>
  <c r="P223" i="5"/>
  <c r="Q222" i="5"/>
  <c r="U222" i="5" s="1"/>
  <c r="P222" i="5"/>
  <c r="Q221" i="5"/>
  <c r="U221" i="5" s="1"/>
  <c r="P221" i="5"/>
  <c r="U220" i="5"/>
  <c r="Q220" i="5"/>
  <c r="P220" i="5"/>
  <c r="Q219" i="5"/>
  <c r="U219" i="5" s="1"/>
  <c r="P219" i="5"/>
  <c r="Q218" i="5"/>
  <c r="U218" i="5" s="1"/>
  <c r="P218" i="5"/>
  <c r="V217" i="5"/>
  <c r="Q217" i="5"/>
  <c r="U217" i="5" s="1"/>
  <c r="P217" i="5"/>
  <c r="Q216" i="5"/>
  <c r="U216" i="5" s="1"/>
  <c r="P216" i="5"/>
  <c r="Q215" i="5"/>
  <c r="U215" i="5" s="1"/>
  <c r="P215" i="5"/>
  <c r="Q214" i="5"/>
  <c r="U214" i="5" s="1"/>
  <c r="P214" i="5"/>
  <c r="Q213" i="5"/>
  <c r="U213" i="5" s="1"/>
  <c r="P213" i="5"/>
  <c r="Q212" i="5"/>
  <c r="U212" i="5" s="1"/>
  <c r="P212" i="5"/>
  <c r="Q211" i="5"/>
  <c r="U211" i="5" s="1"/>
  <c r="P211" i="5"/>
  <c r="V210" i="5"/>
  <c r="Q210" i="5"/>
  <c r="U210" i="5" s="1"/>
  <c r="P210" i="5"/>
  <c r="Q209" i="5"/>
  <c r="U209" i="5" s="1"/>
  <c r="P209" i="5"/>
  <c r="Q208" i="5"/>
  <c r="U208" i="5" s="1"/>
  <c r="P208" i="5"/>
  <c r="Q207" i="5"/>
  <c r="U207" i="5" s="1"/>
  <c r="P207" i="5"/>
  <c r="Q206" i="5"/>
  <c r="U206" i="5" s="1"/>
  <c r="P206" i="5"/>
  <c r="Q205" i="5"/>
  <c r="U205" i="5" s="1"/>
  <c r="P205" i="5"/>
  <c r="V204" i="5"/>
  <c r="Q204" i="5"/>
  <c r="U204" i="5" s="1"/>
  <c r="P204" i="5"/>
  <c r="Q203" i="5"/>
  <c r="U203" i="5" s="1"/>
  <c r="P203" i="5"/>
  <c r="Q202" i="5"/>
  <c r="U202" i="5" s="1"/>
  <c r="P202" i="5"/>
  <c r="Q201" i="5"/>
  <c r="U201" i="5" s="1"/>
  <c r="P201" i="5"/>
  <c r="Q200" i="5"/>
  <c r="U200" i="5" s="1"/>
  <c r="P200" i="5"/>
  <c r="Q199" i="5"/>
  <c r="U199" i="5" s="1"/>
  <c r="P199" i="5"/>
  <c r="V198" i="5"/>
  <c r="Q198" i="5"/>
  <c r="U198" i="5" s="1"/>
  <c r="P198" i="5"/>
  <c r="Q197" i="5"/>
  <c r="U197" i="5" s="1"/>
  <c r="P197" i="5"/>
  <c r="Q196" i="5"/>
  <c r="U196" i="5" s="1"/>
  <c r="P196" i="5"/>
  <c r="Q195" i="5"/>
  <c r="U195" i="5" s="1"/>
  <c r="P195" i="5"/>
  <c r="Q194" i="5"/>
  <c r="U194" i="5" s="1"/>
  <c r="P194" i="5"/>
  <c r="Q193" i="5"/>
  <c r="U193" i="5" s="1"/>
  <c r="P193" i="5"/>
  <c r="V192" i="5"/>
  <c r="Q192" i="5"/>
  <c r="U192" i="5" s="1"/>
  <c r="P192" i="5"/>
  <c r="T188" i="5"/>
  <c r="S188" i="5"/>
  <c r="Q188" i="5"/>
  <c r="P188" i="5"/>
  <c r="T187" i="5"/>
  <c r="S187" i="5"/>
  <c r="Q187" i="5"/>
  <c r="P187" i="5"/>
  <c r="T186" i="5"/>
  <c r="S186" i="5"/>
  <c r="Q186" i="5"/>
  <c r="P186" i="5"/>
  <c r="T185" i="5"/>
  <c r="S185" i="5"/>
  <c r="Q185" i="5"/>
  <c r="P185" i="5"/>
  <c r="T184" i="5"/>
  <c r="S184" i="5"/>
  <c r="Q184" i="5"/>
  <c r="P184" i="5"/>
  <c r="T183" i="5"/>
  <c r="S183" i="5"/>
  <c r="Q183" i="5"/>
  <c r="P183" i="5"/>
  <c r="T182" i="5"/>
  <c r="S182" i="5"/>
  <c r="Q182" i="5"/>
  <c r="P182" i="5"/>
  <c r="T181" i="5"/>
  <c r="S181" i="5"/>
  <c r="Q181" i="5"/>
  <c r="P181" i="5"/>
  <c r="T180" i="5"/>
  <c r="S180" i="5"/>
  <c r="Q180" i="5"/>
  <c r="P180" i="5"/>
  <c r="T179" i="5"/>
  <c r="S179" i="5"/>
  <c r="Q179" i="5"/>
  <c r="P179" i="5"/>
  <c r="T178" i="5"/>
  <c r="S178" i="5"/>
  <c r="Q178" i="5"/>
  <c r="P178" i="5"/>
  <c r="T177" i="5"/>
  <c r="S177" i="5"/>
  <c r="Q177" i="5"/>
  <c r="P177" i="5"/>
  <c r="T176" i="5"/>
  <c r="S176" i="5"/>
  <c r="Q176" i="5"/>
  <c r="P176" i="5"/>
  <c r="S175" i="5"/>
  <c r="Q175" i="5"/>
  <c r="P175" i="5"/>
  <c r="S171" i="5"/>
  <c r="Q171" i="5"/>
  <c r="P171" i="5"/>
  <c r="S170" i="5"/>
  <c r="Q170" i="5"/>
  <c r="P170" i="5"/>
  <c r="S169" i="5"/>
  <c r="Q169" i="5"/>
  <c r="P169" i="5"/>
  <c r="S168" i="5"/>
  <c r="Q168" i="5"/>
  <c r="P168" i="5"/>
  <c r="S167" i="5"/>
  <c r="Q167" i="5"/>
  <c r="P167" i="5"/>
  <c r="S166" i="5"/>
  <c r="Q166" i="5"/>
  <c r="P166" i="5"/>
  <c r="S165" i="5"/>
  <c r="Q165" i="5"/>
  <c r="P165" i="5"/>
  <c r="S164" i="5"/>
  <c r="Q164" i="5"/>
  <c r="P164" i="5"/>
  <c r="S160" i="5"/>
  <c r="Q160" i="5"/>
  <c r="P160" i="5"/>
  <c r="S159" i="5"/>
  <c r="Q159" i="5"/>
  <c r="P159" i="5"/>
  <c r="S158" i="5"/>
  <c r="Q158" i="5"/>
  <c r="P158" i="5"/>
  <c r="S157" i="5"/>
  <c r="Q157" i="5"/>
  <c r="P157" i="5"/>
  <c r="S156" i="5"/>
  <c r="Q156" i="5"/>
  <c r="P156" i="5"/>
  <c r="S155" i="5"/>
  <c r="Q155" i="5"/>
  <c r="P155" i="5"/>
  <c r="S154" i="5"/>
  <c r="Q154" i="5"/>
  <c r="P154" i="5"/>
  <c r="S153" i="5"/>
  <c r="Q153" i="5"/>
  <c r="P153" i="5"/>
  <c r="S152" i="5"/>
  <c r="Q152" i="5"/>
  <c r="P152" i="5"/>
  <c r="S151" i="5"/>
  <c r="Q151" i="5"/>
  <c r="P151" i="5"/>
  <c r="S150" i="5"/>
  <c r="Q150" i="5"/>
  <c r="P150" i="5"/>
  <c r="S149" i="5"/>
  <c r="Q149" i="5"/>
  <c r="P149" i="5"/>
  <c r="S148" i="5"/>
  <c r="Q148" i="5"/>
  <c r="P148" i="5"/>
  <c r="S147" i="5"/>
  <c r="Q147" i="5"/>
  <c r="P147" i="5"/>
  <c r="T126" i="5"/>
  <c r="T127" i="5"/>
  <c r="T128" i="5"/>
  <c r="T129" i="5"/>
  <c r="T130" i="5"/>
  <c r="T131" i="5"/>
  <c r="T132" i="5"/>
  <c r="T133" i="5"/>
  <c r="T134" i="5"/>
  <c r="T138" i="5"/>
  <c r="T140" i="5"/>
  <c r="T141" i="5"/>
  <c r="T143" i="5"/>
  <c r="T125" i="5"/>
  <c r="S143" i="5"/>
  <c r="Q143" i="5"/>
  <c r="P143" i="5"/>
  <c r="S142" i="5"/>
  <c r="Q142" i="5"/>
  <c r="P142" i="5"/>
  <c r="S141" i="5"/>
  <c r="Q141" i="5"/>
  <c r="P141" i="5"/>
  <c r="S140" i="5"/>
  <c r="Q140" i="5"/>
  <c r="P140" i="5"/>
  <c r="S139" i="5"/>
  <c r="Q139" i="5"/>
  <c r="P139" i="5"/>
  <c r="S138" i="5"/>
  <c r="Q138" i="5"/>
  <c r="P138" i="5"/>
  <c r="S137" i="5"/>
  <c r="Q137" i="5"/>
  <c r="P137" i="5"/>
  <c r="S136" i="5"/>
  <c r="Q136" i="5"/>
  <c r="P136" i="5"/>
  <c r="S135" i="5"/>
  <c r="Q135" i="5"/>
  <c r="P135" i="5"/>
  <c r="S134" i="5"/>
  <c r="Q134" i="5"/>
  <c r="P134" i="5"/>
  <c r="S133" i="5"/>
  <c r="Q133" i="5"/>
  <c r="P133" i="5"/>
  <c r="S132" i="5"/>
  <c r="Q132" i="5"/>
  <c r="P132" i="5"/>
  <c r="S131" i="5"/>
  <c r="Q131" i="5"/>
  <c r="P131" i="5"/>
  <c r="S130" i="5"/>
  <c r="Q130" i="5"/>
  <c r="P130" i="5"/>
  <c r="S129" i="5"/>
  <c r="Q129" i="5"/>
  <c r="P129" i="5"/>
  <c r="S128" i="5"/>
  <c r="Q128" i="5"/>
  <c r="P128" i="5"/>
  <c r="S127" i="5"/>
  <c r="Q127" i="5"/>
  <c r="P127" i="5"/>
  <c r="S126" i="5"/>
  <c r="Q126" i="5"/>
  <c r="P126" i="5"/>
  <c r="Q125" i="5"/>
  <c r="P125" i="5"/>
  <c r="T101" i="5"/>
  <c r="T102" i="5"/>
  <c r="T103" i="5"/>
  <c r="T104" i="5"/>
  <c r="T105" i="5"/>
  <c r="T106" i="5"/>
  <c r="T107" i="5"/>
  <c r="T108" i="5"/>
  <c r="T110" i="5"/>
  <c r="T111" i="5"/>
  <c r="T112" i="5"/>
  <c r="T113" i="5"/>
  <c r="T114" i="5"/>
  <c r="T116" i="5"/>
  <c r="T117" i="5"/>
  <c r="T118" i="5"/>
  <c r="T119" i="5"/>
  <c r="T100" i="5"/>
  <c r="S119" i="5"/>
  <c r="Q119" i="5"/>
  <c r="P119" i="5"/>
  <c r="S118" i="5"/>
  <c r="Q118" i="5"/>
  <c r="P118" i="5"/>
  <c r="S117" i="5"/>
  <c r="Q117" i="5"/>
  <c r="P117" i="5"/>
  <c r="S116" i="5"/>
  <c r="Q116" i="5"/>
  <c r="P116" i="5"/>
  <c r="S115" i="5"/>
  <c r="Q115" i="5"/>
  <c r="P115" i="5"/>
  <c r="S114" i="5"/>
  <c r="Q114" i="5"/>
  <c r="P114" i="5"/>
  <c r="S113" i="5"/>
  <c r="Q113" i="5"/>
  <c r="P113" i="5"/>
  <c r="S112" i="5"/>
  <c r="Q112" i="5"/>
  <c r="P112" i="5"/>
  <c r="S111" i="5"/>
  <c r="Q111" i="5"/>
  <c r="P111" i="5"/>
  <c r="S110" i="5"/>
  <c r="Q110" i="5"/>
  <c r="P110" i="5"/>
  <c r="S109" i="5"/>
  <c r="Q109" i="5"/>
  <c r="P109" i="5"/>
  <c r="S108" i="5"/>
  <c r="Q108" i="5"/>
  <c r="P108" i="5"/>
  <c r="S107" i="5"/>
  <c r="Q107" i="5"/>
  <c r="P107" i="5"/>
  <c r="S106" i="5"/>
  <c r="Q106" i="5"/>
  <c r="P106" i="5"/>
  <c r="S105" i="5"/>
  <c r="Q105" i="5"/>
  <c r="P105" i="5"/>
  <c r="S104" i="5"/>
  <c r="Q104" i="5"/>
  <c r="P104" i="5"/>
  <c r="S103" i="5"/>
  <c r="Q103" i="5"/>
  <c r="P103" i="5"/>
  <c r="S102" i="5"/>
  <c r="Q102" i="5"/>
  <c r="P102" i="5"/>
  <c r="S101" i="5"/>
  <c r="Q101" i="5"/>
  <c r="P101" i="5"/>
  <c r="Q100" i="5"/>
  <c r="P100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3" i="5"/>
  <c r="V30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3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79" i="5"/>
  <c r="U69" i="5"/>
  <c r="U70" i="5"/>
  <c r="U71" i="5"/>
  <c r="U72" i="5"/>
  <c r="U73" i="5"/>
  <c r="U68" i="5"/>
  <c r="V54" i="5"/>
  <c r="V55" i="5"/>
  <c r="V56" i="5"/>
  <c r="V57" i="5"/>
  <c r="V58" i="5"/>
  <c r="V59" i="5"/>
  <c r="V60" i="5"/>
  <c r="V61" i="5"/>
  <c r="V62" i="5"/>
  <c r="V53" i="5"/>
  <c r="V40" i="5"/>
  <c r="V41" i="5"/>
  <c r="V42" i="5"/>
  <c r="V43" i="5"/>
  <c r="V44" i="5"/>
  <c r="V45" i="5"/>
  <c r="V46" i="5"/>
  <c r="V47" i="5"/>
  <c r="V48" i="5"/>
  <c r="V39" i="5"/>
  <c r="V29" i="5"/>
  <c r="V28" i="5"/>
  <c r="V27" i="5"/>
  <c r="V26" i="5"/>
  <c r="V25" i="5"/>
  <c r="V24" i="5"/>
  <c r="V12" i="5"/>
  <c r="V13" i="5"/>
  <c r="V14" i="5"/>
  <c r="V15" i="5"/>
  <c r="V16" i="5"/>
  <c r="V17" i="5"/>
  <c r="V18" i="5"/>
  <c r="V11" i="5"/>
  <c r="T69" i="5"/>
  <c r="T70" i="5"/>
  <c r="T71" i="5"/>
  <c r="T72" i="5"/>
  <c r="T73" i="5"/>
  <c r="T68" i="5"/>
  <c r="Q95" i="5"/>
  <c r="S95" i="5" s="1"/>
  <c r="P95" i="5"/>
  <c r="Q94" i="5"/>
  <c r="S94" i="5"/>
  <c r="P94" i="5"/>
  <c r="Q93" i="5"/>
  <c r="S93" i="5" s="1"/>
  <c r="P93" i="5"/>
  <c r="Q92" i="5"/>
  <c r="S92" i="5" s="1"/>
  <c r="P92" i="5"/>
  <c r="Q91" i="5"/>
  <c r="S91" i="5" s="1"/>
  <c r="P91" i="5"/>
  <c r="Q90" i="5"/>
  <c r="S90" i="5" s="1"/>
  <c r="P90" i="5"/>
  <c r="Q89" i="5"/>
  <c r="S89" i="5" s="1"/>
  <c r="P89" i="5"/>
  <c r="Q88" i="5"/>
  <c r="S88" i="5" s="1"/>
  <c r="P88" i="5"/>
  <c r="Q87" i="5"/>
  <c r="S87" i="5"/>
  <c r="P87" i="5"/>
  <c r="Q86" i="5"/>
  <c r="S86" i="5" s="1"/>
  <c r="P86" i="5"/>
  <c r="Q85" i="5"/>
  <c r="S85" i="5" s="1"/>
  <c r="P85" i="5"/>
  <c r="Q84" i="5"/>
  <c r="S84" i="5" s="1"/>
  <c r="P84" i="5"/>
  <c r="Q83" i="5"/>
  <c r="S83" i="5" s="1"/>
  <c r="P83" i="5"/>
  <c r="Q82" i="5"/>
  <c r="S82" i="5" s="1"/>
  <c r="P82" i="5"/>
  <c r="Q81" i="5"/>
  <c r="S81" i="5" s="1"/>
  <c r="P81" i="5"/>
  <c r="Q80" i="5"/>
  <c r="S80" i="5" s="1"/>
  <c r="P80" i="5"/>
  <c r="Q79" i="5"/>
  <c r="P79" i="5"/>
  <c r="S73" i="5"/>
  <c r="Q73" i="5"/>
  <c r="P73" i="5"/>
  <c r="S72" i="5"/>
  <c r="Q72" i="5"/>
  <c r="P72" i="5"/>
  <c r="S71" i="5"/>
  <c r="Q71" i="5"/>
  <c r="P71" i="5"/>
  <c r="S70" i="5"/>
  <c r="Q70" i="5"/>
  <c r="P70" i="5"/>
  <c r="S69" i="5"/>
  <c r="Q69" i="5"/>
  <c r="P69" i="5"/>
  <c r="Q68" i="5"/>
  <c r="P68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I123" i="5"/>
  <c r="A123" i="5"/>
  <c r="I122" i="5"/>
  <c r="A122" i="5"/>
  <c r="I121" i="5"/>
  <c r="A121" i="5"/>
  <c r="I120" i="5"/>
  <c r="A120" i="5"/>
  <c r="I119" i="5"/>
  <c r="A119" i="5"/>
  <c r="I118" i="5"/>
  <c r="A118" i="5"/>
  <c r="I117" i="5"/>
  <c r="A117" i="5"/>
  <c r="I116" i="5"/>
  <c r="A116" i="5"/>
  <c r="I115" i="5"/>
  <c r="A115" i="5"/>
  <c r="I114" i="5"/>
  <c r="A114" i="5"/>
  <c r="I113" i="5"/>
  <c r="A113" i="5"/>
  <c r="I112" i="5"/>
  <c r="A112" i="5"/>
  <c r="I111" i="5"/>
  <c r="A111" i="5"/>
  <c r="I110" i="5"/>
  <c r="A110" i="5"/>
  <c r="I109" i="5"/>
  <c r="A109" i="5"/>
  <c r="I108" i="5"/>
  <c r="A108" i="5"/>
  <c r="I107" i="5"/>
  <c r="A107" i="5"/>
  <c r="I106" i="5"/>
  <c r="A106" i="5"/>
  <c r="I105" i="5"/>
  <c r="A105" i="5"/>
  <c r="I104" i="5"/>
  <c r="A104" i="5"/>
  <c r="I103" i="5"/>
  <c r="A103" i="5"/>
  <c r="I102" i="5"/>
  <c r="A102" i="5"/>
  <c r="I101" i="5"/>
  <c r="A101" i="5"/>
  <c r="I100" i="5"/>
  <c r="A100" i="5"/>
  <c r="I99" i="5"/>
  <c r="A99" i="5"/>
  <c r="I98" i="5"/>
  <c r="A98" i="5"/>
  <c r="I97" i="5"/>
  <c r="A97" i="5"/>
  <c r="I96" i="5"/>
  <c r="A96" i="5"/>
  <c r="I95" i="5"/>
  <c r="A95" i="5"/>
  <c r="I94" i="5"/>
  <c r="A94" i="5"/>
  <c r="I93" i="5"/>
  <c r="A93" i="5"/>
  <c r="I92" i="5"/>
  <c r="A92" i="5"/>
  <c r="T62" i="5"/>
  <c r="Q62" i="5"/>
  <c r="U62" i="5" s="1"/>
  <c r="P62" i="5"/>
  <c r="I91" i="5"/>
  <c r="A91" i="5"/>
  <c r="T61" i="5"/>
  <c r="Q61" i="5"/>
  <c r="U61" i="5" s="1"/>
  <c r="P61" i="5"/>
  <c r="I90" i="5"/>
  <c r="A90" i="5"/>
  <c r="T60" i="5"/>
  <c r="Q60" i="5"/>
  <c r="U60" i="5" s="1"/>
  <c r="P60" i="5"/>
  <c r="I89" i="5"/>
  <c r="A89" i="5"/>
  <c r="T59" i="5"/>
  <c r="Q59" i="5"/>
  <c r="U59" i="5" s="1"/>
  <c r="P59" i="5"/>
  <c r="I88" i="5"/>
  <c r="A88" i="5"/>
  <c r="T58" i="5"/>
  <c r="Q58" i="5"/>
  <c r="U58" i="5" s="1"/>
  <c r="P58" i="5"/>
  <c r="I87" i="5"/>
  <c r="A87" i="5"/>
  <c r="T57" i="5"/>
  <c r="Q57" i="5"/>
  <c r="U57" i="5" s="1"/>
  <c r="P57" i="5"/>
  <c r="I86" i="5"/>
  <c r="A86" i="5"/>
  <c r="T56" i="5"/>
  <c r="Q56" i="5"/>
  <c r="U56" i="5" s="1"/>
  <c r="P56" i="5"/>
  <c r="I85" i="5"/>
  <c r="A85" i="5"/>
  <c r="T55" i="5"/>
  <c r="Q55" i="5"/>
  <c r="U55" i="5" s="1"/>
  <c r="P55" i="5"/>
  <c r="I84" i="5"/>
  <c r="A84" i="5"/>
  <c r="Q54" i="5"/>
  <c r="U54" i="5" s="1"/>
  <c r="P54" i="5"/>
  <c r="I83" i="5"/>
  <c r="A83" i="5"/>
  <c r="Q53" i="5"/>
  <c r="U53" i="5"/>
  <c r="P53" i="5"/>
  <c r="I82" i="5"/>
  <c r="A82" i="5"/>
  <c r="I81" i="5"/>
  <c r="A81" i="5"/>
  <c r="I80" i="5"/>
  <c r="A80" i="5"/>
  <c r="I79" i="5"/>
  <c r="A79" i="5"/>
  <c r="I78" i="5"/>
  <c r="A78" i="5"/>
  <c r="T48" i="5"/>
  <c r="Q48" i="5"/>
  <c r="U48" i="5"/>
  <c r="P48" i="5"/>
  <c r="I77" i="5"/>
  <c r="A77" i="5"/>
  <c r="T47" i="5"/>
  <c r="Q47" i="5"/>
  <c r="U47" i="5" s="1"/>
  <c r="P47" i="5"/>
  <c r="I76" i="5"/>
  <c r="A76" i="5"/>
  <c r="T46" i="5"/>
  <c r="Q46" i="5"/>
  <c r="U46" i="5" s="1"/>
  <c r="P46" i="5"/>
  <c r="I75" i="5"/>
  <c r="A75" i="5"/>
  <c r="T45" i="5"/>
  <c r="Q45" i="5"/>
  <c r="U45" i="5" s="1"/>
  <c r="P45" i="5"/>
  <c r="I74" i="5"/>
  <c r="A74" i="5"/>
  <c r="T44" i="5"/>
  <c r="Q44" i="5"/>
  <c r="U44" i="5" s="1"/>
  <c r="P44" i="5"/>
  <c r="I73" i="5"/>
  <c r="A73" i="5"/>
  <c r="T43" i="5"/>
  <c r="Q43" i="5"/>
  <c r="U43" i="5" s="1"/>
  <c r="P43" i="5"/>
  <c r="I72" i="5"/>
  <c r="A72" i="5"/>
  <c r="T42" i="5"/>
  <c r="Q42" i="5"/>
  <c r="U42" i="5" s="1"/>
  <c r="P42" i="5"/>
  <c r="I71" i="5"/>
  <c r="A71" i="5"/>
  <c r="T41" i="5"/>
  <c r="Q41" i="5"/>
  <c r="U41" i="5" s="1"/>
  <c r="P41" i="5"/>
  <c r="I70" i="5"/>
  <c r="A70" i="5"/>
  <c r="T40" i="5"/>
  <c r="Q40" i="5"/>
  <c r="U40" i="5" s="1"/>
  <c r="P40" i="5"/>
  <c r="I69" i="5"/>
  <c r="A69" i="5"/>
  <c r="Q39" i="5"/>
  <c r="U39" i="5" s="1"/>
  <c r="P39" i="5"/>
  <c r="I68" i="5"/>
  <c r="A68" i="5"/>
  <c r="I67" i="5"/>
  <c r="A67" i="5"/>
  <c r="I66" i="5"/>
  <c r="A66" i="5"/>
  <c r="I65" i="5"/>
  <c r="A65" i="5"/>
  <c r="I64" i="5"/>
  <c r="A64" i="5"/>
  <c r="Q30" i="5"/>
  <c r="U30" i="5" s="1"/>
  <c r="P30" i="5"/>
  <c r="I63" i="5"/>
  <c r="A63" i="5"/>
  <c r="I62" i="5"/>
  <c r="A62" i="5"/>
  <c r="I61" i="5"/>
  <c r="A61" i="5"/>
  <c r="I60" i="5"/>
  <c r="A60" i="5"/>
  <c r="I59" i="5"/>
  <c r="A59" i="5"/>
  <c r="I58" i="5"/>
  <c r="A58" i="5"/>
  <c r="U29" i="5"/>
  <c r="P29" i="5"/>
  <c r="I57" i="5"/>
  <c r="A57" i="5"/>
  <c r="I56" i="5"/>
  <c r="A56" i="5"/>
  <c r="I55" i="5"/>
  <c r="A55" i="5"/>
  <c r="I54" i="5"/>
  <c r="A54" i="5"/>
  <c r="I53" i="5"/>
  <c r="A53" i="5"/>
  <c r="I52" i="5"/>
  <c r="A52" i="5"/>
  <c r="I51" i="5"/>
  <c r="A51" i="5"/>
  <c r="I50" i="5"/>
  <c r="A50" i="5"/>
  <c r="U28" i="5"/>
  <c r="P28" i="5"/>
  <c r="I49" i="5"/>
  <c r="A49" i="5"/>
  <c r="I48" i="5"/>
  <c r="A48" i="5"/>
  <c r="I47" i="5"/>
  <c r="A47" i="5"/>
  <c r="I46" i="5"/>
  <c r="A46" i="5"/>
  <c r="I45" i="5"/>
  <c r="A45" i="5"/>
  <c r="I44" i="5"/>
  <c r="A44" i="5"/>
  <c r="I43" i="5"/>
  <c r="A43" i="5"/>
  <c r="Q27" i="5"/>
  <c r="U27" i="5"/>
  <c r="P27" i="5"/>
  <c r="I42" i="5"/>
  <c r="A42" i="5"/>
  <c r="I41" i="5"/>
  <c r="A41" i="5"/>
  <c r="I40" i="5"/>
  <c r="A40" i="5"/>
  <c r="I39" i="5"/>
  <c r="A39" i="5"/>
  <c r="I38" i="5"/>
  <c r="A38" i="5"/>
  <c r="I37" i="5"/>
  <c r="A37" i="5"/>
  <c r="Q26" i="5"/>
  <c r="U26" i="5" s="1"/>
  <c r="P26" i="5"/>
  <c r="I36" i="5"/>
  <c r="A36" i="5"/>
  <c r="I35" i="5"/>
  <c r="A35" i="5"/>
  <c r="I34" i="5"/>
  <c r="A34" i="5"/>
  <c r="I33" i="5"/>
  <c r="A33" i="5"/>
  <c r="I32" i="5"/>
  <c r="A32" i="5"/>
  <c r="I31" i="5"/>
  <c r="A31" i="5"/>
  <c r="Q25" i="5"/>
  <c r="U25" i="5"/>
  <c r="P25" i="5"/>
  <c r="I30" i="5"/>
  <c r="A30" i="5"/>
  <c r="I29" i="5"/>
  <c r="A29" i="5"/>
  <c r="I28" i="5"/>
  <c r="A28" i="5"/>
  <c r="I27" i="5"/>
  <c r="A27" i="5"/>
  <c r="I26" i="5"/>
  <c r="A26" i="5"/>
  <c r="I25" i="5"/>
  <c r="A25" i="5"/>
  <c r="Q24" i="5"/>
  <c r="U24" i="5"/>
  <c r="P24" i="5"/>
  <c r="I24" i="5"/>
  <c r="A24" i="5"/>
  <c r="I23" i="5"/>
  <c r="A23" i="5"/>
  <c r="I22" i="5"/>
  <c r="A22" i="5"/>
  <c r="I21" i="5"/>
  <c r="A21" i="5"/>
  <c r="I20" i="5"/>
  <c r="A20" i="5"/>
  <c r="I19" i="5"/>
  <c r="A19" i="5"/>
  <c r="T18" i="5"/>
  <c r="Q18" i="5"/>
  <c r="U18" i="5"/>
  <c r="P18" i="5"/>
  <c r="I18" i="5"/>
  <c r="A18" i="5"/>
  <c r="T17" i="5"/>
  <c r="Q17" i="5"/>
  <c r="U17" i="5"/>
  <c r="P17" i="5"/>
  <c r="I17" i="5"/>
  <c r="A17" i="5"/>
  <c r="T16" i="5"/>
  <c r="Q16" i="5"/>
  <c r="U16" i="5"/>
  <c r="P16" i="5"/>
  <c r="I16" i="5"/>
  <c r="A16" i="5"/>
  <c r="T15" i="5"/>
  <c r="Q15" i="5"/>
  <c r="U15" i="5"/>
  <c r="P15" i="5"/>
  <c r="I15" i="5"/>
  <c r="A15" i="5"/>
  <c r="T14" i="5"/>
  <c r="Q14" i="5"/>
  <c r="U14" i="5"/>
  <c r="P14" i="5"/>
  <c r="I14" i="5"/>
  <c r="A14" i="5"/>
  <c r="T13" i="5"/>
  <c r="Q13" i="5"/>
  <c r="U13" i="5"/>
  <c r="P13" i="5"/>
  <c r="I13" i="5"/>
  <c r="A13" i="5"/>
  <c r="T12" i="5"/>
  <c r="Q12" i="5"/>
  <c r="U12" i="5"/>
  <c r="P12" i="5"/>
  <c r="I12" i="5"/>
  <c r="A12" i="5"/>
  <c r="U11" i="5"/>
  <c r="Q11" i="5"/>
  <c r="P11" i="5"/>
  <c r="I11" i="5"/>
  <c r="A11" i="5"/>
  <c r="I10" i="5"/>
  <c r="A10" i="5"/>
  <c r="I9" i="5"/>
  <c r="A9" i="5"/>
  <c r="I8" i="5"/>
  <c r="A8" i="5"/>
  <c r="I7" i="5"/>
  <c r="A7" i="5"/>
  <c r="I6" i="5"/>
  <c r="A6" i="5"/>
  <c r="I5" i="5"/>
  <c r="A5" i="5"/>
  <c r="I4" i="5"/>
  <c r="A4" i="5"/>
  <c r="I3" i="5"/>
  <c r="A3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3" i="4"/>
  <c r="T26" i="4"/>
  <c r="T27" i="4"/>
  <c r="T33" i="4"/>
  <c r="T34" i="4"/>
  <c r="T37" i="4"/>
  <c r="T38" i="4"/>
  <c r="T39" i="4"/>
  <c r="T41" i="4"/>
  <c r="T45" i="4"/>
  <c r="T46" i="4"/>
  <c r="T49" i="4"/>
  <c r="T50" i="4"/>
  <c r="T51" i="4"/>
  <c r="T53" i="4"/>
  <c r="T57" i="4"/>
  <c r="T58" i="4"/>
  <c r="T61" i="4"/>
  <c r="T62" i="4"/>
  <c r="T63" i="4"/>
  <c r="T69" i="4"/>
  <c r="T74" i="4"/>
  <c r="T68" i="4"/>
  <c r="T83" i="4"/>
  <c r="T85" i="4"/>
  <c r="T88" i="4"/>
  <c r="T12" i="4"/>
  <c r="T13" i="4"/>
  <c r="T15" i="4"/>
  <c r="T11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S77" i="4"/>
  <c r="P77" i="4"/>
  <c r="T77" i="4"/>
  <c r="O77" i="4"/>
  <c r="H73" i="4"/>
  <c r="S76" i="4"/>
  <c r="P76" i="4"/>
  <c r="T76" i="4"/>
  <c r="O76" i="4"/>
  <c r="H72" i="4"/>
  <c r="S75" i="4"/>
  <c r="P75" i="4"/>
  <c r="T75" i="4"/>
  <c r="O75" i="4"/>
  <c r="H71" i="4"/>
  <c r="S74" i="4"/>
  <c r="P74" i="4"/>
  <c r="O74" i="4"/>
  <c r="H70" i="4"/>
  <c r="S73" i="4"/>
  <c r="P73" i="4"/>
  <c r="T73" i="4"/>
  <c r="O73" i="4"/>
  <c r="H69" i="4"/>
  <c r="S72" i="4"/>
  <c r="P72" i="4"/>
  <c r="T72" i="4"/>
  <c r="O72" i="4"/>
  <c r="H68" i="4"/>
  <c r="S71" i="4"/>
  <c r="P71" i="4"/>
  <c r="T71" i="4"/>
  <c r="O71" i="4"/>
  <c r="H67" i="4"/>
  <c r="S70" i="4"/>
  <c r="P70" i="4"/>
  <c r="T70" i="4"/>
  <c r="O70" i="4"/>
  <c r="H66" i="4"/>
  <c r="S69" i="4"/>
  <c r="P69" i="4"/>
  <c r="O69" i="4"/>
  <c r="H65" i="4"/>
  <c r="P68" i="4"/>
  <c r="O68" i="4"/>
  <c r="H64" i="4"/>
  <c r="H63" i="4"/>
  <c r="H62" i="4"/>
  <c r="H61" i="4"/>
  <c r="H60" i="4"/>
  <c r="H59" i="4"/>
  <c r="H58" i="4"/>
  <c r="H57" i="4"/>
  <c r="P63" i="4"/>
  <c r="O63" i="4"/>
  <c r="H56" i="4"/>
  <c r="P62" i="4"/>
  <c r="O62" i="4"/>
  <c r="H55" i="4"/>
  <c r="P61" i="4"/>
  <c r="O61" i="4"/>
  <c r="H54" i="4"/>
  <c r="P60" i="4"/>
  <c r="T60" i="4"/>
  <c r="O60" i="4"/>
  <c r="H53" i="4"/>
  <c r="P59" i="4"/>
  <c r="T59" i="4"/>
  <c r="O59" i="4"/>
  <c r="H52" i="4"/>
  <c r="P58" i="4"/>
  <c r="O58" i="4"/>
  <c r="H51" i="4"/>
  <c r="P57" i="4"/>
  <c r="O57" i="4"/>
  <c r="H50" i="4"/>
  <c r="P56" i="4"/>
  <c r="T56" i="4"/>
  <c r="O56" i="4"/>
  <c r="H49" i="4"/>
  <c r="P55" i="4"/>
  <c r="T55" i="4"/>
  <c r="O55" i="4"/>
  <c r="H48" i="4"/>
  <c r="P54" i="4"/>
  <c r="T54" i="4"/>
  <c r="O54" i="4"/>
  <c r="H47" i="4"/>
  <c r="P53" i="4"/>
  <c r="O53" i="4"/>
  <c r="H46" i="4"/>
  <c r="P52" i="4"/>
  <c r="T52" i="4"/>
  <c r="O52" i="4"/>
  <c r="H45" i="4"/>
  <c r="P51" i="4"/>
  <c r="O51" i="4"/>
  <c r="H44" i="4"/>
  <c r="P50" i="4"/>
  <c r="O50" i="4"/>
  <c r="H43" i="4"/>
  <c r="P49" i="4"/>
  <c r="O49" i="4"/>
  <c r="H42" i="4"/>
  <c r="P48" i="4"/>
  <c r="T48" i="4"/>
  <c r="O48" i="4"/>
  <c r="H41" i="4"/>
  <c r="P47" i="4"/>
  <c r="T47" i="4"/>
  <c r="O47" i="4"/>
  <c r="H40" i="4"/>
  <c r="P46" i="4"/>
  <c r="O46" i="4"/>
  <c r="H39" i="4"/>
  <c r="P45" i="4"/>
  <c r="O45" i="4"/>
  <c r="H38" i="4"/>
  <c r="P44" i="4"/>
  <c r="T44" i="4"/>
  <c r="O44" i="4"/>
  <c r="H37" i="4"/>
  <c r="P43" i="4"/>
  <c r="T43" i="4"/>
  <c r="O43" i="4"/>
  <c r="H36" i="4"/>
  <c r="P42" i="4"/>
  <c r="T42" i="4"/>
  <c r="O42" i="4"/>
  <c r="H35" i="4"/>
  <c r="P41" i="4"/>
  <c r="O41" i="4"/>
  <c r="H34" i="4"/>
  <c r="P40" i="4"/>
  <c r="T40" i="4"/>
  <c r="O40" i="4"/>
  <c r="H33" i="4"/>
  <c r="P39" i="4"/>
  <c r="O39" i="4"/>
  <c r="H32" i="4"/>
  <c r="P38" i="4"/>
  <c r="O38" i="4"/>
  <c r="H31" i="4"/>
  <c r="P37" i="4"/>
  <c r="O37" i="4"/>
  <c r="H30" i="4"/>
  <c r="P36" i="4"/>
  <c r="T36" i="4"/>
  <c r="O36" i="4"/>
  <c r="H29" i="4"/>
  <c r="P35" i="4"/>
  <c r="T35" i="4"/>
  <c r="O35" i="4"/>
  <c r="H28" i="4"/>
  <c r="P34" i="4"/>
  <c r="O34" i="4"/>
  <c r="H27" i="4"/>
  <c r="P33" i="4"/>
  <c r="O33" i="4"/>
  <c r="H26" i="4"/>
  <c r="P32" i="4"/>
  <c r="T32" i="4"/>
  <c r="O32" i="4"/>
  <c r="H25" i="4"/>
  <c r="P31" i="4"/>
  <c r="T31" i="4"/>
  <c r="O31" i="4"/>
  <c r="S18" i="4"/>
  <c r="P18" i="4"/>
  <c r="T18" i="4"/>
  <c r="O18" i="4"/>
  <c r="H24" i="4"/>
  <c r="P30" i="4"/>
  <c r="T30" i="4"/>
  <c r="O30" i="4"/>
  <c r="S17" i="4"/>
  <c r="P17" i="4"/>
  <c r="T17" i="4"/>
  <c r="O17" i="4"/>
  <c r="H23" i="4"/>
  <c r="P29" i="4"/>
  <c r="T29" i="4"/>
  <c r="O29" i="4"/>
  <c r="S16" i="4"/>
  <c r="P16" i="4"/>
  <c r="T16" i="4"/>
  <c r="O16" i="4"/>
  <c r="H22" i="4"/>
  <c r="P28" i="4"/>
  <c r="T28" i="4"/>
  <c r="O28" i="4"/>
  <c r="S15" i="4"/>
  <c r="P15" i="4"/>
  <c r="O15" i="4"/>
  <c r="H21" i="4"/>
  <c r="P27" i="4"/>
  <c r="O27" i="4"/>
  <c r="S14" i="4"/>
  <c r="P14" i="4"/>
  <c r="T14" i="4"/>
  <c r="O14" i="4"/>
  <c r="H20" i="4"/>
  <c r="P26" i="4"/>
  <c r="O26" i="4"/>
  <c r="S13" i="4"/>
  <c r="P13" i="4"/>
  <c r="O13" i="4"/>
  <c r="H19" i="4"/>
  <c r="P25" i="4"/>
  <c r="T25" i="4"/>
  <c r="O25" i="4"/>
  <c r="S12" i="4"/>
  <c r="P12" i="4"/>
  <c r="O12" i="4"/>
  <c r="H18" i="4"/>
  <c r="P24" i="4"/>
  <c r="T24" i="4"/>
  <c r="O24" i="4"/>
  <c r="P11" i="4"/>
  <c r="O11" i="4"/>
  <c r="H17" i="4"/>
  <c r="H16" i="4"/>
  <c r="H15" i="4"/>
  <c r="H14" i="4"/>
  <c r="H13" i="4"/>
  <c r="S92" i="4"/>
  <c r="P92" i="4"/>
  <c r="T92" i="4"/>
  <c r="O92" i="4"/>
  <c r="H12" i="4"/>
  <c r="S91" i="4"/>
  <c r="P91" i="4"/>
  <c r="T91" i="4"/>
  <c r="O91" i="4"/>
  <c r="H11" i="4"/>
  <c r="S90" i="4"/>
  <c r="P90" i="4"/>
  <c r="T90" i="4"/>
  <c r="O90" i="4"/>
  <c r="H10" i="4"/>
  <c r="S89" i="4"/>
  <c r="P89" i="4"/>
  <c r="T89" i="4"/>
  <c r="O89" i="4"/>
  <c r="H9" i="4"/>
  <c r="S88" i="4"/>
  <c r="P88" i="4"/>
  <c r="O88" i="4"/>
  <c r="H8" i="4"/>
  <c r="S87" i="4"/>
  <c r="P87" i="4"/>
  <c r="T87" i="4"/>
  <c r="O87" i="4"/>
  <c r="H7" i="4"/>
  <c r="S86" i="4"/>
  <c r="P86" i="4"/>
  <c r="T86" i="4"/>
  <c r="O86" i="4"/>
  <c r="H6" i="4"/>
  <c r="S85" i="4"/>
  <c r="P85" i="4"/>
  <c r="O85" i="4"/>
  <c r="H5" i="4"/>
  <c r="S84" i="4"/>
  <c r="P84" i="4"/>
  <c r="T84" i="4"/>
  <c r="O84" i="4"/>
  <c r="H4" i="4"/>
  <c r="P83" i="4"/>
  <c r="O83" i="4"/>
  <c r="H3" i="4"/>
  <c r="P82" i="4"/>
  <c r="T82" i="4"/>
  <c r="O82" i="4"/>
  <c r="AJ73" i="1"/>
  <c r="AH73" i="1"/>
  <c r="AG73" i="1"/>
  <c r="AJ72" i="1"/>
  <c r="AH72" i="1"/>
  <c r="AG72" i="1"/>
  <c r="AJ71" i="1"/>
  <c r="AH71" i="1"/>
  <c r="AG71" i="1"/>
  <c r="AJ70" i="1"/>
  <c r="AH70" i="1"/>
  <c r="AG70" i="1"/>
  <c r="AJ69" i="1"/>
  <c r="AH69" i="1"/>
  <c r="AG69" i="1"/>
  <c r="AJ68" i="1"/>
  <c r="AH68" i="1"/>
  <c r="AG68" i="1"/>
  <c r="AJ67" i="1"/>
  <c r="AH67" i="1"/>
  <c r="AG67" i="1"/>
  <c r="AJ66" i="1"/>
  <c r="AH66" i="1"/>
  <c r="AG66" i="1"/>
  <c r="AJ65" i="1"/>
  <c r="AH65" i="1"/>
  <c r="AG65" i="1"/>
  <c r="AH64" i="1"/>
  <c r="AG64" i="1"/>
  <c r="AH56" i="1"/>
  <c r="AG56" i="1"/>
  <c r="AH55" i="1"/>
  <c r="AG55" i="1"/>
  <c r="AH54" i="1"/>
  <c r="AG54" i="1"/>
  <c r="AH53" i="1"/>
  <c r="AG53" i="1"/>
  <c r="AH52" i="1"/>
  <c r="AG52" i="1"/>
  <c r="AH51" i="1"/>
  <c r="AG51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4" i="1"/>
  <c r="AG44" i="1"/>
  <c r="AH43" i="1"/>
  <c r="AG43" i="1"/>
  <c r="AH42" i="1"/>
  <c r="AG42" i="1"/>
  <c r="AH41" i="1"/>
  <c r="AG41" i="1"/>
  <c r="AH40" i="1"/>
  <c r="AG40" i="1"/>
  <c r="AH39" i="1"/>
  <c r="AG39" i="1"/>
  <c r="AH38" i="1"/>
  <c r="AG38" i="1"/>
  <c r="AH37" i="1"/>
  <c r="AG37" i="1"/>
  <c r="AH36" i="1"/>
  <c r="AG36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9" i="1"/>
  <c r="AG29" i="1"/>
  <c r="AH28" i="1"/>
  <c r="AG28" i="1"/>
  <c r="AH27" i="1"/>
  <c r="AG27" i="1"/>
  <c r="AH26" i="1"/>
  <c r="AG26" i="1"/>
  <c r="AH25" i="1"/>
  <c r="AG25" i="1"/>
  <c r="AH24" i="1"/>
  <c r="AG24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7" i="1"/>
  <c r="AG17" i="1"/>
  <c r="Z24" i="1"/>
  <c r="X24" i="1"/>
  <c r="W24" i="1"/>
  <c r="Z23" i="1"/>
  <c r="X23" i="1"/>
  <c r="W23" i="1"/>
  <c r="Z22" i="1"/>
  <c r="X22" i="1"/>
  <c r="W22" i="1"/>
  <c r="Z21" i="1"/>
  <c r="X21" i="1"/>
  <c r="W21" i="1"/>
  <c r="Z20" i="1"/>
  <c r="X20" i="1"/>
  <c r="W20" i="1"/>
  <c r="Z19" i="1"/>
  <c r="X19" i="1"/>
  <c r="W19" i="1"/>
  <c r="Z18" i="1"/>
  <c r="X18" i="1"/>
  <c r="W18" i="1"/>
  <c r="X17" i="1"/>
  <c r="W17" i="1"/>
  <c r="I11" i="1"/>
  <c r="I13" i="1"/>
  <c r="I12" i="1"/>
  <c r="I10" i="1"/>
  <c r="I9" i="1"/>
  <c r="I8" i="1"/>
  <c r="I7" i="1"/>
  <c r="I6" i="1"/>
  <c r="I5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3" i="1"/>
</calcChain>
</file>

<file path=xl/comments1.xml><?xml version="1.0" encoding="utf-8"?>
<comments xmlns="http://schemas.openxmlformats.org/spreadsheetml/2006/main">
  <authors>
    <author>samantha fox (JIC)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samantha fox (JIC):</t>
        </r>
        <r>
          <rPr>
            <sz val="9"/>
            <color indexed="81"/>
            <rFont val="Tahoma"/>
            <family val="2"/>
          </rPr>
          <t xml:space="preserve">
To give equilavent HAI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samantha fox (JIC):</t>
        </r>
        <r>
          <rPr>
            <sz val="9"/>
            <color indexed="81"/>
            <rFont val="Tahoma"/>
            <family val="2"/>
          </rPr>
          <t xml:space="preserve">
equilavent to WT, based on leaf with 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samantha fox (JIC):</t>
        </r>
        <r>
          <rPr>
            <sz val="9"/>
            <color indexed="81"/>
            <rFont val="Tahoma"/>
            <family val="2"/>
          </rPr>
          <t xml:space="preserve">
equilavent to WT, based on leaf with </t>
        </r>
      </text>
    </comment>
    <comment ref="Q67" authorId="0" shapeId="0">
      <text>
        <r>
          <rPr>
            <b/>
            <sz val="9"/>
            <color indexed="81"/>
            <rFont val="Tahoma"/>
            <family val="2"/>
          </rPr>
          <t>samantha fox (JIC):</t>
        </r>
        <r>
          <rPr>
            <sz val="9"/>
            <color indexed="81"/>
            <rFont val="Tahoma"/>
            <family val="2"/>
          </rPr>
          <t xml:space="preserve">
equilavent to WT, based on leaf with </t>
        </r>
      </text>
    </comment>
    <comment ref="Q81" authorId="0" shapeId="0">
      <text>
        <r>
          <rPr>
            <b/>
            <sz val="9"/>
            <color indexed="81"/>
            <rFont val="Tahoma"/>
            <family val="2"/>
          </rPr>
          <t>samantha fox (JIC):</t>
        </r>
        <r>
          <rPr>
            <sz val="9"/>
            <color indexed="81"/>
            <rFont val="Tahoma"/>
            <family val="2"/>
          </rPr>
          <t xml:space="preserve">
equilavent to WT, based on leaf with </t>
        </r>
      </text>
    </comment>
  </commentList>
</comments>
</file>

<file path=xl/comments2.xml><?xml version="1.0" encoding="utf-8"?>
<comments xmlns="http://schemas.openxmlformats.org/spreadsheetml/2006/main">
  <authors>
    <author>samantha fox (JIC)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samantha fox (JIC):</t>
        </r>
        <r>
          <rPr>
            <sz val="9"/>
            <color indexed="81"/>
            <rFont val="Tahoma"/>
            <family val="2"/>
          </rPr>
          <t xml:space="preserve">
To give equilavent HAI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samantha fox (JIC):</t>
        </r>
        <r>
          <rPr>
            <sz val="9"/>
            <color indexed="81"/>
            <rFont val="Tahoma"/>
            <family val="2"/>
          </rPr>
          <t xml:space="preserve">
equilavent to WT, based on leaf with 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samantha fox (JIC):</t>
        </r>
        <r>
          <rPr>
            <sz val="9"/>
            <color indexed="81"/>
            <rFont val="Tahoma"/>
            <family val="2"/>
          </rPr>
          <t xml:space="preserve">
equilavent to WT, based on leaf with </t>
        </r>
      </text>
    </comment>
    <comment ref="R38" authorId="0" shapeId="0">
      <text>
        <r>
          <rPr>
            <b/>
            <sz val="9"/>
            <color indexed="81"/>
            <rFont val="Tahoma"/>
            <family val="2"/>
          </rPr>
          <t>samantha fox (JIC):</t>
        </r>
        <r>
          <rPr>
            <sz val="9"/>
            <color indexed="81"/>
            <rFont val="Tahoma"/>
            <family val="2"/>
          </rPr>
          <t xml:space="preserve">
equilavent to WT, based on leaf with </t>
        </r>
      </text>
    </comment>
    <comment ref="R52" authorId="0" shapeId="0">
      <text>
        <r>
          <rPr>
            <b/>
            <sz val="9"/>
            <color indexed="81"/>
            <rFont val="Tahoma"/>
            <family val="2"/>
          </rPr>
          <t>samantha fox (JIC):</t>
        </r>
        <r>
          <rPr>
            <sz val="9"/>
            <color indexed="81"/>
            <rFont val="Tahoma"/>
            <family val="2"/>
          </rPr>
          <t xml:space="preserve">
equilavent to WT, based on leaf with </t>
        </r>
      </text>
    </comment>
    <comment ref="R109" authorId="0" shapeId="0">
      <text>
        <r>
          <rPr>
            <b/>
            <sz val="9"/>
            <color indexed="81"/>
            <rFont val="Tahoma"/>
            <family val="2"/>
          </rPr>
          <t>samantha fox (JIC):</t>
        </r>
        <r>
          <rPr>
            <sz val="9"/>
            <color indexed="81"/>
            <rFont val="Tahoma"/>
            <family val="2"/>
          </rPr>
          <t xml:space="preserve">
stage dropped to unable to measure width</t>
        </r>
      </text>
    </comment>
    <comment ref="R191" authorId="0" shapeId="0">
      <text>
        <r>
          <rPr>
            <b/>
            <sz val="9"/>
            <color indexed="81"/>
            <rFont val="Tahoma"/>
            <family val="2"/>
          </rPr>
          <t>samantha fox (JIC):</t>
        </r>
        <r>
          <rPr>
            <sz val="9"/>
            <color indexed="81"/>
            <rFont val="Tahoma"/>
            <family val="2"/>
          </rPr>
          <t xml:space="preserve">
equilavent to WT, based on leaf with </t>
        </r>
      </text>
    </comment>
  </commentList>
</comments>
</file>

<file path=xl/sharedStrings.xml><?xml version="1.0" encoding="utf-8"?>
<sst xmlns="http://schemas.openxmlformats.org/spreadsheetml/2006/main" count="645" uniqueCount="185">
  <si>
    <t>Date Moved to CER</t>
  </si>
  <si>
    <t>Time moved to CER</t>
  </si>
  <si>
    <t>Date Imaged</t>
  </si>
  <si>
    <t>Time imaged</t>
  </si>
  <si>
    <t>age at imaging (DAS)</t>
  </si>
  <si>
    <t>Age (HAS)</t>
  </si>
  <si>
    <t>Series Name</t>
  </si>
  <si>
    <t>Leaf Width (mm)</t>
  </si>
  <si>
    <t>Confocal wt growth curve control data</t>
  </si>
  <si>
    <t xml:space="preserve">Logistic Calculation </t>
  </si>
  <si>
    <t>elapsed time (h)</t>
  </si>
  <si>
    <t>TL01_plantD</t>
  </si>
  <si>
    <t>TL02_plantD</t>
  </si>
  <si>
    <t>TL03_plantD</t>
  </si>
  <si>
    <t>TL04_plantD</t>
  </si>
  <si>
    <t>TL05_plantD</t>
  </si>
  <si>
    <t>Resolution (pixels per micron)</t>
  </si>
  <si>
    <t>TL01_plantA</t>
  </si>
  <si>
    <t>TL02_plantA</t>
  </si>
  <si>
    <t>TL03_plantA</t>
  </si>
  <si>
    <t>TL04_plantA</t>
  </si>
  <si>
    <t>TL05_plantA</t>
  </si>
  <si>
    <t>TL01_plantE</t>
  </si>
  <si>
    <t>TL02_plantE</t>
  </si>
  <si>
    <t>TL03_plantE</t>
  </si>
  <si>
    <t>TL04_plantE</t>
  </si>
  <si>
    <t>TL05_plantE</t>
  </si>
  <si>
    <t>TL06_plantD</t>
  </si>
  <si>
    <t>TL07_plantD</t>
  </si>
  <si>
    <t>TL06_plantA</t>
  </si>
  <si>
    <t>TL07_plantA</t>
  </si>
  <si>
    <t>TL06_plantE</t>
  </si>
  <si>
    <t>TL07_plantE</t>
  </si>
  <si>
    <t>no</t>
  </si>
  <si>
    <t>TL08_plantD</t>
  </si>
  <si>
    <t>TL09_plantD</t>
  </si>
  <si>
    <t>TL010_plantD</t>
  </si>
  <si>
    <t>TL02_planta</t>
  </si>
  <si>
    <t>TL08_plantA</t>
  </si>
  <si>
    <t>TL09_plantA</t>
  </si>
  <si>
    <t>TL010_plantA</t>
  </si>
  <si>
    <t>TL011_plantD</t>
  </si>
  <si>
    <t>TL012_plantD</t>
  </si>
  <si>
    <t>TL013_plantD</t>
  </si>
  <si>
    <t>TL014_plantD</t>
  </si>
  <si>
    <t>TL015_plantD</t>
  </si>
  <si>
    <t>TL016_plantD</t>
  </si>
  <si>
    <t>TL017_plantD</t>
  </si>
  <si>
    <t>TL018_plantD</t>
  </si>
  <si>
    <t>TL019_plantD</t>
  </si>
  <si>
    <t>3D Leaf Width PA (mm)</t>
  </si>
  <si>
    <t>Confocal spch growth curve control data</t>
  </si>
  <si>
    <t>Parameters</t>
  </si>
  <si>
    <t>spch4</t>
  </si>
  <si>
    <t>k</t>
  </si>
  <si>
    <t>A</t>
  </si>
  <si>
    <t>xo or tm</t>
  </si>
  <si>
    <t>y0</t>
  </si>
  <si>
    <t>TL014_plantA</t>
  </si>
  <si>
    <t>3D Leaf Width (mm)</t>
  </si>
  <si>
    <t>TL01</t>
  </si>
  <si>
    <t>TL02</t>
  </si>
  <si>
    <t>TL03</t>
  </si>
  <si>
    <t>Tl04</t>
  </si>
  <si>
    <t>TL05</t>
  </si>
  <si>
    <t>TL06</t>
  </si>
  <si>
    <t>TL07</t>
  </si>
  <si>
    <t>TL08</t>
  </si>
  <si>
    <t>2D Lamina length (mm)</t>
  </si>
  <si>
    <t>Leaf width (mm)</t>
  </si>
  <si>
    <t>TL00</t>
  </si>
  <si>
    <t>TL02_T00</t>
  </si>
  <si>
    <t>TL02_T01</t>
  </si>
  <si>
    <t>TL02_T02</t>
  </si>
  <si>
    <t>TL02_T03</t>
  </si>
  <si>
    <t>TL02_T04</t>
  </si>
  <si>
    <t>TL02_T05</t>
  </si>
  <si>
    <t>TL02_T06</t>
  </si>
  <si>
    <t>TL03_T00</t>
  </si>
  <si>
    <t>TL03_T01</t>
  </si>
  <si>
    <t>TL04</t>
  </si>
  <si>
    <t>TL07_T00</t>
  </si>
  <si>
    <t>TL07_T01</t>
  </si>
  <si>
    <t>TL07_T02</t>
  </si>
  <si>
    <t>TL07_T03</t>
  </si>
  <si>
    <t>TL07_T04</t>
  </si>
  <si>
    <t>TL07_T05</t>
  </si>
  <si>
    <t>TL07_T06</t>
  </si>
  <si>
    <t>TL09</t>
  </si>
  <si>
    <t>TL10</t>
  </si>
  <si>
    <t>TL11</t>
  </si>
  <si>
    <t>TL12</t>
  </si>
  <si>
    <t>TL13</t>
  </si>
  <si>
    <t>TL14</t>
  </si>
  <si>
    <t>TL15</t>
  </si>
  <si>
    <t>TL16_T00</t>
  </si>
  <si>
    <t>TL16_T01</t>
  </si>
  <si>
    <t>TL16_T02</t>
  </si>
  <si>
    <t>TL16_T03</t>
  </si>
  <si>
    <t>TL16_T04</t>
  </si>
  <si>
    <t>TL16_T05</t>
  </si>
  <si>
    <t>TL16_T06</t>
  </si>
  <si>
    <t>TL17</t>
  </si>
  <si>
    <t>TL18</t>
  </si>
  <si>
    <t>TL19</t>
  </si>
  <si>
    <t>TL20</t>
  </si>
  <si>
    <t>ExpID 3289</t>
  </si>
  <si>
    <t>ExpID_2976</t>
  </si>
  <si>
    <t>ExpID_6437_P4</t>
  </si>
  <si>
    <t>3D Leaf Width P4 (mm)</t>
  </si>
  <si>
    <t>TL01_plant4</t>
  </si>
  <si>
    <t>TL02_plant4</t>
  </si>
  <si>
    <t>TL03_plant4</t>
  </si>
  <si>
    <t>TL04_plant4</t>
  </si>
  <si>
    <t>TL05_plant4</t>
  </si>
  <si>
    <t>TL06_plant4</t>
  </si>
  <si>
    <t>TL07_plant4</t>
  </si>
  <si>
    <t>TL08_plant4</t>
  </si>
  <si>
    <t>TL09_plant4</t>
  </si>
  <si>
    <t>TL10_plant4</t>
  </si>
  <si>
    <t>normalised HAS according to starting width</t>
  </si>
  <si>
    <t>HAI</t>
  </si>
  <si>
    <t>Age (HAS -1)</t>
  </si>
  <si>
    <t>2D Leaf Width P8 (mm)</t>
  </si>
  <si>
    <t>TL03_plant8</t>
  </si>
  <si>
    <t>TL05_plant8</t>
  </si>
  <si>
    <t>TL06_plant8</t>
  </si>
  <si>
    <t>TL07_plant8</t>
  </si>
  <si>
    <t>TL08_plant8</t>
  </si>
  <si>
    <t>TL10_plant8</t>
  </si>
  <si>
    <t>ExpID_6437_P8 Wt</t>
  </si>
  <si>
    <t>TL08_TL00</t>
  </si>
  <si>
    <t>TL09_TL00</t>
  </si>
  <si>
    <t>TL09_TL03</t>
  </si>
  <si>
    <t>TL09_TL06</t>
  </si>
  <si>
    <t>TL16</t>
  </si>
  <si>
    <t>TL19_TL00</t>
  </si>
  <si>
    <t>TL19_TL03</t>
  </si>
  <si>
    <t>TL20_TL01</t>
  </si>
  <si>
    <t>TL23</t>
  </si>
  <si>
    <t>TL26</t>
  </si>
  <si>
    <t>ExpID_3278_PE SPCH in Wt</t>
  </si>
  <si>
    <t>spch ExpID_2976</t>
  </si>
  <si>
    <t>spch ExpID 3289</t>
  </si>
  <si>
    <t>spch ExpID_6437_P4</t>
  </si>
  <si>
    <t>Ln Leaf width</t>
  </si>
  <si>
    <t>Ln logistic calculation</t>
  </si>
  <si>
    <t>Ln wt leaf width</t>
  </si>
  <si>
    <t>TL05_T02</t>
  </si>
  <si>
    <t>T05_T12</t>
  </si>
  <si>
    <t>TL05-T22</t>
  </si>
  <si>
    <t>TL05-T32</t>
  </si>
  <si>
    <t>TL05-T41</t>
  </si>
  <si>
    <t>TL05-T49</t>
  </si>
  <si>
    <t>n/a</t>
  </si>
  <si>
    <t>ExpID3231 PA (WT)</t>
  </si>
  <si>
    <t>spch ExpID_3002_PA</t>
  </si>
  <si>
    <t>3D Leaf Width PD (mm)</t>
  </si>
  <si>
    <t>ExpID_3002_PD</t>
  </si>
  <si>
    <t>Plant A Leaf Width (mm)</t>
  </si>
  <si>
    <t>Ln Leaf Width</t>
  </si>
  <si>
    <t>TL03_T02</t>
  </si>
  <si>
    <t>TL03_T03</t>
  </si>
  <si>
    <t>TL03_T04</t>
  </si>
  <si>
    <t>TL03_T05</t>
  </si>
  <si>
    <t>TL04_T00</t>
  </si>
  <si>
    <t>TL04_T01</t>
  </si>
  <si>
    <t>TL04_T02</t>
  </si>
  <si>
    <t>TL05_T00</t>
  </si>
  <si>
    <t>TL06_T00</t>
  </si>
  <si>
    <t>WT Ler ExpID_1667_PA</t>
  </si>
  <si>
    <t>Plant D Leaf Width (mm)</t>
  </si>
  <si>
    <t>WT Ler ExpID_1667_PD</t>
  </si>
  <si>
    <t>Plant Y Leaf Width (mm)</t>
  </si>
  <si>
    <t>TL06_T01</t>
  </si>
  <si>
    <t>TL06_T02</t>
  </si>
  <si>
    <t>TL06_T03</t>
  </si>
  <si>
    <t>WT Ler ExpID_1946_PY</t>
  </si>
  <si>
    <t>spch ExpID 3289 full</t>
  </si>
  <si>
    <t>realtime</t>
  </si>
  <si>
    <t>LeafWidth</t>
  </si>
  <si>
    <t>LeafArea</t>
  </si>
  <si>
    <t>Epidermal model</t>
  </si>
  <si>
    <t>in the paper we say 412?</t>
  </si>
  <si>
    <t>stages in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</si>
</sst>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400]h:mm:ss\ AM/PM"/>
    <numFmt numFmtId="165" formatCode="0.000"/>
    <numFmt numFmtId="166" formatCode="m/d/yyyy"/>
    <numFmt numFmtId="167" formatCode="h:mm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130">
    <xf numFmtId="0" fontId="0" fillId="0" borderId="0" xfId="0"/>
    <xf numFmtId="1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2" fontId="0" fillId="0" borderId="0" xfId="0" applyNumberFormat="1"/>
    <xf numFmtId="2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0" fontId="0" fillId="0" borderId="3" xfId="0" applyBorder="1"/>
    <xf numFmtId="2" fontId="2" fillId="0" borderId="2" xfId="0" applyNumberFormat="1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0" fillId="0" borderId="4" xfId="0" applyFill="1" applyBorder="1"/>
    <xf numFmtId="2" fontId="0" fillId="0" borderId="2" xfId="0" applyNumberFormat="1" applyBorder="1"/>
    <xf numFmtId="2" fontId="2" fillId="0" borderId="5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20" fontId="0" fillId="0" borderId="2" xfId="0" applyNumberFormat="1" applyBorder="1"/>
    <xf numFmtId="2" fontId="0" fillId="5" borderId="2" xfId="0" applyNumberForma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14" fontId="4" fillId="5" borderId="2" xfId="0" applyNumberFormat="1" applyFont="1" applyFill="1" applyBorder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2" fontId="4" fillId="5" borderId="2" xfId="0" applyNumberFormat="1" applyFont="1" applyFill="1" applyBorder="1" applyAlignment="1">
      <alignment horizontal="center"/>
    </xf>
    <xf numFmtId="0" fontId="4" fillId="5" borderId="2" xfId="0" applyNumberFormat="1" applyFont="1" applyFill="1" applyBorder="1" applyAlignment="1">
      <alignment horizontal="center"/>
    </xf>
    <xf numFmtId="0" fontId="0" fillId="5" borderId="2" xfId="0" applyFill="1" applyBorder="1"/>
    <xf numFmtId="165" fontId="0" fillId="5" borderId="2" xfId="0" applyNumberFormat="1" applyFill="1" applyBorder="1" applyAlignment="1">
      <alignment horizontal="center"/>
    </xf>
    <xf numFmtId="0" fontId="2" fillId="6" borderId="2" xfId="0" applyFont="1" applyFill="1" applyBorder="1"/>
    <xf numFmtId="0" fontId="0" fillId="6" borderId="2" xfId="0" applyFill="1" applyBorder="1"/>
    <xf numFmtId="0" fontId="0" fillId="0" borderId="2" xfId="0" applyFill="1" applyBorder="1"/>
    <xf numFmtId="0" fontId="0" fillId="0" borderId="2" xfId="0" applyNumberFormat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4" fillId="0" borderId="2" xfId="0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0" fontId="4" fillId="5" borderId="2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2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2" fillId="0" borderId="0" xfId="0" applyFont="1"/>
    <xf numFmtId="0" fontId="2" fillId="2" borderId="2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20" fontId="0" fillId="2" borderId="2" xfId="0" applyNumberFormat="1" applyFill="1" applyBorder="1" applyAlignment="1">
      <alignment horizontal="center"/>
    </xf>
    <xf numFmtId="21" fontId="0" fillId="2" borderId="2" xfId="0" applyNumberForma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8" xfId="0" applyFont="1" applyFill="1" applyBorder="1"/>
    <xf numFmtId="0" fontId="0" fillId="4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9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9" fontId="0" fillId="0" borderId="1" xfId="0" applyNumberFormat="1" applyFont="1" applyBorder="1" applyAlignment="1"/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/>
    <xf numFmtId="2" fontId="0" fillId="0" borderId="1" xfId="0" applyNumberFormat="1" applyFont="1" applyBorder="1" applyAlignment="1">
      <alignment horizontal="center"/>
    </xf>
    <xf numFmtId="19" fontId="0" fillId="0" borderId="1" xfId="0" applyNumberFormat="1" applyBorder="1" applyAlignment="1"/>
    <xf numFmtId="0" fontId="0" fillId="0" borderId="1" xfId="0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9" fontId="0" fillId="3" borderId="1" xfId="0" applyNumberFormat="1" applyFill="1" applyBorder="1" applyAlignment="1">
      <alignment horizontal="center"/>
    </xf>
    <xf numFmtId="19" fontId="0" fillId="3" borderId="1" xfId="0" applyNumberFormat="1" applyFill="1" applyBorder="1" applyAlignmen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/>
    <xf numFmtId="0" fontId="0" fillId="3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67" fontId="0" fillId="0" borderId="1" xfId="0" applyNumberFormat="1" applyBorder="1" applyAlignment="1"/>
    <xf numFmtId="2" fontId="0" fillId="0" borderId="1" xfId="0" applyNumberFormat="1" applyBorder="1" applyAlignment="1"/>
    <xf numFmtId="2" fontId="0" fillId="0" borderId="1" xfId="0" applyNumberFormat="1" applyFont="1" applyBorder="1" applyAlignment="1"/>
    <xf numFmtId="166" fontId="0" fillId="0" borderId="1" xfId="0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0" xfId="0" applyNumberFormat="1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20" fontId="0" fillId="0" borderId="9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32783159615"/>
          <c:y val="0.23663795058666989"/>
          <c:w val="0.62759367888197715"/>
          <c:h val="0.70961887477313979"/>
        </c:manualLayout>
      </c:layout>
      <c:scatterChart>
        <c:scatterStyle val="lineMarker"/>
        <c:varyColors val="0"/>
        <c:ser>
          <c:idx val="2"/>
          <c:order val="0"/>
          <c:tx>
            <c:v>Raw WT control data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Sheet1!$J$3:$J$253</c:f>
              <c:numCache>
                <c:formatCode>General</c:formatCode>
                <c:ptCount val="251"/>
                <c:pt idx="0">
                  <c:v>48</c:v>
                </c:pt>
                <c:pt idx="1">
                  <c:v>48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94.133333333333326</c:v>
                </c:pt>
                <c:pt idx="6">
                  <c:v>94.833333333333329</c:v>
                </c:pt>
                <c:pt idx="7">
                  <c:v>95.683333333333337</c:v>
                </c:pt>
                <c:pt idx="8">
                  <c:v>96</c:v>
                </c:pt>
                <c:pt idx="9">
                  <c:v>96.883333333333326</c:v>
                </c:pt>
                <c:pt idx="10">
                  <c:v>97.800000000000011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118.1</c:v>
                </c:pt>
                <c:pt idx="19">
                  <c:v>118.64999999999999</c:v>
                </c:pt>
                <c:pt idx="20">
                  <c:v>119.05000000000001</c:v>
                </c:pt>
                <c:pt idx="21">
                  <c:v>120.88333333333333</c:v>
                </c:pt>
                <c:pt idx="22">
                  <c:v>122.16666666666666</c:v>
                </c:pt>
                <c:pt idx="23">
                  <c:v>123.06666666666668</c:v>
                </c:pt>
                <c:pt idx="24">
                  <c:v>148.30000000000001</c:v>
                </c:pt>
                <c:pt idx="25">
                  <c:v>148.63333333333333</c:v>
                </c:pt>
                <c:pt idx="26">
                  <c:v>148.91666666666666</c:v>
                </c:pt>
                <c:pt idx="27">
                  <c:v>148.21666666666667</c:v>
                </c:pt>
                <c:pt idx="28">
                  <c:v>146.86666666666667</c:v>
                </c:pt>
                <c:pt idx="29">
                  <c:v>147.38333333333333</c:v>
                </c:pt>
                <c:pt idx="30">
                  <c:v>147.61666666666667</c:v>
                </c:pt>
                <c:pt idx="31">
                  <c:v>148.01666666666665</c:v>
                </c:pt>
                <c:pt idx="32">
                  <c:v>148.30000000000001</c:v>
                </c:pt>
                <c:pt idx="33">
                  <c:v>148.65</c:v>
                </c:pt>
                <c:pt idx="34">
                  <c:v>150.61666666666667</c:v>
                </c:pt>
                <c:pt idx="35">
                  <c:v>151</c:v>
                </c:pt>
                <c:pt idx="36">
                  <c:v>151.19999999999999</c:v>
                </c:pt>
                <c:pt idx="37">
                  <c:v>151.33333333333331</c:v>
                </c:pt>
                <c:pt idx="38">
                  <c:v>151.44999999999999</c:v>
                </c:pt>
                <c:pt idx="39">
                  <c:v>172.13333333333333</c:v>
                </c:pt>
                <c:pt idx="40">
                  <c:v>172.36666666666667</c:v>
                </c:pt>
                <c:pt idx="41">
                  <c:v>172.63333333333333</c:v>
                </c:pt>
                <c:pt idx="42">
                  <c:v>172.93333333333334</c:v>
                </c:pt>
                <c:pt idx="43">
                  <c:v>173.15</c:v>
                </c:pt>
                <c:pt idx="44">
                  <c:v>173.41666666666669</c:v>
                </c:pt>
                <c:pt idx="45">
                  <c:v>174.16666666666669</c:v>
                </c:pt>
                <c:pt idx="46">
                  <c:v>174.71666666666667</c:v>
                </c:pt>
                <c:pt idx="47">
                  <c:v>174.85</c:v>
                </c:pt>
                <c:pt idx="48">
                  <c:v>175</c:v>
                </c:pt>
                <c:pt idx="49">
                  <c:v>175.16666666666666</c:v>
                </c:pt>
                <c:pt idx="50">
                  <c:v>175.33333333333331</c:v>
                </c:pt>
                <c:pt idx="51">
                  <c:v>192.21666666666667</c:v>
                </c:pt>
                <c:pt idx="52">
                  <c:v>192.4</c:v>
                </c:pt>
                <c:pt idx="53">
                  <c:v>192.58333333333331</c:v>
                </c:pt>
                <c:pt idx="54">
                  <c:v>192.7166666666667</c:v>
                </c:pt>
                <c:pt idx="55">
                  <c:v>192.85</c:v>
                </c:pt>
                <c:pt idx="56">
                  <c:v>214.68333333333334</c:v>
                </c:pt>
                <c:pt idx="57">
                  <c:v>215.33333333333331</c:v>
                </c:pt>
                <c:pt idx="58">
                  <c:v>215.91666666666669</c:v>
                </c:pt>
                <c:pt idx="59">
                  <c:v>216.28333333333336</c:v>
                </c:pt>
                <c:pt idx="60">
                  <c:v>216.61666666666665</c:v>
                </c:pt>
                <c:pt idx="61">
                  <c:v>217.48333333333332</c:v>
                </c:pt>
                <c:pt idx="62">
                  <c:v>218.66666666666666</c:v>
                </c:pt>
                <c:pt idx="63">
                  <c:v>219.81666666666666</c:v>
                </c:pt>
                <c:pt idx="64">
                  <c:v>220.18333333333334</c:v>
                </c:pt>
                <c:pt idx="65">
                  <c:v>221.05</c:v>
                </c:pt>
                <c:pt idx="66">
                  <c:v>221.3</c:v>
                </c:pt>
                <c:pt idx="67">
                  <c:v>221.43333333333334</c:v>
                </c:pt>
                <c:pt idx="68">
                  <c:v>216.9</c:v>
                </c:pt>
                <c:pt idx="69">
                  <c:v>216.96666666666667</c:v>
                </c:pt>
                <c:pt idx="70">
                  <c:v>217.08333333333334</c:v>
                </c:pt>
                <c:pt idx="71">
                  <c:v>246.15</c:v>
                </c:pt>
                <c:pt idx="72">
                  <c:v>247.31666666666666</c:v>
                </c:pt>
                <c:pt idx="73">
                  <c:v>247.43333333333334</c:v>
                </c:pt>
                <c:pt idx="74">
                  <c:v>247.58333333333331</c:v>
                </c:pt>
                <c:pt idx="75">
                  <c:v>247.66666666666669</c:v>
                </c:pt>
                <c:pt idx="76">
                  <c:v>265.8</c:v>
                </c:pt>
                <c:pt idx="77">
                  <c:v>266.43333333333334</c:v>
                </c:pt>
                <c:pt idx="78">
                  <c:v>266.3</c:v>
                </c:pt>
                <c:pt idx="79">
                  <c:v>266.53333333333336</c:v>
                </c:pt>
                <c:pt idx="80">
                  <c:v>266.7</c:v>
                </c:pt>
                <c:pt idx="81">
                  <c:v>266.81666666666666</c:v>
                </c:pt>
                <c:pt idx="82">
                  <c:v>288.46666666666664</c:v>
                </c:pt>
                <c:pt idx="83">
                  <c:v>293.48333333333335</c:v>
                </c:pt>
                <c:pt idx="84">
                  <c:v>293.08333333333331</c:v>
                </c:pt>
                <c:pt idx="85">
                  <c:v>293.2833333333333</c:v>
                </c:pt>
                <c:pt idx="86">
                  <c:v>293.38333333333333</c:v>
                </c:pt>
                <c:pt idx="87">
                  <c:v>293.5</c:v>
                </c:pt>
                <c:pt idx="88">
                  <c:v>294.33333333333337</c:v>
                </c:pt>
                <c:pt idx="89">
                  <c:v>294.43333333333334</c:v>
                </c:pt>
                <c:pt idx="90">
                  <c:v>294.56666666666666</c:v>
                </c:pt>
                <c:pt idx="91">
                  <c:v>294.64999999999998</c:v>
                </c:pt>
                <c:pt idx="92">
                  <c:v>316.5333333333333</c:v>
                </c:pt>
                <c:pt idx="93">
                  <c:v>316.64999999999998</c:v>
                </c:pt>
                <c:pt idx="94">
                  <c:v>316.76666666666665</c:v>
                </c:pt>
                <c:pt idx="95">
                  <c:v>316.88333333333333</c:v>
                </c:pt>
                <c:pt idx="96">
                  <c:v>317</c:v>
                </c:pt>
                <c:pt idx="97">
                  <c:v>317.11666666666667</c:v>
                </c:pt>
                <c:pt idx="98">
                  <c:v>317.51666666666665</c:v>
                </c:pt>
                <c:pt idx="99">
                  <c:v>317.63333333333333</c:v>
                </c:pt>
                <c:pt idx="100">
                  <c:v>340.43333333333334</c:v>
                </c:pt>
                <c:pt idx="101">
                  <c:v>340.55</c:v>
                </c:pt>
                <c:pt idx="102">
                  <c:v>340.63333333333333</c:v>
                </c:pt>
                <c:pt idx="103">
                  <c:v>340.68333333333334</c:v>
                </c:pt>
                <c:pt idx="104">
                  <c:v>340.76666666666665</c:v>
                </c:pt>
                <c:pt idx="105">
                  <c:v>340.86666666666667</c:v>
                </c:pt>
                <c:pt idx="106">
                  <c:v>362.0333333333333</c:v>
                </c:pt>
                <c:pt idx="107">
                  <c:v>362.2166666666667</c:v>
                </c:pt>
                <c:pt idx="108">
                  <c:v>362.2833333333333</c:v>
                </c:pt>
                <c:pt idx="109">
                  <c:v>362.35</c:v>
                </c:pt>
                <c:pt idx="110">
                  <c:v>362.43333333333334</c:v>
                </c:pt>
                <c:pt idx="111">
                  <c:v>362.48333333333335</c:v>
                </c:pt>
                <c:pt idx="112">
                  <c:v>366.61666666666667</c:v>
                </c:pt>
                <c:pt idx="113">
                  <c:v>366.68333333333334</c:v>
                </c:pt>
                <c:pt idx="114">
                  <c:v>366.7166666666667</c:v>
                </c:pt>
                <c:pt idx="115">
                  <c:v>366.75</c:v>
                </c:pt>
                <c:pt idx="116">
                  <c:v>366.7833333333333</c:v>
                </c:pt>
                <c:pt idx="117">
                  <c:v>366.81666666666666</c:v>
                </c:pt>
                <c:pt idx="118">
                  <c:v>366.86666666666667</c:v>
                </c:pt>
                <c:pt idx="119">
                  <c:v>387.03333333333336</c:v>
                </c:pt>
                <c:pt idx="120">
                  <c:v>386.98333333333335</c:v>
                </c:pt>
                <c:pt idx="121">
                  <c:v>387.08333333333331</c:v>
                </c:pt>
                <c:pt idx="122">
                  <c:v>387.11666666666667</c:v>
                </c:pt>
                <c:pt idx="123">
                  <c:v>387.15</c:v>
                </c:pt>
                <c:pt idx="124">
                  <c:v>414.2</c:v>
                </c:pt>
                <c:pt idx="125">
                  <c:v>414.23333333333335</c:v>
                </c:pt>
                <c:pt idx="126">
                  <c:v>414.26666666666671</c:v>
                </c:pt>
                <c:pt idx="127">
                  <c:v>414.3</c:v>
                </c:pt>
                <c:pt idx="128">
                  <c:v>414.35</c:v>
                </c:pt>
                <c:pt idx="129">
                  <c:v>414.38333333333333</c:v>
                </c:pt>
                <c:pt idx="130">
                  <c:v>414.41666666666663</c:v>
                </c:pt>
                <c:pt idx="131">
                  <c:v>435.06666666666661</c:v>
                </c:pt>
                <c:pt idx="132">
                  <c:v>435.13333333333333</c:v>
                </c:pt>
                <c:pt idx="133">
                  <c:v>435.15</c:v>
                </c:pt>
                <c:pt idx="134">
                  <c:v>435.2</c:v>
                </c:pt>
                <c:pt idx="135">
                  <c:v>435.23333333333335</c:v>
                </c:pt>
                <c:pt idx="136">
                  <c:v>435.26666666666671</c:v>
                </c:pt>
                <c:pt idx="137">
                  <c:v>485.85</c:v>
                </c:pt>
                <c:pt idx="138">
                  <c:v>485.98333333333335</c:v>
                </c:pt>
                <c:pt idx="139">
                  <c:v>486.03333333333336</c:v>
                </c:pt>
                <c:pt idx="140">
                  <c:v>486.06666666666661</c:v>
                </c:pt>
                <c:pt idx="141">
                  <c:v>486.11666666666667</c:v>
                </c:pt>
                <c:pt idx="142">
                  <c:v>486.16666666666663</c:v>
                </c:pt>
                <c:pt idx="143">
                  <c:v>486.2166666666667</c:v>
                </c:pt>
                <c:pt idx="144">
                  <c:v>529.0333333333333</c:v>
                </c:pt>
                <c:pt idx="145">
                  <c:v>529.06666666666661</c:v>
                </c:pt>
                <c:pt idx="146">
                  <c:v>529.1</c:v>
                </c:pt>
                <c:pt idx="147">
                  <c:v>529.16666666666663</c:v>
                </c:pt>
                <c:pt idx="148">
                  <c:v>529.16666666666663</c:v>
                </c:pt>
                <c:pt idx="149">
                  <c:v>529.2166666666667</c:v>
                </c:pt>
                <c:pt idx="150">
                  <c:v>529.25</c:v>
                </c:pt>
                <c:pt idx="151">
                  <c:v>529.29999999999995</c:v>
                </c:pt>
                <c:pt idx="152">
                  <c:v>529.33333333333337</c:v>
                </c:pt>
                <c:pt idx="153">
                  <c:v>529.38333333333333</c:v>
                </c:pt>
                <c:pt idx="154">
                  <c:v>555.66666666666674</c:v>
                </c:pt>
                <c:pt idx="155">
                  <c:v>555.70000000000005</c:v>
                </c:pt>
                <c:pt idx="156">
                  <c:v>555.75</c:v>
                </c:pt>
                <c:pt idx="157">
                  <c:v>555.76666666666665</c:v>
                </c:pt>
                <c:pt idx="158">
                  <c:v>555.79999999999995</c:v>
                </c:pt>
                <c:pt idx="159">
                  <c:v>555.83333333333326</c:v>
                </c:pt>
                <c:pt idx="160">
                  <c:v>555.88333333333333</c:v>
                </c:pt>
                <c:pt idx="161">
                  <c:v>555.93333333333328</c:v>
                </c:pt>
                <c:pt idx="162">
                  <c:v>555.9666666666667</c:v>
                </c:pt>
                <c:pt idx="163">
                  <c:v>556.01666666666665</c:v>
                </c:pt>
                <c:pt idx="164">
                  <c:v>579.04999999999995</c:v>
                </c:pt>
                <c:pt idx="165">
                  <c:v>579.08333333333326</c:v>
                </c:pt>
                <c:pt idx="166">
                  <c:v>579.13333333333333</c:v>
                </c:pt>
                <c:pt idx="167">
                  <c:v>579.16666666666663</c:v>
                </c:pt>
                <c:pt idx="168">
                  <c:v>579.20000000000005</c:v>
                </c:pt>
                <c:pt idx="169">
                  <c:v>579.2166666666667</c:v>
                </c:pt>
                <c:pt idx="170">
                  <c:v>579.26666666666665</c:v>
                </c:pt>
                <c:pt idx="171">
                  <c:v>579.29999999999995</c:v>
                </c:pt>
                <c:pt idx="172">
                  <c:v>602.88333333333333</c:v>
                </c:pt>
                <c:pt idx="173">
                  <c:v>602.91666666666674</c:v>
                </c:pt>
                <c:pt idx="174">
                  <c:v>602.9666666666667</c:v>
                </c:pt>
                <c:pt idx="175">
                  <c:v>603</c:v>
                </c:pt>
                <c:pt idx="176">
                  <c:v>603.0333333333333</c:v>
                </c:pt>
                <c:pt idx="177">
                  <c:v>603.1</c:v>
                </c:pt>
                <c:pt idx="178">
                  <c:v>648.23333333333335</c:v>
                </c:pt>
                <c:pt idx="179">
                  <c:v>648.2833333333333</c:v>
                </c:pt>
                <c:pt idx="180">
                  <c:v>648.31666666666661</c:v>
                </c:pt>
                <c:pt idx="181">
                  <c:v>648.4</c:v>
                </c:pt>
                <c:pt idx="182">
                  <c:v>648.45000000000005</c:v>
                </c:pt>
                <c:pt idx="183">
                  <c:v>648.48333333333335</c:v>
                </c:pt>
                <c:pt idx="184">
                  <c:v>749.2</c:v>
                </c:pt>
                <c:pt idx="185">
                  <c:v>749.2833333333333</c:v>
                </c:pt>
                <c:pt idx="186">
                  <c:v>749.35</c:v>
                </c:pt>
                <c:pt idx="187">
                  <c:v>749.38333333333333</c:v>
                </c:pt>
                <c:pt idx="188">
                  <c:v>749.43333333333328</c:v>
                </c:pt>
              </c:numCache>
            </c:numRef>
          </c:xVal>
          <c:yVal>
            <c:numRef>
              <c:f>Sheet1!$K$3:$K$253</c:f>
              <c:numCache>
                <c:formatCode>0.00</c:formatCode>
                <c:ptCount val="251"/>
                <c:pt idx="0">
                  <c:v>0.05</c:v>
                </c:pt>
                <c:pt idx="1">
                  <c:v>5.5E-2</c:v>
                </c:pt>
                <c:pt idx="2">
                  <c:v>7.0999999999999994E-2</c:v>
                </c:pt>
                <c:pt idx="3">
                  <c:v>7.0999999999999994E-2</c:v>
                </c:pt>
                <c:pt idx="4">
                  <c:v>6.8000000000000005E-2</c:v>
                </c:pt>
                <c:pt idx="5" formatCode="0.000">
                  <c:v>0.08</c:v>
                </c:pt>
                <c:pt idx="6" formatCode="0.000">
                  <c:v>8.8999999999999996E-2</c:v>
                </c:pt>
                <c:pt idx="7" formatCode="0.000">
                  <c:v>0.08</c:v>
                </c:pt>
                <c:pt idx="8">
                  <c:v>7.4999999999999997E-2</c:v>
                </c:pt>
                <c:pt idx="9" formatCode="0.000">
                  <c:v>9.4E-2</c:v>
                </c:pt>
                <c:pt idx="10" formatCode="0.000">
                  <c:v>6.7000000000000004E-2</c:v>
                </c:pt>
                <c:pt idx="11">
                  <c:v>8.3000000000000004E-2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0.105</c:v>
                </c:pt>
                <c:pt idx="15">
                  <c:v>8.5999999999999993E-2</c:v>
                </c:pt>
                <c:pt idx="16">
                  <c:v>8.8999999999999996E-2</c:v>
                </c:pt>
                <c:pt idx="17">
                  <c:v>8.6999999999999994E-2</c:v>
                </c:pt>
                <c:pt idx="18" formatCode="0.000">
                  <c:v>0.13</c:v>
                </c:pt>
                <c:pt idx="19" formatCode="0.000">
                  <c:v>0.123</c:v>
                </c:pt>
                <c:pt idx="20" formatCode="0.000">
                  <c:v>8.8999999999999996E-2</c:v>
                </c:pt>
                <c:pt idx="21" formatCode="0.000">
                  <c:v>0.13400000000000001</c:v>
                </c:pt>
                <c:pt idx="22" formatCode="0.000">
                  <c:v>7.5999999999999998E-2</c:v>
                </c:pt>
                <c:pt idx="23" formatCode="0.000">
                  <c:v>0.123</c:v>
                </c:pt>
                <c:pt idx="24" formatCode="General">
                  <c:v>0.252</c:v>
                </c:pt>
                <c:pt idx="25" formatCode="General">
                  <c:v>0.36799999999999999</c:v>
                </c:pt>
                <c:pt idx="26" formatCode="General">
                  <c:v>0.42599999999999999</c:v>
                </c:pt>
                <c:pt idx="27" formatCode="General">
                  <c:v>0.224</c:v>
                </c:pt>
                <c:pt idx="28" formatCode="General">
                  <c:v>0.2</c:v>
                </c:pt>
                <c:pt idx="29" formatCode="General">
                  <c:v>0.27800000000000002</c:v>
                </c:pt>
                <c:pt idx="30" formatCode="General">
                  <c:v>0.21</c:v>
                </c:pt>
                <c:pt idx="31" formatCode="General">
                  <c:v>0.31</c:v>
                </c:pt>
                <c:pt idx="32" formatCode="General">
                  <c:v>0.16</c:v>
                </c:pt>
                <c:pt idx="33" formatCode="General">
                  <c:v>0.28499999999999998</c:v>
                </c:pt>
                <c:pt idx="34" formatCode="General">
                  <c:v>0.29799999999999999</c:v>
                </c:pt>
                <c:pt idx="35" formatCode="General">
                  <c:v>0.28399999999999997</c:v>
                </c:pt>
                <c:pt idx="36" formatCode="General">
                  <c:v>0.26800000000000002</c:v>
                </c:pt>
                <c:pt idx="37" formatCode="General">
                  <c:v>0.28299999999999997</c:v>
                </c:pt>
                <c:pt idx="38" formatCode="General">
                  <c:v>0.249</c:v>
                </c:pt>
                <c:pt idx="39" formatCode="General">
                  <c:v>0.52900000000000003</c:v>
                </c:pt>
                <c:pt idx="40" formatCode="General">
                  <c:v>0.45</c:v>
                </c:pt>
                <c:pt idx="41" formatCode="General">
                  <c:v>0.45700000000000002</c:v>
                </c:pt>
                <c:pt idx="42" formatCode="General">
                  <c:v>0.57299999999999995</c:v>
                </c:pt>
                <c:pt idx="43" formatCode="General">
                  <c:v>0.39800000000000002</c:v>
                </c:pt>
                <c:pt idx="44" formatCode="General">
                  <c:v>0.58899999999999997</c:v>
                </c:pt>
                <c:pt idx="45" formatCode="General">
                  <c:v>0.42299999999999999</c:v>
                </c:pt>
                <c:pt idx="46" formatCode="General">
                  <c:v>0.371</c:v>
                </c:pt>
                <c:pt idx="47" formatCode="General">
                  <c:v>0.46700000000000003</c:v>
                </c:pt>
                <c:pt idx="48" formatCode="General">
                  <c:v>0.51200000000000001</c:v>
                </c:pt>
                <c:pt idx="49" formatCode="General">
                  <c:v>0.4</c:v>
                </c:pt>
                <c:pt idx="50" formatCode="General">
                  <c:v>0.27300000000000002</c:v>
                </c:pt>
                <c:pt idx="51" formatCode="General">
                  <c:v>0.81499999999999995</c:v>
                </c:pt>
                <c:pt idx="52" formatCode="General">
                  <c:v>0.45900000000000002</c:v>
                </c:pt>
                <c:pt idx="53" formatCode="General">
                  <c:v>0.57099999999999995</c:v>
                </c:pt>
                <c:pt idx="54" formatCode="General">
                  <c:v>0.52</c:v>
                </c:pt>
                <c:pt idx="55" formatCode="General">
                  <c:v>0.495</c:v>
                </c:pt>
                <c:pt idx="56" formatCode="General">
                  <c:v>0.5</c:v>
                </c:pt>
                <c:pt idx="57" formatCode="General">
                  <c:v>1.1879999999999999</c:v>
                </c:pt>
                <c:pt idx="58" formatCode="General">
                  <c:v>1.411</c:v>
                </c:pt>
                <c:pt idx="59" formatCode="General">
                  <c:v>1.1579999999999999</c:v>
                </c:pt>
                <c:pt idx="60" formatCode="General">
                  <c:v>0.70799999999999996</c:v>
                </c:pt>
                <c:pt idx="61" formatCode="General">
                  <c:v>1.405</c:v>
                </c:pt>
                <c:pt idx="62" formatCode="General">
                  <c:v>1.171</c:v>
                </c:pt>
                <c:pt idx="63" formatCode="General">
                  <c:v>1.077</c:v>
                </c:pt>
                <c:pt idx="64" formatCode="General">
                  <c:v>0.99099999999999999</c:v>
                </c:pt>
                <c:pt idx="65" formatCode="General">
                  <c:v>0.76700000000000002</c:v>
                </c:pt>
                <c:pt idx="66" formatCode="General">
                  <c:v>0.97899999999999998</c:v>
                </c:pt>
                <c:pt idx="67" formatCode="General">
                  <c:v>0.86299999999999999</c:v>
                </c:pt>
                <c:pt idx="68" formatCode="General">
                  <c:v>1.1619999999999999</c:v>
                </c:pt>
                <c:pt idx="69" formatCode="General">
                  <c:v>0.88600000000000001</c:v>
                </c:pt>
                <c:pt idx="70" formatCode="General">
                  <c:v>1.0429999999999999</c:v>
                </c:pt>
                <c:pt idx="71" formatCode="General">
                  <c:v>0.90600000000000003</c:v>
                </c:pt>
                <c:pt idx="72" formatCode="General">
                  <c:v>1.8160000000000001</c:v>
                </c:pt>
                <c:pt idx="73" formatCode="General">
                  <c:v>1.921</c:v>
                </c:pt>
                <c:pt idx="74" formatCode="General">
                  <c:v>1.976</c:v>
                </c:pt>
                <c:pt idx="75" formatCode="General">
                  <c:v>1.681</c:v>
                </c:pt>
                <c:pt idx="76" formatCode="General">
                  <c:v>1.34</c:v>
                </c:pt>
                <c:pt idx="77" formatCode="General">
                  <c:v>2.3959999999999999</c:v>
                </c:pt>
                <c:pt idx="78" formatCode="General">
                  <c:v>2.48</c:v>
                </c:pt>
                <c:pt idx="79" formatCode="General">
                  <c:v>2.3940000000000001</c:v>
                </c:pt>
                <c:pt idx="80" formatCode="General">
                  <c:v>2.46</c:v>
                </c:pt>
                <c:pt idx="81" formatCode="General">
                  <c:v>2.8460000000000001</c:v>
                </c:pt>
                <c:pt idx="82" formatCode="General">
                  <c:v>2.0779999999999998</c:v>
                </c:pt>
                <c:pt idx="83" formatCode="General">
                  <c:v>3.31</c:v>
                </c:pt>
                <c:pt idx="84" formatCode="General">
                  <c:v>3.49</c:v>
                </c:pt>
                <c:pt idx="85" formatCode="General">
                  <c:v>3.3420000000000001</c:v>
                </c:pt>
                <c:pt idx="86" formatCode="General">
                  <c:v>2.9420000000000002</c:v>
                </c:pt>
                <c:pt idx="87" formatCode="General">
                  <c:v>2.698</c:v>
                </c:pt>
                <c:pt idx="88" formatCode="General">
                  <c:v>2.3050000000000002</c:v>
                </c:pt>
                <c:pt idx="89" formatCode="General">
                  <c:v>1.875</c:v>
                </c:pt>
                <c:pt idx="90" formatCode="General">
                  <c:v>2.343</c:v>
                </c:pt>
                <c:pt idx="91" formatCode="General">
                  <c:v>3.1859999999999999</c:v>
                </c:pt>
                <c:pt idx="92" formatCode="General">
                  <c:v>2.3860000000000001</c:v>
                </c:pt>
                <c:pt idx="93" formatCode="General">
                  <c:v>3.169</c:v>
                </c:pt>
                <c:pt idx="94" formatCode="General">
                  <c:v>3.32</c:v>
                </c:pt>
                <c:pt idx="95" formatCode="General">
                  <c:v>2.3130000000000002</c:v>
                </c:pt>
                <c:pt idx="96" formatCode="General">
                  <c:v>3.58</c:v>
                </c:pt>
                <c:pt idx="97" formatCode="General">
                  <c:v>3.0390000000000001</c:v>
                </c:pt>
                <c:pt idx="98" formatCode="General">
                  <c:v>2.9849999999999999</c:v>
                </c:pt>
                <c:pt idx="99" formatCode="General">
                  <c:v>3.8069999999999999</c:v>
                </c:pt>
                <c:pt idx="100" formatCode="General">
                  <c:v>3.911</c:v>
                </c:pt>
                <c:pt idx="101" formatCode="General">
                  <c:v>3.3290000000000002</c:v>
                </c:pt>
                <c:pt idx="102" formatCode="General">
                  <c:v>3.84</c:v>
                </c:pt>
                <c:pt idx="103" formatCode="General">
                  <c:v>4.1479999999999997</c:v>
                </c:pt>
                <c:pt idx="104" formatCode="General">
                  <c:v>3.9340000000000002</c:v>
                </c:pt>
                <c:pt idx="105" formatCode="General">
                  <c:v>3.2989999999999999</c:v>
                </c:pt>
                <c:pt idx="106" formatCode="General">
                  <c:v>3.9929999999999999</c:v>
                </c:pt>
                <c:pt idx="107" formatCode="General">
                  <c:v>2.4809999999999999</c:v>
                </c:pt>
                <c:pt idx="108" formatCode="General">
                  <c:v>2.952</c:v>
                </c:pt>
                <c:pt idx="109" formatCode="General">
                  <c:v>3.754</c:v>
                </c:pt>
                <c:pt idx="110" formatCode="General">
                  <c:v>4.202</c:v>
                </c:pt>
                <c:pt idx="111" formatCode="General">
                  <c:v>4.09</c:v>
                </c:pt>
                <c:pt idx="112" formatCode="General">
                  <c:v>5.415</c:v>
                </c:pt>
                <c:pt idx="113" formatCode="General">
                  <c:v>4.2649999999999997</c:v>
                </c:pt>
                <c:pt idx="114" formatCode="General">
                  <c:v>4.5940000000000003</c:v>
                </c:pt>
                <c:pt idx="115" formatCode="General">
                  <c:v>4.149</c:v>
                </c:pt>
                <c:pt idx="116" formatCode="General">
                  <c:v>4.4290000000000003</c:v>
                </c:pt>
                <c:pt idx="117" formatCode="General">
                  <c:v>3.8010000000000002</c:v>
                </c:pt>
                <c:pt idx="118" formatCode="General">
                  <c:v>4.4580000000000002</c:v>
                </c:pt>
                <c:pt idx="119" formatCode="General">
                  <c:v>4.3780000000000001</c:v>
                </c:pt>
                <c:pt idx="120" formatCode="General">
                  <c:v>4.016</c:v>
                </c:pt>
                <c:pt idx="121" formatCode="General">
                  <c:v>4.5640000000000001</c:v>
                </c:pt>
                <c:pt idx="122" formatCode="General">
                  <c:v>4.407</c:v>
                </c:pt>
                <c:pt idx="123" formatCode="General">
                  <c:v>4.7320000000000002</c:v>
                </c:pt>
                <c:pt idx="124" formatCode="General">
                  <c:v>3.9809999999999999</c:v>
                </c:pt>
                <c:pt idx="125" formatCode="General">
                  <c:v>5.5449999999999999</c:v>
                </c:pt>
                <c:pt idx="126" formatCode="General">
                  <c:v>4.931</c:v>
                </c:pt>
                <c:pt idx="127" formatCode="General">
                  <c:v>3.9009999999999998</c:v>
                </c:pt>
                <c:pt idx="128" formatCode="General">
                  <c:v>4.7560000000000002</c:v>
                </c:pt>
                <c:pt idx="129" formatCode="General">
                  <c:v>4.9130000000000003</c:v>
                </c:pt>
                <c:pt idx="130" formatCode="General">
                  <c:v>5.3090000000000002</c:v>
                </c:pt>
                <c:pt idx="131" formatCode="General">
                  <c:v>5.49</c:v>
                </c:pt>
                <c:pt idx="132" formatCode="General">
                  <c:v>5.6230000000000002</c:v>
                </c:pt>
                <c:pt idx="133" formatCode="General">
                  <c:v>4.4169999999999998</c:v>
                </c:pt>
                <c:pt idx="134" formatCode="General">
                  <c:v>5.3680000000000003</c:v>
                </c:pt>
                <c:pt idx="135" formatCode="General">
                  <c:v>5.1769999999999996</c:v>
                </c:pt>
                <c:pt idx="136" formatCode="General">
                  <c:v>4.383</c:v>
                </c:pt>
                <c:pt idx="137" formatCode="General">
                  <c:v>4.8019999999999996</c:v>
                </c:pt>
                <c:pt idx="138" formatCode="General">
                  <c:v>4.0650000000000004</c:v>
                </c:pt>
                <c:pt idx="139" formatCode="General">
                  <c:v>4.383</c:v>
                </c:pt>
                <c:pt idx="140" formatCode="General">
                  <c:v>4.0640000000000001</c:v>
                </c:pt>
                <c:pt idx="141" formatCode="General">
                  <c:v>4.6829999999999998</c:v>
                </c:pt>
                <c:pt idx="142" formatCode="General">
                  <c:v>4.7380000000000004</c:v>
                </c:pt>
                <c:pt idx="143" formatCode="General">
                  <c:v>5.835</c:v>
                </c:pt>
                <c:pt idx="144" formatCode="General">
                  <c:v>5.4640000000000004</c:v>
                </c:pt>
                <c:pt idx="145" formatCode="General">
                  <c:v>5.84</c:v>
                </c:pt>
                <c:pt idx="146" formatCode="General">
                  <c:v>4.41</c:v>
                </c:pt>
                <c:pt idx="147" formatCode="General">
                  <c:v>7.0579999999999998</c:v>
                </c:pt>
                <c:pt idx="148" formatCode="General">
                  <c:v>6.21</c:v>
                </c:pt>
                <c:pt idx="149" formatCode="General">
                  <c:v>5.8470000000000004</c:v>
                </c:pt>
                <c:pt idx="150" formatCode="General">
                  <c:v>5.202</c:v>
                </c:pt>
                <c:pt idx="151" formatCode="General">
                  <c:v>5.492</c:v>
                </c:pt>
                <c:pt idx="152" formatCode="General">
                  <c:v>6.431</c:v>
                </c:pt>
                <c:pt idx="153" formatCode="General">
                  <c:v>5.883</c:v>
                </c:pt>
                <c:pt idx="154" formatCode="General">
                  <c:v>5.49</c:v>
                </c:pt>
                <c:pt idx="155" formatCode="General">
                  <c:v>5.968</c:v>
                </c:pt>
                <c:pt idx="156" formatCode="General">
                  <c:v>5.3890000000000002</c:v>
                </c:pt>
                <c:pt idx="157" formatCode="General">
                  <c:v>6.2869999999999999</c:v>
                </c:pt>
                <c:pt idx="158" formatCode="General">
                  <c:v>5.85</c:v>
                </c:pt>
                <c:pt idx="159" formatCode="General">
                  <c:v>5.57</c:v>
                </c:pt>
                <c:pt idx="160" formatCode="General">
                  <c:v>6.7809999999999997</c:v>
                </c:pt>
                <c:pt idx="161" formatCode="General">
                  <c:v>6.452</c:v>
                </c:pt>
                <c:pt idx="162" formatCode="General">
                  <c:v>5.3049999999999997</c:v>
                </c:pt>
                <c:pt idx="163" formatCode="General">
                  <c:v>6.0289999999999999</c:v>
                </c:pt>
                <c:pt idx="164" formatCode="General">
                  <c:v>5.5549999999999997</c:v>
                </c:pt>
                <c:pt idx="165" formatCode="General">
                  <c:v>6.8810000000000002</c:v>
                </c:pt>
                <c:pt idx="166" formatCode="General">
                  <c:v>5.54</c:v>
                </c:pt>
                <c:pt idx="167" formatCode="General">
                  <c:v>5.8310000000000004</c:v>
                </c:pt>
                <c:pt idx="168" formatCode="General">
                  <c:v>6.1230000000000002</c:v>
                </c:pt>
                <c:pt idx="169" formatCode="General">
                  <c:v>6.2519999999999998</c:v>
                </c:pt>
                <c:pt idx="170" formatCode="General">
                  <c:v>6.234</c:v>
                </c:pt>
                <c:pt idx="171" formatCode="General">
                  <c:v>6.4260000000000002</c:v>
                </c:pt>
                <c:pt idx="172" formatCode="General">
                  <c:v>6.7270000000000003</c:v>
                </c:pt>
                <c:pt idx="173" formatCode="General">
                  <c:v>6.6580000000000004</c:v>
                </c:pt>
                <c:pt idx="174" formatCode="General">
                  <c:v>6.34</c:v>
                </c:pt>
                <c:pt idx="175" formatCode="General">
                  <c:v>7.3129999999999997</c:v>
                </c:pt>
                <c:pt idx="176" formatCode="General">
                  <c:v>6.38</c:v>
                </c:pt>
                <c:pt idx="177" formatCode="General">
                  <c:v>6.8680000000000003</c:v>
                </c:pt>
                <c:pt idx="178" formatCode="General">
                  <c:v>4.2889999999999997</c:v>
                </c:pt>
                <c:pt idx="179" formatCode="General">
                  <c:v>6.1210000000000004</c:v>
                </c:pt>
                <c:pt idx="180" formatCode="General">
                  <c:v>5.8849999999999998</c:v>
                </c:pt>
                <c:pt idx="181" formatCode="General">
                  <c:v>6.617</c:v>
                </c:pt>
                <c:pt idx="182" formatCode="General">
                  <c:v>5.4160000000000004</c:v>
                </c:pt>
                <c:pt idx="183" formatCode="General">
                  <c:v>6.5270000000000001</c:v>
                </c:pt>
                <c:pt idx="184" formatCode="General">
                  <c:v>6.4980000000000002</c:v>
                </c:pt>
                <c:pt idx="185" formatCode="General">
                  <c:v>6.2679999999999998</c:v>
                </c:pt>
                <c:pt idx="186" formatCode="General">
                  <c:v>5.875</c:v>
                </c:pt>
                <c:pt idx="187" formatCode="General">
                  <c:v>5.8</c:v>
                </c:pt>
                <c:pt idx="188" formatCode="General">
                  <c:v>6.2750000000000004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9-4E5F-AF57-1236D5030CCD}"/>
            </c:ext>
          </c:extLst>
        </c:ser>
        <c:ser>
          <c:idx val="1"/>
          <c:order val="1"/>
          <c:tx>
            <c:v>Logistic WT control curve</c:v>
          </c:tx>
          <c:spPr>
            <a:ln w="444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Sheet1!$J$3:$J$253</c:f>
              <c:numCache>
                <c:formatCode>General</c:formatCode>
                <c:ptCount val="251"/>
                <c:pt idx="0">
                  <c:v>48</c:v>
                </c:pt>
                <c:pt idx="1">
                  <c:v>48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94.133333333333326</c:v>
                </c:pt>
                <c:pt idx="6">
                  <c:v>94.833333333333329</c:v>
                </c:pt>
                <c:pt idx="7">
                  <c:v>95.683333333333337</c:v>
                </c:pt>
                <c:pt idx="8">
                  <c:v>96</c:v>
                </c:pt>
                <c:pt idx="9">
                  <c:v>96.883333333333326</c:v>
                </c:pt>
                <c:pt idx="10">
                  <c:v>97.800000000000011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118.1</c:v>
                </c:pt>
                <c:pt idx="19">
                  <c:v>118.64999999999999</c:v>
                </c:pt>
                <c:pt idx="20">
                  <c:v>119.05000000000001</c:v>
                </c:pt>
                <c:pt idx="21">
                  <c:v>120.88333333333333</c:v>
                </c:pt>
                <c:pt idx="22">
                  <c:v>122.16666666666666</c:v>
                </c:pt>
                <c:pt idx="23">
                  <c:v>123.06666666666668</c:v>
                </c:pt>
                <c:pt idx="24">
                  <c:v>148.30000000000001</c:v>
                </c:pt>
                <c:pt idx="25">
                  <c:v>148.63333333333333</c:v>
                </c:pt>
                <c:pt idx="26">
                  <c:v>148.91666666666666</c:v>
                </c:pt>
                <c:pt idx="27">
                  <c:v>148.21666666666667</c:v>
                </c:pt>
                <c:pt idx="28">
                  <c:v>146.86666666666667</c:v>
                </c:pt>
                <c:pt idx="29">
                  <c:v>147.38333333333333</c:v>
                </c:pt>
                <c:pt idx="30">
                  <c:v>147.61666666666667</c:v>
                </c:pt>
                <c:pt idx="31">
                  <c:v>148.01666666666665</c:v>
                </c:pt>
                <c:pt idx="32">
                  <c:v>148.30000000000001</c:v>
                </c:pt>
                <c:pt idx="33">
                  <c:v>148.65</c:v>
                </c:pt>
                <c:pt idx="34">
                  <c:v>150.61666666666667</c:v>
                </c:pt>
                <c:pt idx="35">
                  <c:v>151</c:v>
                </c:pt>
                <c:pt idx="36">
                  <c:v>151.19999999999999</c:v>
                </c:pt>
                <c:pt idx="37">
                  <c:v>151.33333333333331</c:v>
                </c:pt>
                <c:pt idx="38">
                  <c:v>151.44999999999999</c:v>
                </c:pt>
                <c:pt idx="39">
                  <c:v>172.13333333333333</c:v>
                </c:pt>
                <c:pt idx="40">
                  <c:v>172.36666666666667</c:v>
                </c:pt>
                <c:pt idx="41">
                  <c:v>172.63333333333333</c:v>
                </c:pt>
                <c:pt idx="42">
                  <c:v>172.93333333333334</c:v>
                </c:pt>
                <c:pt idx="43">
                  <c:v>173.15</c:v>
                </c:pt>
                <c:pt idx="44">
                  <c:v>173.41666666666669</c:v>
                </c:pt>
                <c:pt idx="45">
                  <c:v>174.16666666666669</c:v>
                </c:pt>
                <c:pt idx="46">
                  <c:v>174.71666666666667</c:v>
                </c:pt>
                <c:pt idx="47">
                  <c:v>174.85</c:v>
                </c:pt>
                <c:pt idx="48">
                  <c:v>175</c:v>
                </c:pt>
                <c:pt idx="49">
                  <c:v>175.16666666666666</c:v>
                </c:pt>
                <c:pt idx="50">
                  <c:v>175.33333333333331</c:v>
                </c:pt>
                <c:pt idx="51">
                  <c:v>192.21666666666667</c:v>
                </c:pt>
                <c:pt idx="52">
                  <c:v>192.4</c:v>
                </c:pt>
                <c:pt idx="53">
                  <c:v>192.58333333333331</c:v>
                </c:pt>
                <c:pt idx="54">
                  <c:v>192.7166666666667</c:v>
                </c:pt>
                <c:pt idx="55">
                  <c:v>192.85</c:v>
                </c:pt>
                <c:pt idx="56">
                  <c:v>214.68333333333334</c:v>
                </c:pt>
                <c:pt idx="57">
                  <c:v>215.33333333333331</c:v>
                </c:pt>
                <c:pt idx="58">
                  <c:v>215.91666666666669</c:v>
                </c:pt>
                <c:pt idx="59">
                  <c:v>216.28333333333336</c:v>
                </c:pt>
                <c:pt idx="60">
                  <c:v>216.61666666666665</c:v>
                </c:pt>
                <c:pt idx="61">
                  <c:v>217.48333333333332</c:v>
                </c:pt>
                <c:pt idx="62">
                  <c:v>218.66666666666666</c:v>
                </c:pt>
                <c:pt idx="63">
                  <c:v>219.81666666666666</c:v>
                </c:pt>
                <c:pt idx="64">
                  <c:v>220.18333333333334</c:v>
                </c:pt>
                <c:pt idx="65">
                  <c:v>221.05</c:v>
                </c:pt>
                <c:pt idx="66">
                  <c:v>221.3</c:v>
                </c:pt>
                <c:pt idx="67">
                  <c:v>221.43333333333334</c:v>
                </c:pt>
                <c:pt idx="68">
                  <c:v>216.9</c:v>
                </c:pt>
                <c:pt idx="69">
                  <c:v>216.96666666666667</c:v>
                </c:pt>
                <c:pt idx="70">
                  <c:v>217.08333333333334</c:v>
                </c:pt>
                <c:pt idx="71">
                  <c:v>246.15</c:v>
                </c:pt>
                <c:pt idx="72">
                  <c:v>247.31666666666666</c:v>
                </c:pt>
                <c:pt idx="73">
                  <c:v>247.43333333333334</c:v>
                </c:pt>
                <c:pt idx="74">
                  <c:v>247.58333333333331</c:v>
                </c:pt>
                <c:pt idx="75">
                  <c:v>247.66666666666669</c:v>
                </c:pt>
                <c:pt idx="76">
                  <c:v>265.8</c:v>
                </c:pt>
                <c:pt idx="77">
                  <c:v>266.43333333333334</c:v>
                </c:pt>
                <c:pt idx="78">
                  <c:v>266.3</c:v>
                </c:pt>
                <c:pt idx="79">
                  <c:v>266.53333333333336</c:v>
                </c:pt>
                <c:pt idx="80">
                  <c:v>266.7</c:v>
                </c:pt>
                <c:pt idx="81">
                  <c:v>266.81666666666666</c:v>
                </c:pt>
                <c:pt idx="82">
                  <c:v>288.46666666666664</c:v>
                </c:pt>
                <c:pt idx="83">
                  <c:v>293.48333333333335</c:v>
                </c:pt>
                <c:pt idx="84">
                  <c:v>293.08333333333331</c:v>
                </c:pt>
                <c:pt idx="85">
                  <c:v>293.2833333333333</c:v>
                </c:pt>
                <c:pt idx="86">
                  <c:v>293.38333333333333</c:v>
                </c:pt>
                <c:pt idx="87">
                  <c:v>293.5</c:v>
                </c:pt>
                <c:pt idx="88">
                  <c:v>294.33333333333337</c:v>
                </c:pt>
                <c:pt idx="89">
                  <c:v>294.43333333333334</c:v>
                </c:pt>
                <c:pt idx="90">
                  <c:v>294.56666666666666</c:v>
                </c:pt>
                <c:pt idx="91">
                  <c:v>294.64999999999998</c:v>
                </c:pt>
                <c:pt idx="92">
                  <c:v>316.5333333333333</c:v>
                </c:pt>
                <c:pt idx="93">
                  <c:v>316.64999999999998</c:v>
                </c:pt>
                <c:pt idx="94">
                  <c:v>316.76666666666665</c:v>
                </c:pt>
                <c:pt idx="95">
                  <c:v>316.88333333333333</c:v>
                </c:pt>
                <c:pt idx="96">
                  <c:v>317</c:v>
                </c:pt>
                <c:pt idx="97">
                  <c:v>317.11666666666667</c:v>
                </c:pt>
                <c:pt idx="98">
                  <c:v>317.51666666666665</c:v>
                </c:pt>
                <c:pt idx="99">
                  <c:v>317.63333333333333</c:v>
                </c:pt>
                <c:pt idx="100">
                  <c:v>340.43333333333334</c:v>
                </c:pt>
                <c:pt idx="101">
                  <c:v>340.55</c:v>
                </c:pt>
                <c:pt idx="102">
                  <c:v>340.63333333333333</c:v>
                </c:pt>
                <c:pt idx="103">
                  <c:v>340.68333333333334</c:v>
                </c:pt>
                <c:pt idx="104">
                  <c:v>340.76666666666665</c:v>
                </c:pt>
                <c:pt idx="105">
                  <c:v>340.86666666666667</c:v>
                </c:pt>
                <c:pt idx="106">
                  <c:v>362.0333333333333</c:v>
                </c:pt>
                <c:pt idx="107">
                  <c:v>362.2166666666667</c:v>
                </c:pt>
                <c:pt idx="108">
                  <c:v>362.2833333333333</c:v>
                </c:pt>
                <c:pt idx="109">
                  <c:v>362.35</c:v>
                </c:pt>
                <c:pt idx="110">
                  <c:v>362.43333333333334</c:v>
                </c:pt>
                <c:pt idx="111">
                  <c:v>362.48333333333335</c:v>
                </c:pt>
                <c:pt idx="112">
                  <c:v>366.61666666666667</c:v>
                </c:pt>
                <c:pt idx="113">
                  <c:v>366.68333333333334</c:v>
                </c:pt>
                <c:pt idx="114">
                  <c:v>366.7166666666667</c:v>
                </c:pt>
                <c:pt idx="115">
                  <c:v>366.75</c:v>
                </c:pt>
                <c:pt idx="116">
                  <c:v>366.7833333333333</c:v>
                </c:pt>
                <c:pt idx="117">
                  <c:v>366.81666666666666</c:v>
                </c:pt>
                <c:pt idx="118">
                  <c:v>366.86666666666667</c:v>
                </c:pt>
                <c:pt idx="119">
                  <c:v>387.03333333333336</c:v>
                </c:pt>
                <c:pt idx="120">
                  <c:v>386.98333333333335</c:v>
                </c:pt>
                <c:pt idx="121">
                  <c:v>387.08333333333331</c:v>
                </c:pt>
                <c:pt idx="122">
                  <c:v>387.11666666666667</c:v>
                </c:pt>
                <c:pt idx="123">
                  <c:v>387.15</c:v>
                </c:pt>
                <c:pt idx="124">
                  <c:v>414.2</c:v>
                </c:pt>
                <c:pt idx="125">
                  <c:v>414.23333333333335</c:v>
                </c:pt>
                <c:pt idx="126">
                  <c:v>414.26666666666671</c:v>
                </c:pt>
                <c:pt idx="127">
                  <c:v>414.3</c:v>
                </c:pt>
                <c:pt idx="128">
                  <c:v>414.35</c:v>
                </c:pt>
                <c:pt idx="129">
                  <c:v>414.38333333333333</c:v>
                </c:pt>
                <c:pt idx="130">
                  <c:v>414.41666666666663</c:v>
                </c:pt>
                <c:pt idx="131">
                  <c:v>435.06666666666661</c:v>
                </c:pt>
                <c:pt idx="132">
                  <c:v>435.13333333333333</c:v>
                </c:pt>
                <c:pt idx="133">
                  <c:v>435.15</c:v>
                </c:pt>
                <c:pt idx="134">
                  <c:v>435.2</c:v>
                </c:pt>
                <c:pt idx="135">
                  <c:v>435.23333333333335</c:v>
                </c:pt>
                <c:pt idx="136">
                  <c:v>435.26666666666671</c:v>
                </c:pt>
                <c:pt idx="137">
                  <c:v>485.85</c:v>
                </c:pt>
                <c:pt idx="138">
                  <c:v>485.98333333333335</c:v>
                </c:pt>
                <c:pt idx="139">
                  <c:v>486.03333333333336</c:v>
                </c:pt>
                <c:pt idx="140">
                  <c:v>486.06666666666661</c:v>
                </c:pt>
                <c:pt idx="141">
                  <c:v>486.11666666666667</c:v>
                </c:pt>
                <c:pt idx="142">
                  <c:v>486.16666666666663</c:v>
                </c:pt>
                <c:pt idx="143">
                  <c:v>486.2166666666667</c:v>
                </c:pt>
                <c:pt idx="144">
                  <c:v>529.0333333333333</c:v>
                </c:pt>
                <c:pt idx="145">
                  <c:v>529.06666666666661</c:v>
                </c:pt>
                <c:pt idx="146">
                  <c:v>529.1</c:v>
                </c:pt>
                <c:pt idx="147">
                  <c:v>529.16666666666663</c:v>
                </c:pt>
                <c:pt idx="148">
                  <c:v>529.16666666666663</c:v>
                </c:pt>
                <c:pt idx="149">
                  <c:v>529.2166666666667</c:v>
                </c:pt>
                <c:pt idx="150">
                  <c:v>529.25</c:v>
                </c:pt>
                <c:pt idx="151">
                  <c:v>529.29999999999995</c:v>
                </c:pt>
                <c:pt idx="152">
                  <c:v>529.33333333333337</c:v>
                </c:pt>
                <c:pt idx="153">
                  <c:v>529.38333333333333</c:v>
                </c:pt>
                <c:pt idx="154">
                  <c:v>555.66666666666674</c:v>
                </c:pt>
                <c:pt idx="155">
                  <c:v>555.70000000000005</c:v>
                </c:pt>
                <c:pt idx="156">
                  <c:v>555.75</c:v>
                </c:pt>
                <c:pt idx="157">
                  <c:v>555.76666666666665</c:v>
                </c:pt>
                <c:pt idx="158">
                  <c:v>555.79999999999995</c:v>
                </c:pt>
                <c:pt idx="159">
                  <c:v>555.83333333333326</c:v>
                </c:pt>
                <c:pt idx="160">
                  <c:v>555.88333333333333</c:v>
                </c:pt>
                <c:pt idx="161">
                  <c:v>555.93333333333328</c:v>
                </c:pt>
                <c:pt idx="162">
                  <c:v>555.9666666666667</c:v>
                </c:pt>
                <c:pt idx="163">
                  <c:v>556.01666666666665</c:v>
                </c:pt>
                <c:pt idx="164">
                  <c:v>579.04999999999995</c:v>
                </c:pt>
                <c:pt idx="165">
                  <c:v>579.08333333333326</c:v>
                </c:pt>
                <c:pt idx="166">
                  <c:v>579.13333333333333</c:v>
                </c:pt>
                <c:pt idx="167">
                  <c:v>579.16666666666663</c:v>
                </c:pt>
                <c:pt idx="168">
                  <c:v>579.20000000000005</c:v>
                </c:pt>
                <c:pt idx="169">
                  <c:v>579.2166666666667</c:v>
                </c:pt>
                <c:pt idx="170">
                  <c:v>579.26666666666665</c:v>
                </c:pt>
                <c:pt idx="171">
                  <c:v>579.29999999999995</c:v>
                </c:pt>
                <c:pt idx="172">
                  <c:v>602.88333333333333</c:v>
                </c:pt>
                <c:pt idx="173">
                  <c:v>602.91666666666674</c:v>
                </c:pt>
                <c:pt idx="174">
                  <c:v>602.9666666666667</c:v>
                </c:pt>
                <c:pt idx="175">
                  <c:v>603</c:v>
                </c:pt>
                <c:pt idx="176">
                  <c:v>603.0333333333333</c:v>
                </c:pt>
                <c:pt idx="177">
                  <c:v>603.1</c:v>
                </c:pt>
                <c:pt idx="178">
                  <c:v>648.23333333333335</c:v>
                </c:pt>
                <c:pt idx="179">
                  <c:v>648.2833333333333</c:v>
                </c:pt>
                <c:pt idx="180">
                  <c:v>648.31666666666661</c:v>
                </c:pt>
                <c:pt idx="181">
                  <c:v>648.4</c:v>
                </c:pt>
                <c:pt idx="182">
                  <c:v>648.45000000000005</c:v>
                </c:pt>
                <c:pt idx="183">
                  <c:v>648.48333333333335</c:v>
                </c:pt>
                <c:pt idx="184">
                  <c:v>749.2</c:v>
                </c:pt>
                <c:pt idx="185">
                  <c:v>749.2833333333333</c:v>
                </c:pt>
                <c:pt idx="186">
                  <c:v>749.35</c:v>
                </c:pt>
                <c:pt idx="187">
                  <c:v>749.38333333333333</c:v>
                </c:pt>
                <c:pt idx="188">
                  <c:v>749.43333333333328</c:v>
                </c:pt>
              </c:numCache>
            </c:numRef>
          </c:xVal>
          <c:yVal>
            <c:numRef>
              <c:f>Sheet1!$L$3:$L$253</c:f>
              <c:numCache>
                <c:formatCode>General</c:formatCode>
                <c:ptCount val="251"/>
                <c:pt idx="0">
                  <c:v>3.4253524662140933E-2</c:v>
                </c:pt>
                <c:pt idx="1">
                  <c:v>3.4253524662140933E-2</c:v>
                </c:pt>
                <c:pt idx="2">
                  <c:v>5.5162232203728401E-2</c:v>
                </c:pt>
                <c:pt idx="3">
                  <c:v>5.5162232203728401E-2</c:v>
                </c:pt>
                <c:pt idx="4">
                  <c:v>5.5162232203728401E-2</c:v>
                </c:pt>
                <c:pt idx="5">
                  <c:v>8.5442078484075701E-2</c:v>
                </c:pt>
                <c:pt idx="6">
                  <c:v>8.6629287822242773E-2</c:v>
                </c:pt>
                <c:pt idx="7">
                  <c:v>8.8092767710063136E-2</c:v>
                </c:pt>
                <c:pt idx="8">
                  <c:v>8.8644190159638647E-2</c:v>
                </c:pt>
                <c:pt idx="9">
                  <c:v>9.0200400552070903E-2</c:v>
                </c:pt>
                <c:pt idx="10">
                  <c:v>9.184377956166756E-2</c:v>
                </c:pt>
                <c:pt idx="11">
                  <c:v>9.5909090053215351E-2</c:v>
                </c:pt>
                <c:pt idx="12">
                  <c:v>9.5909090053215351E-2</c:v>
                </c:pt>
                <c:pt idx="13">
                  <c:v>9.5909090053215351E-2</c:v>
                </c:pt>
                <c:pt idx="14">
                  <c:v>9.5909090053215351E-2</c:v>
                </c:pt>
                <c:pt idx="15">
                  <c:v>9.5909090053215351E-2</c:v>
                </c:pt>
                <c:pt idx="16">
                  <c:v>9.5909090053215351E-2</c:v>
                </c:pt>
                <c:pt idx="17">
                  <c:v>9.5909090053215351E-2</c:v>
                </c:pt>
                <c:pt idx="18">
                  <c:v>0.13679075004062646</c:v>
                </c:pt>
                <c:pt idx="19">
                  <c:v>0.13826888765118284</c:v>
                </c:pt>
                <c:pt idx="20">
                  <c:v>0.13935368110267277</c:v>
                </c:pt>
                <c:pt idx="21">
                  <c:v>0.14443286554363954</c:v>
                </c:pt>
                <c:pt idx="22">
                  <c:v>0.14809527470189465</c:v>
                </c:pt>
                <c:pt idx="23">
                  <c:v>0.15071755771807727</c:v>
                </c:pt>
                <c:pt idx="24">
                  <c:v>0.24560373633611654</c:v>
                </c:pt>
                <c:pt idx="25">
                  <c:v>0.24717888584516423</c:v>
                </c:pt>
                <c:pt idx="26">
                  <c:v>0.24852536017428051</c:v>
                </c:pt>
                <c:pt idx="27">
                  <c:v>0.24521145289395996</c:v>
                </c:pt>
                <c:pt idx="28">
                  <c:v>0.2389394547686301</c:v>
                </c:pt>
                <c:pt idx="29">
                  <c:v>0.24132147627900302</c:v>
                </c:pt>
                <c:pt idx="30">
                  <c:v>0.24240467063702997</c:v>
                </c:pt>
                <c:pt idx="31">
                  <c:v>0.24427241866600724</c:v>
                </c:pt>
                <c:pt idx="32">
                  <c:v>0.24560373633611654</c:v>
                </c:pt>
                <c:pt idx="33">
                  <c:v>0.24725789658976094</c:v>
                </c:pt>
                <c:pt idx="34">
                  <c:v>0.25675270726700283</c:v>
                </c:pt>
                <c:pt idx="35">
                  <c:v>0.25864352964651705</c:v>
                </c:pt>
                <c:pt idx="36">
                  <c:v>0.25963531735486889</c:v>
                </c:pt>
                <c:pt idx="37">
                  <c:v>0.26029852533422737</c:v>
                </c:pt>
                <c:pt idx="38">
                  <c:v>0.26088015869925574</c:v>
                </c:pt>
                <c:pt idx="39">
                  <c:v>0.38594512574569073</c:v>
                </c:pt>
                <c:pt idx="40">
                  <c:v>0.38763378039800589</c:v>
                </c:pt>
                <c:pt idx="41">
                  <c:v>0.38957209252865876</c:v>
                </c:pt>
                <c:pt idx="42">
                  <c:v>0.39176347253394006</c:v>
                </c:pt>
                <c:pt idx="43">
                  <c:v>0.39335326081780764</c:v>
                </c:pt>
                <c:pt idx="44">
                  <c:v>0.39531815800022585</c:v>
                </c:pt>
                <c:pt idx="45">
                  <c:v>0.40089343930392562</c:v>
                </c:pt>
                <c:pt idx="46">
                  <c:v>0.40502828291740389</c:v>
                </c:pt>
                <c:pt idx="47">
                  <c:v>0.40603661048390194</c:v>
                </c:pt>
                <c:pt idx="48">
                  <c:v>0.4071737614619666</c:v>
                </c:pt>
                <c:pt idx="49">
                  <c:v>0.40844072535216736</c:v>
                </c:pt>
                <c:pt idx="50">
                  <c:v>0.40971134273469634</c:v>
                </c:pt>
                <c:pt idx="51">
                  <c:v>0.55895032721487059</c:v>
                </c:pt>
                <c:pt idx="52">
                  <c:v>0.56081165963497792</c:v>
                </c:pt>
                <c:pt idx="53">
                  <c:v>0.56267854939312301</c:v>
                </c:pt>
                <c:pt idx="54">
                  <c:v>0.56403978499319329</c:v>
                </c:pt>
                <c:pt idx="55">
                  <c:v>0.56540397126673803</c:v>
                </c:pt>
                <c:pt idx="56">
                  <c:v>0.83205394309431657</c:v>
                </c:pt>
                <c:pt idx="57">
                  <c:v>0.84141446778232432</c:v>
                </c:pt>
                <c:pt idx="58">
                  <c:v>0.84988982246858846</c:v>
                </c:pt>
                <c:pt idx="59">
                  <c:v>0.85525359266820633</c:v>
                </c:pt>
                <c:pt idx="60">
                  <c:v>0.86015421166580719</c:v>
                </c:pt>
                <c:pt idx="61">
                  <c:v>0.87300528348862017</c:v>
                </c:pt>
                <c:pt idx="62">
                  <c:v>0.89080873326428733</c:v>
                </c:pt>
                <c:pt idx="63">
                  <c:v>0.90839685879209053</c:v>
                </c:pt>
                <c:pt idx="64">
                  <c:v>0.91406433946236909</c:v>
                </c:pt>
                <c:pt idx="65">
                  <c:v>0.92757549578418441</c:v>
                </c:pt>
                <c:pt idx="66">
                  <c:v>0.93150315130479733</c:v>
                </c:pt>
                <c:pt idx="67">
                  <c:v>0.93360344572209986</c:v>
                </c:pt>
                <c:pt idx="68">
                  <c:v>0.86433810152453994</c:v>
                </c:pt>
                <c:pt idx="69">
                  <c:v>0.86532500269891788</c:v>
                </c:pt>
                <c:pt idx="70">
                  <c:v>0.86705433410958932</c:v>
                </c:pt>
                <c:pt idx="71">
                  <c:v>1.3920559781413404</c:v>
                </c:pt>
                <c:pt idx="72">
                  <c:v>1.4171571398573617</c:v>
                </c:pt>
                <c:pt idx="73">
                  <c:v>1.4196843754261961</c:v>
                </c:pt>
                <c:pt idx="74">
                  <c:v>1.422938245319874</c:v>
                </c:pt>
                <c:pt idx="75">
                  <c:v>1.4247481700634159</c:v>
                </c:pt>
                <c:pt idx="76">
                  <c:v>1.8550231855791166</c:v>
                </c:pt>
                <c:pt idx="77">
                  <c:v>1.8712946917172308</c:v>
                </c:pt>
                <c:pt idx="78">
                  <c:v>1.8678626268456169</c:v>
                </c:pt>
                <c:pt idx="79">
                  <c:v>1.8738710015990261</c:v>
                </c:pt>
                <c:pt idx="80">
                  <c:v>1.8781691497015816</c:v>
                </c:pt>
                <c:pt idx="81">
                  <c:v>1.8811810439269747</c:v>
                </c:pt>
                <c:pt idx="82">
                  <c:v>2.4793245929607153</c:v>
                </c:pt>
                <c:pt idx="83">
                  <c:v>2.6264487367265872</c:v>
                </c:pt>
                <c:pt idx="84">
                  <c:v>2.6146407349562235</c:v>
                </c:pt>
                <c:pt idx="85">
                  <c:v>2.6205432423013733</c:v>
                </c:pt>
                <c:pt idx="86">
                  <c:v>2.6234956189400163</c:v>
                </c:pt>
                <c:pt idx="87">
                  <c:v>2.6269409946852118</c:v>
                </c:pt>
                <c:pt idx="88">
                  <c:v>2.6515793647562811</c:v>
                </c:pt>
                <c:pt idx="89">
                  <c:v>2.6545392418840565</c:v>
                </c:pt>
                <c:pt idx="90">
                  <c:v>2.6584868042525338</c:v>
                </c:pt>
                <c:pt idx="91">
                  <c:v>2.6609546402189634</c:v>
                </c:pt>
                <c:pt idx="92">
                  <c:v>3.3148364784506232</c:v>
                </c:pt>
                <c:pt idx="93">
                  <c:v>3.318297505676981</c:v>
                </c:pt>
                <c:pt idx="94">
                  <c:v>3.3217576761815155</c:v>
                </c:pt>
                <c:pt idx="95">
                  <c:v>3.325216980866454</c:v>
                </c:pt>
                <c:pt idx="96">
                  <c:v>3.3286754106432888</c:v>
                </c:pt>
                <c:pt idx="97">
                  <c:v>3.3321329564328708</c:v>
                </c:pt>
                <c:pt idx="98">
                  <c:v>3.3439805635370017</c:v>
                </c:pt>
                <c:pt idx="99">
                  <c:v>3.3474340856363498</c:v>
                </c:pt>
                <c:pt idx="100">
                  <c:v>3.994021527038587</c:v>
                </c:pt>
                <c:pt idx="101">
                  <c:v>3.9971360687908222</c:v>
                </c:pt>
                <c:pt idx="102">
                  <c:v>3.9993592635074924</c:v>
                </c:pt>
                <c:pt idx="103">
                  <c:v>4.0006925881617317</c:v>
                </c:pt>
                <c:pt idx="104">
                  <c:v>4.002913807532626</c:v>
                </c:pt>
                <c:pt idx="105">
                  <c:v>4.0055776374123138</c:v>
                </c:pt>
                <c:pt idx="106">
                  <c:v>4.5246741319823558</c:v>
                </c:pt>
                <c:pt idx="107">
                  <c:v>4.5287497220433979</c:v>
                </c:pt>
                <c:pt idx="108">
                  <c:v>4.5302298688270861</c:v>
                </c:pt>
                <c:pt idx="109">
                  <c:v>4.5317090093020918</c:v>
                </c:pt>
                <c:pt idx="110">
                  <c:v>4.533556519336388</c:v>
                </c:pt>
                <c:pt idx="111">
                  <c:v>4.5346642701779878</c:v>
                </c:pt>
                <c:pt idx="112">
                  <c:v>4.6242692705105952</c:v>
                </c:pt>
                <c:pt idx="113">
                  <c:v>4.6256824822791032</c:v>
                </c:pt>
                <c:pt idx="114">
                  <c:v>4.6263887054054189</c:v>
                </c:pt>
                <c:pt idx="115">
                  <c:v>4.6270946733349003</c:v>
                </c:pt>
                <c:pt idx="116">
                  <c:v>4.627800386049052</c:v>
                </c:pt>
                <c:pt idx="117">
                  <c:v>4.6285058435295046</c:v>
                </c:pt>
                <c:pt idx="118">
                  <c:v>4.6295635511471218</c:v>
                </c:pt>
                <c:pt idx="119">
                  <c:v>5.0093223046213495</c:v>
                </c:pt>
                <c:pt idx="120">
                  <c:v>5.0084949236317602</c:v>
                </c:pt>
                <c:pt idx="121">
                  <c:v>5.0101491316381441</c:v>
                </c:pt>
                <c:pt idx="122">
                  <c:v>5.0107000419573708</c:v>
                </c:pt>
                <c:pt idx="123">
                  <c:v>5.0112507061726106</c:v>
                </c:pt>
                <c:pt idx="124">
                  <c:v>5.3818187752845796</c:v>
                </c:pt>
                <c:pt idx="125">
                  <c:v>5.382188337392197</c:v>
                </c:pt>
                <c:pt idx="126">
                  <c:v>5.3825577039145802</c:v>
                </c:pt>
                <c:pt idx="127">
                  <c:v>5.3829268749249373</c:v>
                </c:pt>
                <c:pt idx="128">
                  <c:v>5.3834802650155957</c:v>
                </c:pt>
                <c:pt idx="129">
                  <c:v>5.3838489475662401</c:v>
                </c:pt>
                <c:pt idx="130">
                  <c:v>5.3842174348611636</c:v>
                </c:pt>
                <c:pt idx="131">
                  <c:v>5.5779031179111787</c:v>
                </c:pt>
                <c:pt idx="132">
                  <c:v>5.5784260217268873</c:v>
                </c:pt>
                <c:pt idx="133">
                  <c:v>5.5785566540826013</c:v>
                </c:pt>
                <c:pt idx="134">
                  <c:v>5.5789483266552562</c:v>
                </c:pt>
                <c:pt idx="135">
                  <c:v>5.5792092547131995</c:v>
                </c:pt>
                <c:pt idx="136">
                  <c:v>5.5794700332610914</c:v>
                </c:pt>
                <c:pt idx="137">
                  <c:v>5.8399513634294404</c:v>
                </c:pt>
                <c:pt idx="138">
                  <c:v>5.8403662511801686</c:v>
                </c:pt>
                <c:pt idx="139">
                  <c:v>5.8405215642360915</c:v>
                </c:pt>
                <c:pt idx="140">
                  <c:v>5.8406250246057816</c:v>
                </c:pt>
                <c:pt idx="141">
                  <c:v>5.8407800927560451</c:v>
                </c:pt>
                <c:pt idx="142">
                  <c:v>5.8409350141376386</c:v>
                </c:pt>
                <c:pt idx="143">
                  <c:v>5.8410897888814839</c:v>
                </c:pt>
                <c:pt idx="144">
                  <c:v>5.9314639647369729</c:v>
                </c:pt>
                <c:pt idx="145">
                  <c:v>5.9315091188081803</c:v>
                </c:pt>
                <c:pt idx="146">
                  <c:v>5.9315542434735065</c:v>
                </c:pt>
                <c:pt idx="147">
                  <c:v>5.9316444046612959</c:v>
                </c:pt>
                <c:pt idx="148">
                  <c:v>5.9316444046612959</c:v>
                </c:pt>
                <c:pt idx="149">
                  <c:v>5.9317119485006842</c:v>
                </c:pt>
                <c:pt idx="150">
                  <c:v>5.9317569410707689</c:v>
                </c:pt>
                <c:pt idx="151">
                  <c:v>5.9318243749882535</c:v>
                </c:pt>
                <c:pt idx="152">
                  <c:v>5.9318692943353222</c:v>
                </c:pt>
                <c:pt idx="153">
                  <c:v>5.9319366185055893</c:v>
                </c:pt>
                <c:pt idx="154">
                  <c:v>5.9595760957508839</c:v>
                </c:pt>
                <c:pt idx="155">
                  <c:v>5.9596028546541646</c:v>
                </c:pt>
                <c:pt idx="156">
                  <c:v>5.9596429600252812</c:v>
                </c:pt>
                <c:pt idx="157">
                  <c:v>5.9596563196923427</c:v>
                </c:pt>
                <c:pt idx="158">
                  <c:v>5.9596830258500484</c:v>
                </c:pt>
                <c:pt idx="159">
                  <c:v>5.9597097144486932</c:v>
                </c:pt>
                <c:pt idx="160">
                  <c:v>5.9597497144483285</c:v>
                </c:pt>
                <c:pt idx="161">
                  <c:v>5.9597896750040951</c:v>
                </c:pt>
                <c:pt idx="162">
                  <c:v>5.9598162934802925</c:v>
                </c:pt>
                <c:pt idx="163">
                  <c:v>5.9598561883815133</c:v>
                </c:pt>
                <c:pt idx="164">
                  <c:v>5.9746120552125017</c:v>
                </c:pt>
                <c:pt idx="165">
                  <c:v>5.9746289033234765</c:v>
                </c:pt>
                <c:pt idx="166">
                  <c:v>5.9746541546170864</c:v>
                </c:pt>
                <c:pt idx="167">
                  <c:v>5.9746709749082267</c:v>
                </c:pt>
                <c:pt idx="168">
                  <c:v>5.9746877840841899</c:v>
                </c:pt>
                <c:pt idx="169">
                  <c:v>5.9746961845062554</c:v>
                </c:pt>
                <c:pt idx="170">
                  <c:v>5.9747213691197087</c:v>
                </c:pt>
                <c:pt idx="171">
                  <c:v>5.9747381449938155</c:v>
                </c:pt>
                <c:pt idx="172">
                  <c:v>5.9842125806813939</c:v>
                </c:pt>
                <c:pt idx="173">
                  <c:v>5.9842230744540776</c:v>
                </c:pt>
                <c:pt idx="174">
                  <c:v>5.9842388020706307</c:v>
                </c:pt>
                <c:pt idx="175">
                  <c:v>5.9842492784600392</c:v>
                </c:pt>
                <c:pt idx="176">
                  <c:v>5.9842597479041597</c:v>
                </c:pt>
                <c:pt idx="177">
                  <c:v>5.9842806659748575</c:v>
                </c:pt>
                <c:pt idx="178">
                  <c:v>5.9936160723493517</c:v>
                </c:pt>
                <c:pt idx="179">
                  <c:v>5.9936224463038537</c:v>
                </c:pt>
                <c:pt idx="180">
                  <c:v>5.9936266920746686</c:v>
                </c:pt>
                <c:pt idx="181">
                  <c:v>5.9936372941527241</c:v>
                </c:pt>
                <c:pt idx="182">
                  <c:v>5.993643646941047</c:v>
                </c:pt>
                <c:pt idx="183">
                  <c:v>5.9936478786127809</c:v>
                </c:pt>
                <c:pt idx="184">
                  <c:v>5.9991517896588791</c:v>
                </c:pt>
                <c:pt idx="185">
                  <c:v>5.9991532019660143</c:v>
                </c:pt>
                <c:pt idx="186">
                  <c:v>5.999154330118655</c:v>
                </c:pt>
                <c:pt idx="187">
                  <c:v>5.9991548936313084</c:v>
                </c:pt>
                <c:pt idx="188">
                  <c:v>5.9991557381964089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9-4E5F-AF57-1236D5030CCD}"/>
            </c:ext>
          </c:extLst>
        </c:ser>
        <c:ser>
          <c:idx val="0"/>
          <c:order val="2"/>
          <c:tx>
            <c:v>3002 3D Leaf width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92D05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Sheet1!$G$3:$G$11</c:f>
              <c:numCache>
                <c:formatCode>0.00</c:formatCode>
                <c:ptCount val="9"/>
                <c:pt idx="0">
                  <c:v>174.8</c:v>
                </c:pt>
                <c:pt idx="1">
                  <c:v>185.53333333333333</c:v>
                </c:pt>
                <c:pt idx="2">
                  <c:v>193.03333333333336</c:v>
                </c:pt>
                <c:pt idx="3">
                  <c:v>199.13333333333333</c:v>
                </c:pt>
                <c:pt idx="4">
                  <c:v>209.70000000000002</c:v>
                </c:pt>
                <c:pt idx="5">
                  <c:v>220.14999999999998</c:v>
                </c:pt>
                <c:pt idx="6">
                  <c:v>232.3</c:v>
                </c:pt>
                <c:pt idx="7">
                  <c:v>243.89999999999998</c:v>
                </c:pt>
                <c:pt idx="8">
                  <c:v>259.03333333333336</c:v>
                </c:pt>
              </c:numCache>
            </c:numRef>
          </c:xVal>
          <c:yVal>
            <c:numRef>
              <c:f>Sheet1!$H$3:$H$11</c:f>
              <c:numCache>
                <c:formatCode>General</c:formatCode>
                <c:ptCount val="9"/>
                <c:pt idx="0">
                  <c:v>0.13200000000000001</c:v>
                </c:pt>
                <c:pt idx="1">
                  <c:v>0.14799999999999999</c:v>
                </c:pt>
                <c:pt idx="2">
                  <c:v>0.20200000000000001</c:v>
                </c:pt>
                <c:pt idx="3">
                  <c:v>0.22</c:v>
                </c:pt>
                <c:pt idx="4">
                  <c:v>0.29799999999999999</c:v>
                </c:pt>
                <c:pt idx="5">
                  <c:v>0.30599999999999999</c:v>
                </c:pt>
                <c:pt idx="6">
                  <c:v>0.38500000000000001</c:v>
                </c:pt>
                <c:pt idx="7">
                  <c:v>0.48</c:v>
                </c:pt>
                <c:pt idx="8">
                  <c:v>0.68200000000000005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09-4E5F-AF57-1236D5030CCD}"/>
            </c:ext>
          </c:extLst>
        </c:ser>
        <c:ser>
          <c:idx val="3"/>
          <c:order val="3"/>
          <c:tx>
            <c:strRef>
              <c:f>Sheet1!$H$26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Sheet1!$G$27:$G$36</c:f>
              <c:numCache>
                <c:formatCode>0.00</c:formatCode>
                <c:ptCount val="10"/>
              </c:numCache>
            </c:numRef>
          </c:xVal>
          <c:yVal>
            <c:numRef>
              <c:f>Sheet1!$H$27:$H$36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09-4E5F-AF57-1236D5030CCD}"/>
            </c:ext>
          </c:extLst>
        </c:ser>
        <c:ser>
          <c:idx val="6"/>
          <c:order val="4"/>
          <c:tx>
            <c:v>3D Leaf Width_expID3038_PA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B050"/>
              </a:solidFill>
            </c:spPr>
          </c:marker>
          <c:xVal>
            <c:numRef>
              <c:f>Sheet1!$G$87:$G$90</c:f>
              <c:numCache>
                <c:formatCode>0.00</c:formatCode>
                <c:ptCount val="4"/>
              </c:numCache>
            </c:numRef>
          </c:xVal>
          <c:yVal>
            <c:numRef>
              <c:f>Sheet1!$H$87:$H$90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09-4E5F-AF57-1236D5030CCD}"/>
            </c:ext>
          </c:extLst>
        </c:ser>
        <c:ser>
          <c:idx val="4"/>
          <c:order val="5"/>
          <c:tx>
            <c:v>2976 leaf width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Sheet1!$X$17:$X$24</c:f>
              <c:numCache>
                <c:formatCode>0.00</c:formatCode>
                <c:ptCount val="8"/>
                <c:pt idx="0">
                  <c:v>139.33333333333331</c:v>
                </c:pt>
                <c:pt idx="1">
                  <c:v>161.25</c:v>
                </c:pt>
                <c:pt idx="2">
                  <c:v>186.25</c:v>
                </c:pt>
                <c:pt idx="3">
                  <c:v>210.8</c:v>
                </c:pt>
                <c:pt idx="4">
                  <c:v>235.78333333333336</c:v>
                </c:pt>
                <c:pt idx="5">
                  <c:v>261.5</c:v>
                </c:pt>
                <c:pt idx="6">
                  <c:v>282</c:v>
                </c:pt>
                <c:pt idx="7">
                  <c:v>306.10000000000002</c:v>
                </c:pt>
              </c:numCache>
            </c:numRef>
          </c:xVal>
          <c:yVal>
            <c:numRef>
              <c:f>Sheet1!$Y$17:$Y$24</c:f>
              <c:numCache>
                <c:formatCode>General</c:formatCode>
                <c:ptCount val="8"/>
                <c:pt idx="0">
                  <c:v>6.3E-2</c:v>
                </c:pt>
                <c:pt idx="1">
                  <c:v>0.09</c:v>
                </c:pt>
                <c:pt idx="2">
                  <c:v>0.17199999999999999</c:v>
                </c:pt>
                <c:pt idx="3">
                  <c:v>0.27200000000000002</c:v>
                </c:pt>
                <c:pt idx="4">
                  <c:v>0.39</c:v>
                </c:pt>
                <c:pt idx="5">
                  <c:v>0.499</c:v>
                </c:pt>
                <c:pt idx="6">
                  <c:v>0.57799999999999996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09-4E5F-AF57-1236D5030CCD}"/>
            </c:ext>
          </c:extLst>
        </c:ser>
        <c:ser>
          <c:idx val="5"/>
          <c:order val="6"/>
          <c:tx>
            <c:strRef>
              <c:f>Sheet1!$AB$15</c:f>
              <c:strCache>
                <c:ptCount val="1"/>
                <c:pt idx="0">
                  <c:v>ExpID 3289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Sheet1!$AH$17:$AH$56</c:f>
              <c:numCache>
                <c:formatCode>0.00</c:formatCode>
                <c:ptCount val="40"/>
                <c:pt idx="0">
                  <c:v>140.75</c:v>
                </c:pt>
                <c:pt idx="1">
                  <c:v>142.83333333333334</c:v>
                </c:pt>
                <c:pt idx="2">
                  <c:v>144.48333333333335</c:v>
                </c:pt>
                <c:pt idx="3">
                  <c:v>146.48333333333332</c:v>
                </c:pt>
                <c:pt idx="4">
                  <c:v>148.48333333333335</c:v>
                </c:pt>
                <c:pt idx="5">
                  <c:v>150.48333333333335</c:v>
                </c:pt>
                <c:pt idx="6">
                  <c:v>152.48333333333332</c:v>
                </c:pt>
                <c:pt idx="7">
                  <c:v>154.48333333333335</c:v>
                </c:pt>
                <c:pt idx="8">
                  <c:v>156.48333333333335</c:v>
                </c:pt>
                <c:pt idx="9">
                  <c:v>159.5</c:v>
                </c:pt>
                <c:pt idx="10">
                  <c:v>161.5</c:v>
                </c:pt>
                <c:pt idx="11">
                  <c:v>163.55000000000001</c:v>
                </c:pt>
                <c:pt idx="12">
                  <c:v>165.5</c:v>
                </c:pt>
                <c:pt idx="13">
                  <c:v>167.26666666666665</c:v>
                </c:pt>
                <c:pt idx="14">
                  <c:v>168.4</c:v>
                </c:pt>
                <c:pt idx="15">
                  <c:v>170.39999999999998</c:v>
                </c:pt>
                <c:pt idx="16">
                  <c:v>172.4</c:v>
                </c:pt>
                <c:pt idx="17">
                  <c:v>174.4</c:v>
                </c:pt>
                <c:pt idx="18">
                  <c:v>176.39999999999998</c:v>
                </c:pt>
                <c:pt idx="19">
                  <c:v>178.4</c:v>
                </c:pt>
                <c:pt idx="20">
                  <c:v>180.4</c:v>
                </c:pt>
                <c:pt idx="21">
                  <c:v>184</c:v>
                </c:pt>
                <c:pt idx="22">
                  <c:v>186.13333333333333</c:v>
                </c:pt>
                <c:pt idx="23">
                  <c:v>187.08333333333334</c:v>
                </c:pt>
                <c:pt idx="24">
                  <c:v>188.15</c:v>
                </c:pt>
                <c:pt idx="25">
                  <c:v>189.05</c:v>
                </c:pt>
                <c:pt idx="26">
                  <c:v>190.1</c:v>
                </c:pt>
                <c:pt idx="27">
                  <c:v>191</c:v>
                </c:pt>
                <c:pt idx="28">
                  <c:v>191.75</c:v>
                </c:pt>
                <c:pt idx="29">
                  <c:v>193.75</c:v>
                </c:pt>
                <c:pt idx="30">
                  <c:v>195.75</c:v>
                </c:pt>
                <c:pt idx="31">
                  <c:v>197.75</c:v>
                </c:pt>
                <c:pt idx="32">
                  <c:v>175.75</c:v>
                </c:pt>
                <c:pt idx="33">
                  <c:v>201.75</c:v>
                </c:pt>
                <c:pt idx="34">
                  <c:v>203.75</c:v>
                </c:pt>
                <c:pt idx="35">
                  <c:v>208.4666666666667</c:v>
                </c:pt>
                <c:pt idx="36">
                  <c:v>209.63333333333333</c:v>
                </c:pt>
                <c:pt idx="37">
                  <c:v>210.5</c:v>
                </c:pt>
                <c:pt idx="38">
                  <c:v>211.25</c:v>
                </c:pt>
                <c:pt idx="39">
                  <c:v>211.25</c:v>
                </c:pt>
              </c:numCache>
            </c:numRef>
          </c:xVal>
          <c:yVal>
            <c:numRef>
              <c:f>Sheet1!$AJ$17:$AJ$56</c:f>
              <c:numCache>
                <c:formatCode>General</c:formatCode>
                <c:ptCount val="40"/>
                <c:pt idx="0">
                  <c:v>9.2999999999999999E-2</c:v>
                </c:pt>
                <c:pt idx="6">
                  <c:v>0.122</c:v>
                </c:pt>
                <c:pt idx="12">
                  <c:v>0.18</c:v>
                </c:pt>
                <c:pt idx="18">
                  <c:v>0.26</c:v>
                </c:pt>
                <c:pt idx="25">
                  <c:v>0.35599999999999998</c:v>
                </c:pt>
                <c:pt idx="33">
                  <c:v>0.47</c:v>
                </c:pt>
                <c:pt idx="39">
                  <c:v>0.55200000000000005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09-4E5F-AF57-1236D5030CCD}"/>
            </c:ext>
          </c:extLst>
        </c:ser>
        <c:ser>
          <c:idx val="7"/>
          <c:order val="7"/>
          <c:tx>
            <c:strRef>
              <c:f>Sheet1!$AB$62</c:f>
              <c:strCache>
                <c:ptCount val="1"/>
                <c:pt idx="0">
                  <c:v>ExpID_6437_P4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 w="22225">
                <a:solidFill>
                  <a:schemeClr val="tx1"/>
                </a:solidFill>
              </a:ln>
            </c:spPr>
          </c:marker>
          <c:xVal>
            <c:numRef>
              <c:f>Sheet1!$AH$64:$AH$73</c:f>
              <c:numCache>
                <c:formatCode>0.00</c:formatCode>
                <c:ptCount val="10"/>
                <c:pt idx="0">
                  <c:v>194.58333333333334</c:v>
                </c:pt>
                <c:pt idx="1">
                  <c:v>217</c:v>
                </c:pt>
                <c:pt idx="2">
                  <c:v>242.36666666666667</c:v>
                </c:pt>
                <c:pt idx="3">
                  <c:v>266.91666666666669</c:v>
                </c:pt>
                <c:pt idx="4">
                  <c:v>290.33333333333331</c:v>
                </c:pt>
                <c:pt idx="5">
                  <c:v>313</c:v>
                </c:pt>
                <c:pt idx="6">
                  <c:v>333.11666666666667</c:v>
                </c:pt>
                <c:pt idx="7">
                  <c:v>360.25</c:v>
                </c:pt>
                <c:pt idx="8">
                  <c:v>384</c:v>
                </c:pt>
                <c:pt idx="9">
                  <c:v>456.66666666666669</c:v>
                </c:pt>
              </c:numCache>
            </c:numRef>
          </c:xVal>
          <c:yVal>
            <c:numRef>
              <c:f>Sheet1!$AI$64:$AI$73</c:f>
              <c:numCache>
                <c:formatCode>General</c:formatCode>
                <c:ptCount val="10"/>
                <c:pt idx="0">
                  <c:v>0.23</c:v>
                </c:pt>
                <c:pt idx="1">
                  <c:v>0.34</c:v>
                </c:pt>
                <c:pt idx="2">
                  <c:v>0.47799999999999998</c:v>
                </c:pt>
                <c:pt idx="3">
                  <c:v>0.66500000000000004</c:v>
                </c:pt>
                <c:pt idx="4">
                  <c:v>0.86499999999999999</c:v>
                </c:pt>
                <c:pt idx="5">
                  <c:v>1.1339999999999999</c:v>
                </c:pt>
                <c:pt idx="6">
                  <c:v>1.4</c:v>
                </c:pt>
                <c:pt idx="7">
                  <c:v>1.79</c:v>
                </c:pt>
                <c:pt idx="8">
                  <c:v>2.0699999999999998</c:v>
                </c:pt>
                <c:pt idx="9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09-4E5F-AF57-1236D5030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63488"/>
        <c:axId val="1"/>
      </c:scatterChart>
      <c:valAx>
        <c:axId val="231063488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Hours After Stratification (HAS)</a:t>
                </a:r>
              </a:p>
            </c:rich>
          </c:tx>
          <c:layout>
            <c:manualLayout>
              <c:xMode val="edge"/>
              <c:yMode val="edge"/>
              <c:x val="0.314360688116673"/>
              <c:y val="0.953094236508107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Leaf Width (mm)</a:t>
                </a:r>
              </a:p>
            </c:rich>
          </c:tx>
          <c:layout>
            <c:manualLayout>
              <c:xMode val="edge"/>
              <c:yMode val="edge"/>
              <c:x val="1.1428638609423543E-2"/>
              <c:y val="0.3951497501168518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634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3149482854396838"/>
          <c:y val="2.4171430625966276E-2"/>
          <c:w val="0.19365070407632418"/>
          <c:h val="0.145588034372415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65980252964255"/>
          <c:y val="0.1742286751361162"/>
          <c:w val="0.62759367888197715"/>
          <c:h val="0.70961887477314023"/>
        </c:manualLayout>
      </c:layout>
      <c:scatterChart>
        <c:scatterStyle val="lineMarker"/>
        <c:varyColors val="0"/>
        <c:ser>
          <c:idx val="2"/>
          <c:order val="0"/>
          <c:tx>
            <c:v>Raw WT control data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Sheet1!$J$3:$J$253</c:f>
              <c:numCache>
                <c:formatCode>General</c:formatCode>
                <c:ptCount val="251"/>
                <c:pt idx="0">
                  <c:v>48</c:v>
                </c:pt>
                <c:pt idx="1">
                  <c:v>48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94.133333333333326</c:v>
                </c:pt>
                <c:pt idx="6">
                  <c:v>94.833333333333329</c:v>
                </c:pt>
                <c:pt idx="7">
                  <c:v>95.683333333333337</c:v>
                </c:pt>
                <c:pt idx="8">
                  <c:v>96</c:v>
                </c:pt>
                <c:pt idx="9">
                  <c:v>96.883333333333326</c:v>
                </c:pt>
                <c:pt idx="10">
                  <c:v>97.800000000000011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118.1</c:v>
                </c:pt>
                <c:pt idx="19">
                  <c:v>118.64999999999999</c:v>
                </c:pt>
                <c:pt idx="20">
                  <c:v>119.05000000000001</c:v>
                </c:pt>
                <c:pt idx="21">
                  <c:v>120.88333333333333</c:v>
                </c:pt>
                <c:pt idx="22">
                  <c:v>122.16666666666666</c:v>
                </c:pt>
                <c:pt idx="23">
                  <c:v>123.06666666666668</c:v>
                </c:pt>
                <c:pt idx="24">
                  <c:v>148.30000000000001</c:v>
                </c:pt>
                <c:pt idx="25">
                  <c:v>148.63333333333333</c:v>
                </c:pt>
                <c:pt idx="26">
                  <c:v>148.91666666666666</c:v>
                </c:pt>
                <c:pt idx="27">
                  <c:v>148.21666666666667</c:v>
                </c:pt>
                <c:pt idx="28">
                  <c:v>146.86666666666667</c:v>
                </c:pt>
                <c:pt idx="29">
                  <c:v>147.38333333333333</c:v>
                </c:pt>
                <c:pt idx="30">
                  <c:v>147.61666666666667</c:v>
                </c:pt>
                <c:pt idx="31">
                  <c:v>148.01666666666665</c:v>
                </c:pt>
                <c:pt idx="32">
                  <c:v>148.30000000000001</c:v>
                </c:pt>
                <c:pt idx="33">
                  <c:v>148.65</c:v>
                </c:pt>
                <c:pt idx="34">
                  <c:v>150.61666666666667</c:v>
                </c:pt>
                <c:pt idx="35">
                  <c:v>151</c:v>
                </c:pt>
                <c:pt idx="36">
                  <c:v>151.19999999999999</c:v>
                </c:pt>
                <c:pt idx="37">
                  <c:v>151.33333333333331</c:v>
                </c:pt>
                <c:pt idx="38">
                  <c:v>151.44999999999999</c:v>
                </c:pt>
                <c:pt idx="39">
                  <c:v>172.13333333333333</c:v>
                </c:pt>
                <c:pt idx="40">
                  <c:v>172.36666666666667</c:v>
                </c:pt>
                <c:pt idx="41">
                  <c:v>172.63333333333333</c:v>
                </c:pt>
                <c:pt idx="42">
                  <c:v>172.93333333333334</c:v>
                </c:pt>
                <c:pt idx="43">
                  <c:v>173.15</c:v>
                </c:pt>
                <c:pt idx="44">
                  <c:v>173.41666666666669</c:v>
                </c:pt>
                <c:pt idx="45">
                  <c:v>174.16666666666669</c:v>
                </c:pt>
                <c:pt idx="46">
                  <c:v>174.71666666666667</c:v>
                </c:pt>
                <c:pt idx="47">
                  <c:v>174.85</c:v>
                </c:pt>
                <c:pt idx="48">
                  <c:v>175</c:v>
                </c:pt>
                <c:pt idx="49">
                  <c:v>175.16666666666666</c:v>
                </c:pt>
                <c:pt idx="50">
                  <c:v>175.33333333333331</c:v>
                </c:pt>
                <c:pt idx="51">
                  <c:v>192.21666666666667</c:v>
                </c:pt>
                <c:pt idx="52">
                  <c:v>192.4</c:v>
                </c:pt>
                <c:pt idx="53">
                  <c:v>192.58333333333331</c:v>
                </c:pt>
                <c:pt idx="54">
                  <c:v>192.7166666666667</c:v>
                </c:pt>
                <c:pt idx="55">
                  <c:v>192.85</c:v>
                </c:pt>
                <c:pt idx="56">
                  <c:v>214.68333333333334</c:v>
                </c:pt>
                <c:pt idx="57">
                  <c:v>215.33333333333331</c:v>
                </c:pt>
                <c:pt idx="58">
                  <c:v>215.91666666666669</c:v>
                </c:pt>
                <c:pt idx="59">
                  <c:v>216.28333333333336</c:v>
                </c:pt>
                <c:pt idx="60">
                  <c:v>216.61666666666665</c:v>
                </c:pt>
                <c:pt idx="61">
                  <c:v>217.48333333333332</c:v>
                </c:pt>
                <c:pt idx="62">
                  <c:v>218.66666666666666</c:v>
                </c:pt>
                <c:pt idx="63">
                  <c:v>219.81666666666666</c:v>
                </c:pt>
                <c:pt idx="64">
                  <c:v>220.18333333333334</c:v>
                </c:pt>
                <c:pt idx="65">
                  <c:v>221.05</c:v>
                </c:pt>
                <c:pt idx="66">
                  <c:v>221.3</c:v>
                </c:pt>
                <c:pt idx="67">
                  <c:v>221.43333333333334</c:v>
                </c:pt>
                <c:pt idx="68">
                  <c:v>216.9</c:v>
                </c:pt>
                <c:pt idx="69">
                  <c:v>216.96666666666667</c:v>
                </c:pt>
                <c:pt idx="70">
                  <c:v>217.08333333333334</c:v>
                </c:pt>
                <c:pt idx="71">
                  <c:v>246.15</c:v>
                </c:pt>
                <c:pt idx="72">
                  <c:v>247.31666666666666</c:v>
                </c:pt>
                <c:pt idx="73">
                  <c:v>247.43333333333334</c:v>
                </c:pt>
                <c:pt idx="74">
                  <c:v>247.58333333333331</c:v>
                </c:pt>
                <c:pt idx="75">
                  <c:v>247.66666666666669</c:v>
                </c:pt>
                <c:pt idx="76">
                  <c:v>265.8</c:v>
                </c:pt>
                <c:pt idx="77">
                  <c:v>266.43333333333334</c:v>
                </c:pt>
                <c:pt idx="78">
                  <c:v>266.3</c:v>
                </c:pt>
                <c:pt idx="79">
                  <c:v>266.53333333333336</c:v>
                </c:pt>
                <c:pt idx="80">
                  <c:v>266.7</c:v>
                </c:pt>
                <c:pt idx="81">
                  <c:v>266.81666666666666</c:v>
                </c:pt>
                <c:pt idx="82">
                  <c:v>288.46666666666664</c:v>
                </c:pt>
                <c:pt idx="83">
                  <c:v>293.48333333333335</c:v>
                </c:pt>
                <c:pt idx="84">
                  <c:v>293.08333333333331</c:v>
                </c:pt>
                <c:pt idx="85">
                  <c:v>293.2833333333333</c:v>
                </c:pt>
                <c:pt idx="86">
                  <c:v>293.38333333333333</c:v>
                </c:pt>
                <c:pt idx="87">
                  <c:v>293.5</c:v>
                </c:pt>
                <c:pt idx="88">
                  <c:v>294.33333333333337</c:v>
                </c:pt>
                <c:pt idx="89">
                  <c:v>294.43333333333334</c:v>
                </c:pt>
                <c:pt idx="90">
                  <c:v>294.56666666666666</c:v>
                </c:pt>
                <c:pt idx="91">
                  <c:v>294.64999999999998</c:v>
                </c:pt>
                <c:pt idx="92">
                  <c:v>316.5333333333333</c:v>
                </c:pt>
                <c:pt idx="93">
                  <c:v>316.64999999999998</c:v>
                </c:pt>
                <c:pt idx="94">
                  <c:v>316.76666666666665</c:v>
                </c:pt>
                <c:pt idx="95">
                  <c:v>316.88333333333333</c:v>
                </c:pt>
                <c:pt idx="96">
                  <c:v>317</c:v>
                </c:pt>
                <c:pt idx="97">
                  <c:v>317.11666666666667</c:v>
                </c:pt>
                <c:pt idx="98">
                  <c:v>317.51666666666665</c:v>
                </c:pt>
                <c:pt idx="99">
                  <c:v>317.63333333333333</c:v>
                </c:pt>
                <c:pt idx="100">
                  <c:v>340.43333333333334</c:v>
                </c:pt>
                <c:pt idx="101">
                  <c:v>340.55</c:v>
                </c:pt>
                <c:pt idx="102">
                  <c:v>340.63333333333333</c:v>
                </c:pt>
                <c:pt idx="103">
                  <c:v>340.68333333333334</c:v>
                </c:pt>
                <c:pt idx="104">
                  <c:v>340.76666666666665</c:v>
                </c:pt>
                <c:pt idx="105">
                  <c:v>340.86666666666667</c:v>
                </c:pt>
                <c:pt idx="106">
                  <c:v>362.0333333333333</c:v>
                </c:pt>
                <c:pt idx="107">
                  <c:v>362.2166666666667</c:v>
                </c:pt>
                <c:pt idx="108">
                  <c:v>362.2833333333333</c:v>
                </c:pt>
                <c:pt idx="109">
                  <c:v>362.35</c:v>
                </c:pt>
                <c:pt idx="110">
                  <c:v>362.43333333333334</c:v>
                </c:pt>
                <c:pt idx="111">
                  <c:v>362.48333333333335</c:v>
                </c:pt>
                <c:pt idx="112">
                  <c:v>366.61666666666667</c:v>
                </c:pt>
                <c:pt idx="113">
                  <c:v>366.68333333333334</c:v>
                </c:pt>
                <c:pt idx="114">
                  <c:v>366.7166666666667</c:v>
                </c:pt>
                <c:pt idx="115">
                  <c:v>366.75</c:v>
                </c:pt>
                <c:pt idx="116">
                  <c:v>366.7833333333333</c:v>
                </c:pt>
                <c:pt idx="117">
                  <c:v>366.81666666666666</c:v>
                </c:pt>
                <c:pt idx="118">
                  <c:v>366.86666666666667</c:v>
                </c:pt>
                <c:pt idx="119">
                  <c:v>387.03333333333336</c:v>
                </c:pt>
                <c:pt idx="120">
                  <c:v>386.98333333333335</c:v>
                </c:pt>
                <c:pt idx="121">
                  <c:v>387.08333333333331</c:v>
                </c:pt>
                <c:pt idx="122">
                  <c:v>387.11666666666667</c:v>
                </c:pt>
                <c:pt idx="123">
                  <c:v>387.15</c:v>
                </c:pt>
                <c:pt idx="124">
                  <c:v>414.2</c:v>
                </c:pt>
                <c:pt idx="125">
                  <c:v>414.23333333333335</c:v>
                </c:pt>
                <c:pt idx="126">
                  <c:v>414.26666666666671</c:v>
                </c:pt>
                <c:pt idx="127">
                  <c:v>414.3</c:v>
                </c:pt>
                <c:pt idx="128">
                  <c:v>414.35</c:v>
                </c:pt>
                <c:pt idx="129">
                  <c:v>414.38333333333333</c:v>
                </c:pt>
                <c:pt idx="130">
                  <c:v>414.41666666666663</c:v>
                </c:pt>
                <c:pt idx="131">
                  <c:v>435.06666666666661</c:v>
                </c:pt>
                <c:pt idx="132">
                  <c:v>435.13333333333333</c:v>
                </c:pt>
                <c:pt idx="133">
                  <c:v>435.15</c:v>
                </c:pt>
                <c:pt idx="134">
                  <c:v>435.2</c:v>
                </c:pt>
                <c:pt idx="135">
                  <c:v>435.23333333333335</c:v>
                </c:pt>
                <c:pt idx="136">
                  <c:v>435.26666666666671</c:v>
                </c:pt>
                <c:pt idx="137">
                  <c:v>485.85</c:v>
                </c:pt>
                <c:pt idx="138">
                  <c:v>485.98333333333335</c:v>
                </c:pt>
                <c:pt idx="139">
                  <c:v>486.03333333333336</c:v>
                </c:pt>
                <c:pt idx="140">
                  <c:v>486.06666666666661</c:v>
                </c:pt>
                <c:pt idx="141">
                  <c:v>486.11666666666667</c:v>
                </c:pt>
                <c:pt idx="142">
                  <c:v>486.16666666666663</c:v>
                </c:pt>
                <c:pt idx="143">
                  <c:v>486.2166666666667</c:v>
                </c:pt>
                <c:pt idx="144">
                  <c:v>529.0333333333333</c:v>
                </c:pt>
                <c:pt idx="145">
                  <c:v>529.06666666666661</c:v>
                </c:pt>
                <c:pt idx="146">
                  <c:v>529.1</c:v>
                </c:pt>
                <c:pt idx="147">
                  <c:v>529.16666666666663</c:v>
                </c:pt>
                <c:pt idx="148">
                  <c:v>529.16666666666663</c:v>
                </c:pt>
                <c:pt idx="149">
                  <c:v>529.2166666666667</c:v>
                </c:pt>
                <c:pt idx="150">
                  <c:v>529.25</c:v>
                </c:pt>
                <c:pt idx="151">
                  <c:v>529.29999999999995</c:v>
                </c:pt>
                <c:pt idx="152">
                  <c:v>529.33333333333337</c:v>
                </c:pt>
                <c:pt idx="153">
                  <c:v>529.38333333333333</c:v>
                </c:pt>
                <c:pt idx="154">
                  <c:v>555.66666666666674</c:v>
                </c:pt>
                <c:pt idx="155">
                  <c:v>555.70000000000005</c:v>
                </c:pt>
                <c:pt idx="156">
                  <c:v>555.75</c:v>
                </c:pt>
                <c:pt idx="157">
                  <c:v>555.76666666666665</c:v>
                </c:pt>
                <c:pt idx="158">
                  <c:v>555.79999999999995</c:v>
                </c:pt>
                <c:pt idx="159">
                  <c:v>555.83333333333326</c:v>
                </c:pt>
                <c:pt idx="160">
                  <c:v>555.88333333333333</c:v>
                </c:pt>
                <c:pt idx="161">
                  <c:v>555.93333333333328</c:v>
                </c:pt>
                <c:pt idx="162">
                  <c:v>555.9666666666667</c:v>
                </c:pt>
                <c:pt idx="163">
                  <c:v>556.01666666666665</c:v>
                </c:pt>
                <c:pt idx="164">
                  <c:v>579.04999999999995</c:v>
                </c:pt>
                <c:pt idx="165">
                  <c:v>579.08333333333326</c:v>
                </c:pt>
                <c:pt idx="166">
                  <c:v>579.13333333333333</c:v>
                </c:pt>
                <c:pt idx="167">
                  <c:v>579.16666666666663</c:v>
                </c:pt>
                <c:pt idx="168">
                  <c:v>579.20000000000005</c:v>
                </c:pt>
                <c:pt idx="169">
                  <c:v>579.2166666666667</c:v>
                </c:pt>
                <c:pt idx="170">
                  <c:v>579.26666666666665</c:v>
                </c:pt>
                <c:pt idx="171">
                  <c:v>579.29999999999995</c:v>
                </c:pt>
                <c:pt idx="172">
                  <c:v>602.88333333333333</c:v>
                </c:pt>
                <c:pt idx="173">
                  <c:v>602.91666666666674</c:v>
                </c:pt>
                <c:pt idx="174">
                  <c:v>602.9666666666667</c:v>
                </c:pt>
                <c:pt idx="175">
                  <c:v>603</c:v>
                </c:pt>
                <c:pt idx="176">
                  <c:v>603.0333333333333</c:v>
                </c:pt>
                <c:pt idx="177">
                  <c:v>603.1</c:v>
                </c:pt>
                <c:pt idx="178">
                  <c:v>648.23333333333335</c:v>
                </c:pt>
                <c:pt idx="179">
                  <c:v>648.2833333333333</c:v>
                </c:pt>
                <c:pt idx="180">
                  <c:v>648.31666666666661</c:v>
                </c:pt>
                <c:pt idx="181">
                  <c:v>648.4</c:v>
                </c:pt>
                <c:pt idx="182">
                  <c:v>648.45000000000005</c:v>
                </c:pt>
                <c:pt idx="183">
                  <c:v>648.48333333333335</c:v>
                </c:pt>
                <c:pt idx="184">
                  <c:v>749.2</c:v>
                </c:pt>
                <c:pt idx="185">
                  <c:v>749.2833333333333</c:v>
                </c:pt>
                <c:pt idx="186">
                  <c:v>749.35</c:v>
                </c:pt>
                <c:pt idx="187">
                  <c:v>749.38333333333333</c:v>
                </c:pt>
                <c:pt idx="188">
                  <c:v>749.43333333333328</c:v>
                </c:pt>
              </c:numCache>
            </c:numRef>
          </c:xVal>
          <c:yVal>
            <c:numRef>
              <c:f>Sheet1!$K$3:$K$253</c:f>
              <c:numCache>
                <c:formatCode>0.00</c:formatCode>
                <c:ptCount val="251"/>
                <c:pt idx="0">
                  <c:v>0.05</c:v>
                </c:pt>
                <c:pt idx="1">
                  <c:v>5.5E-2</c:v>
                </c:pt>
                <c:pt idx="2">
                  <c:v>7.0999999999999994E-2</c:v>
                </c:pt>
                <c:pt idx="3">
                  <c:v>7.0999999999999994E-2</c:v>
                </c:pt>
                <c:pt idx="4">
                  <c:v>6.8000000000000005E-2</c:v>
                </c:pt>
                <c:pt idx="5" formatCode="0.000">
                  <c:v>0.08</c:v>
                </c:pt>
                <c:pt idx="6" formatCode="0.000">
                  <c:v>8.8999999999999996E-2</c:v>
                </c:pt>
                <c:pt idx="7" formatCode="0.000">
                  <c:v>0.08</c:v>
                </c:pt>
                <c:pt idx="8">
                  <c:v>7.4999999999999997E-2</c:v>
                </c:pt>
                <c:pt idx="9" formatCode="0.000">
                  <c:v>9.4E-2</c:v>
                </c:pt>
                <c:pt idx="10" formatCode="0.000">
                  <c:v>6.7000000000000004E-2</c:v>
                </c:pt>
                <c:pt idx="11">
                  <c:v>8.3000000000000004E-2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0.105</c:v>
                </c:pt>
                <c:pt idx="15">
                  <c:v>8.5999999999999993E-2</c:v>
                </c:pt>
                <c:pt idx="16">
                  <c:v>8.8999999999999996E-2</c:v>
                </c:pt>
                <c:pt idx="17">
                  <c:v>8.6999999999999994E-2</c:v>
                </c:pt>
                <c:pt idx="18" formatCode="0.000">
                  <c:v>0.13</c:v>
                </c:pt>
                <c:pt idx="19" formatCode="0.000">
                  <c:v>0.123</c:v>
                </c:pt>
                <c:pt idx="20" formatCode="0.000">
                  <c:v>8.8999999999999996E-2</c:v>
                </c:pt>
                <c:pt idx="21" formatCode="0.000">
                  <c:v>0.13400000000000001</c:v>
                </c:pt>
                <c:pt idx="22" formatCode="0.000">
                  <c:v>7.5999999999999998E-2</c:v>
                </c:pt>
                <c:pt idx="23" formatCode="0.000">
                  <c:v>0.123</c:v>
                </c:pt>
                <c:pt idx="24" formatCode="General">
                  <c:v>0.252</c:v>
                </c:pt>
                <c:pt idx="25" formatCode="General">
                  <c:v>0.36799999999999999</c:v>
                </c:pt>
                <c:pt idx="26" formatCode="General">
                  <c:v>0.42599999999999999</c:v>
                </c:pt>
                <c:pt idx="27" formatCode="General">
                  <c:v>0.224</c:v>
                </c:pt>
                <c:pt idx="28" formatCode="General">
                  <c:v>0.2</c:v>
                </c:pt>
                <c:pt idx="29" formatCode="General">
                  <c:v>0.27800000000000002</c:v>
                </c:pt>
                <c:pt idx="30" formatCode="General">
                  <c:v>0.21</c:v>
                </c:pt>
                <c:pt idx="31" formatCode="General">
                  <c:v>0.31</c:v>
                </c:pt>
                <c:pt idx="32" formatCode="General">
                  <c:v>0.16</c:v>
                </c:pt>
                <c:pt idx="33" formatCode="General">
                  <c:v>0.28499999999999998</c:v>
                </c:pt>
                <c:pt idx="34" formatCode="General">
                  <c:v>0.29799999999999999</c:v>
                </c:pt>
                <c:pt idx="35" formatCode="General">
                  <c:v>0.28399999999999997</c:v>
                </c:pt>
                <c:pt idx="36" formatCode="General">
                  <c:v>0.26800000000000002</c:v>
                </c:pt>
                <c:pt idx="37" formatCode="General">
                  <c:v>0.28299999999999997</c:v>
                </c:pt>
                <c:pt idx="38" formatCode="General">
                  <c:v>0.249</c:v>
                </c:pt>
                <c:pt idx="39" formatCode="General">
                  <c:v>0.52900000000000003</c:v>
                </c:pt>
                <c:pt idx="40" formatCode="General">
                  <c:v>0.45</c:v>
                </c:pt>
                <c:pt idx="41" formatCode="General">
                  <c:v>0.45700000000000002</c:v>
                </c:pt>
                <c:pt idx="42" formatCode="General">
                  <c:v>0.57299999999999995</c:v>
                </c:pt>
                <c:pt idx="43" formatCode="General">
                  <c:v>0.39800000000000002</c:v>
                </c:pt>
                <c:pt idx="44" formatCode="General">
                  <c:v>0.58899999999999997</c:v>
                </c:pt>
                <c:pt idx="45" formatCode="General">
                  <c:v>0.42299999999999999</c:v>
                </c:pt>
                <c:pt idx="46" formatCode="General">
                  <c:v>0.371</c:v>
                </c:pt>
                <c:pt idx="47" formatCode="General">
                  <c:v>0.46700000000000003</c:v>
                </c:pt>
                <c:pt idx="48" formatCode="General">
                  <c:v>0.51200000000000001</c:v>
                </c:pt>
                <c:pt idx="49" formatCode="General">
                  <c:v>0.4</c:v>
                </c:pt>
                <c:pt idx="50" formatCode="General">
                  <c:v>0.27300000000000002</c:v>
                </c:pt>
                <c:pt idx="51" formatCode="General">
                  <c:v>0.81499999999999995</c:v>
                </c:pt>
                <c:pt idx="52" formatCode="General">
                  <c:v>0.45900000000000002</c:v>
                </c:pt>
                <c:pt idx="53" formatCode="General">
                  <c:v>0.57099999999999995</c:v>
                </c:pt>
                <c:pt idx="54" formatCode="General">
                  <c:v>0.52</c:v>
                </c:pt>
                <c:pt idx="55" formatCode="General">
                  <c:v>0.495</c:v>
                </c:pt>
                <c:pt idx="56" formatCode="General">
                  <c:v>0.5</c:v>
                </c:pt>
                <c:pt idx="57" formatCode="General">
                  <c:v>1.1879999999999999</c:v>
                </c:pt>
                <c:pt idx="58" formatCode="General">
                  <c:v>1.411</c:v>
                </c:pt>
                <c:pt idx="59" formatCode="General">
                  <c:v>1.1579999999999999</c:v>
                </c:pt>
                <c:pt idx="60" formatCode="General">
                  <c:v>0.70799999999999996</c:v>
                </c:pt>
                <c:pt idx="61" formatCode="General">
                  <c:v>1.405</c:v>
                </c:pt>
                <c:pt idx="62" formatCode="General">
                  <c:v>1.171</c:v>
                </c:pt>
                <c:pt idx="63" formatCode="General">
                  <c:v>1.077</c:v>
                </c:pt>
                <c:pt idx="64" formatCode="General">
                  <c:v>0.99099999999999999</c:v>
                </c:pt>
                <c:pt idx="65" formatCode="General">
                  <c:v>0.76700000000000002</c:v>
                </c:pt>
                <c:pt idx="66" formatCode="General">
                  <c:v>0.97899999999999998</c:v>
                </c:pt>
                <c:pt idx="67" formatCode="General">
                  <c:v>0.86299999999999999</c:v>
                </c:pt>
                <c:pt idx="68" formatCode="General">
                  <c:v>1.1619999999999999</c:v>
                </c:pt>
                <c:pt idx="69" formatCode="General">
                  <c:v>0.88600000000000001</c:v>
                </c:pt>
                <c:pt idx="70" formatCode="General">
                  <c:v>1.0429999999999999</c:v>
                </c:pt>
                <c:pt idx="71" formatCode="General">
                  <c:v>0.90600000000000003</c:v>
                </c:pt>
                <c:pt idx="72" formatCode="General">
                  <c:v>1.8160000000000001</c:v>
                </c:pt>
                <c:pt idx="73" formatCode="General">
                  <c:v>1.921</c:v>
                </c:pt>
                <c:pt idx="74" formatCode="General">
                  <c:v>1.976</c:v>
                </c:pt>
                <c:pt idx="75" formatCode="General">
                  <c:v>1.681</c:v>
                </c:pt>
                <c:pt idx="76" formatCode="General">
                  <c:v>1.34</c:v>
                </c:pt>
                <c:pt idx="77" formatCode="General">
                  <c:v>2.3959999999999999</c:v>
                </c:pt>
                <c:pt idx="78" formatCode="General">
                  <c:v>2.48</c:v>
                </c:pt>
                <c:pt idx="79" formatCode="General">
                  <c:v>2.3940000000000001</c:v>
                </c:pt>
                <c:pt idx="80" formatCode="General">
                  <c:v>2.46</c:v>
                </c:pt>
                <c:pt idx="81" formatCode="General">
                  <c:v>2.8460000000000001</c:v>
                </c:pt>
                <c:pt idx="82" formatCode="General">
                  <c:v>2.0779999999999998</c:v>
                </c:pt>
                <c:pt idx="83" formatCode="General">
                  <c:v>3.31</c:v>
                </c:pt>
                <c:pt idx="84" formatCode="General">
                  <c:v>3.49</c:v>
                </c:pt>
                <c:pt idx="85" formatCode="General">
                  <c:v>3.3420000000000001</c:v>
                </c:pt>
                <c:pt idx="86" formatCode="General">
                  <c:v>2.9420000000000002</c:v>
                </c:pt>
                <c:pt idx="87" formatCode="General">
                  <c:v>2.698</c:v>
                </c:pt>
                <c:pt idx="88" formatCode="General">
                  <c:v>2.3050000000000002</c:v>
                </c:pt>
                <c:pt idx="89" formatCode="General">
                  <c:v>1.875</c:v>
                </c:pt>
                <c:pt idx="90" formatCode="General">
                  <c:v>2.343</c:v>
                </c:pt>
                <c:pt idx="91" formatCode="General">
                  <c:v>3.1859999999999999</c:v>
                </c:pt>
                <c:pt idx="92" formatCode="General">
                  <c:v>2.3860000000000001</c:v>
                </c:pt>
                <c:pt idx="93" formatCode="General">
                  <c:v>3.169</c:v>
                </c:pt>
                <c:pt idx="94" formatCode="General">
                  <c:v>3.32</c:v>
                </c:pt>
                <c:pt idx="95" formatCode="General">
                  <c:v>2.3130000000000002</c:v>
                </c:pt>
                <c:pt idx="96" formatCode="General">
                  <c:v>3.58</c:v>
                </c:pt>
                <c:pt idx="97" formatCode="General">
                  <c:v>3.0390000000000001</c:v>
                </c:pt>
                <c:pt idx="98" formatCode="General">
                  <c:v>2.9849999999999999</c:v>
                </c:pt>
                <c:pt idx="99" formatCode="General">
                  <c:v>3.8069999999999999</c:v>
                </c:pt>
                <c:pt idx="100" formatCode="General">
                  <c:v>3.911</c:v>
                </c:pt>
                <c:pt idx="101" formatCode="General">
                  <c:v>3.3290000000000002</c:v>
                </c:pt>
                <c:pt idx="102" formatCode="General">
                  <c:v>3.84</c:v>
                </c:pt>
                <c:pt idx="103" formatCode="General">
                  <c:v>4.1479999999999997</c:v>
                </c:pt>
                <c:pt idx="104" formatCode="General">
                  <c:v>3.9340000000000002</c:v>
                </c:pt>
                <c:pt idx="105" formatCode="General">
                  <c:v>3.2989999999999999</c:v>
                </c:pt>
                <c:pt idx="106" formatCode="General">
                  <c:v>3.9929999999999999</c:v>
                </c:pt>
                <c:pt idx="107" formatCode="General">
                  <c:v>2.4809999999999999</c:v>
                </c:pt>
                <c:pt idx="108" formatCode="General">
                  <c:v>2.952</c:v>
                </c:pt>
                <c:pt idx="109" formatCode="General">
                  <c:v>3.754</c:v>
                </c:pt>
                <c:pt idx="110" formatCode="General">
                  <c:v>4.202</c:v>
                </c:pt>
                <c:pt idx="111" formatCode="General">
                  <c:v>4.09</c:v>
                </c:pt>
                <c:pt idx="112" formatCode="General">
                  <c:v>5.415</c:v>
                </c:pt>
                <c:pt idx="113" formatCode="General">
                  <c:v>4.2649999999999997</c:v>
                </c:pt>
                <c:pt idx="114" formatCode="General">
                  <c:v>4.5940000000000003</c:v>
                </c:pt>
                <c:pt idx="115" formatCode="General">
                  <c:v>4.149</c:v>
                </c:pt>
                <c:pt idx="116" formatCode="General">
                  <c:v>4.4290000000000003</c:v>
                </c:pt>
                <c:pt idx="117" formatCode="General">
                  <c:v>3.8010000000000002</c:v>
                </c:pt>
                <c:pt idx="118" formatCode="General">
                  <c:v>4.4580000000000002</c:v>
                </c:pt>
                <c:pt idx="119" formatCode="General">
                  <c:v>4.3780000000000001</c:v>
                </c:pt>
                <c:pt idx="120" formatCode="General">
                  <c:v>4.016</c:v>
                </c:pt>
                <c:pt idx="121" formatCode="General">
                  <c:v>4.5640000000000001</c:v>
                </c:pt>
                <c:pt idx="122" formatCode="General">
                  <c:v>4.407</c:v>
                </c:pt>
                <c:pt idx="123" formatCode="General">
                  <c:v>4.7320000000000002</c:v>
                </c:pt>
                <c:pt idx="124" formatCode="General">
                  <c:v>3.9809999999999999</c:v>
                </c:pt>
                <c:pt idx="125" formatCode="General">
                  <c:v>5.5449999999999999</c:v>
                </c:pt>
                <c:pt idx="126" formatCode="General">
                  <c:v>4.931</c:v>
                </c:pt>
                <c:pt idx="127" formatCode="General">
                  <c:v>3.9009999999999998</c:v>
                </c:pt>
                <c:pt idx="128" formatCode="General">
                  <c:v>4.7560000000000002</c:v>
                </c:pt>
                <c:pt idx="129" formatCode="General">
                  <c:v>4.9130000000000003</c:v>
                </c:pt>
                <c:pt idx="130" formatCode="General">
                  <c:v>5.3090000000000002</c:v>
                </c:pt>
                <c:pt idx="131" formatCode="General">
                  <c:v>5.49</c:v>
                </c:pt>
                <c:pt idx="132" formatCode="General">
                  <c:v>5.6230000000000002</c:v>
                </c:pt>
                <c:pt idx="133" formatCode="General">
                  <c:v>4.4169999999999998</c:v>
                </c:pt>
                <c:pt idx="134" formatCode="General">
                  <c:v>5.3680000000000003</c:v>
                </c:pt>
                <c:pt idx="135" formatCode="General">
                  <c:v>5.1769999999999996</c:v>
                </c:pt>
                <c:pt idx="136" formatCode="General">
                  <c:v>4.383</c:v>
                </c:pt>
                <c:pt idx="137" formatCode="General">
                  <c:v>4.8019999999999996</c:v>
                </c:pt>
                <c:pt idx="138" formatCode="General">
                  <c:v>4.0650000000000004</c:v>
                </c:pt>
                <c:pt idx="139" formatCode="General">
                  <c:v>4.383</c:v>
                </c:pt>
                <c:pt idx="140" formatCode="General">
                  <c:v>4.0640000000000001</c:v>
                </c:pt>
                <c:pt idx="141" formatCode="General">
                  <c:v>4.6829999999999998</c:v>
                </c:pt>
                <c:pt idx="142" formatCode="General">
                  <c:v>4.7380000000000004</c:v>
                </c:pt>
                <c:pt idx="143" formatCode="General">
                  <c:v>5.835</c:v>
                </c:pt>
                <c:pt idx="144" formatCode="General">
                  <c:v>5.4640000000000004</c:v>
                </c:pt>
                <c:pt idx="145" formatCode="General">
                  <c:v>5.84</c:v>
                </c:pt>
                <c:pt idx="146" formatCode="General">
                  <c:v>4.41</c:v>
                </c:pt>
                <c:pt idx="147" formatCode="General">
                  <c:v>7.0579999999999998</c:v>
                </c:pt>
                <c:pt idx="148" formatCode="General">
                  <c:v>6.21</c:v>
                </c:pt>
                <c:pt idx="149" formatCode="General">
                  <c:v>5.8470000000000004</c:v>
                </c:pt>
                <c:pt idx="150" formatCode="General">
                  <c:v>5.202</c:v>
                </c:pt>
                <c:pt idx="151" formatCode="General">
                  <c:v>5.492</c:v>
                </c:pt>
                <c:pt idx="152" formatCode="General">
                  <c:v>6.431</c:v>
                </c:pt>
                <c:pt idx="153" formatCode="General">
                  <c:v>5.883</c:v>
                </c:pt>
                <c:pt idx="154" formatCode="General">
                  <c:v>5.49</c:v>
                </c:pt>
                <c:pt idx="155" formatCode="General">
                  <c:v>5.968</c:v>
                </c:pt>
                <c:pt idx="156" formatCode="General">
                  <c:v>5.3890000000000002</c:v>
                </c:pt>
                <c:pt idx="157" formatCode="General">
                  <c:v>6.2869999999999999</c:v>
                </c:pt>
                <c:pt idx="158" formatCode="General">
                  <c:v>5.85</c:v>
                </c:pt>
                <c:pt idx="159" formatCode="General">
                  <c:v>5.57</c:v>
                </c:pt>
                <c:pt idx="160" formatCode="General">
                  <c:v>6.7809999999999997</c:v>
                </c:pt>
                <c:pt idx="161" formatCode="General">
                  <c:v>6.452</c:v>
                </c:pt>
                <c:pt idx="162" formatCode="General">
                  <c:v>5.3049999999999997</c:v>
                </c:pt>
                <c:pt idx="163" formatCode="General">
                  <c:v>6.0289999999999999</c:v>
                </c:pt>
                <c:pt idx="164" formatCode="General">
                  <c:v>5.5549999999999997</c:v>
                </c:pt>
                <c:pt idx="165" formatCode="General">
                  <c:v>6.8810000000000002</c:v>
                </c:pt>
                <c:pt idx="166" formatCode="General">
                  <c:v>5.54</c:v>
                </c:pt>
                <c:pt idx="167" formatCode="General">
                  <c:v>5.8310000000000004</c:v>
                </c:pt>
                <c:pt idx="168" formatCode="General">
                  <c:v>6.1230000000000002</c:v>
                </c:pt>
                <c:pt idx="169" formatCode="General">
                  <c:v>6.2519999999999998</c:v>
                </c:pt>
                <c:pt idx="170" formatCode="General">
                  <c:v>6.234</c:v>
                </c:pt>
                <c:pt idx="171" formatCode="General">
                  <c:v>6.4260000000000002</c:v>
                </c:pt>
                <c:pt idx="172" formatCode="General">
                  <c:v>6.7270000000000003</c:v>
                </c:pt>
                <c:pt idx="173" formatCode="General">
                  <c:v>6.6580000000000004</c:v>
                </c:pt>
                <c:pt idx="174" formatCode="General">
                  <c:v>6.34</c:v>
                </c:pt>
                <c:pt idx="175" formatCode="General">
                  <c:v>7.3129999999999997</c:v>
                </c:pt>
                <c:pt idx="176" formatCode="General">
                  <c:v>6.38</c:v>
                </c:pt>
                <c:pt idx="177" formatCode="General">
                  <c:v>6.8680000000000003</c:v>
                </c:pt>
                <c:pt idx="178" formatCode="General">
                  <c:v>4.2889999999999997</c:v>
                </c:pt>
                <c:pt idx="179" formatCode="General">
                  <c:v>6.1210000000000004</c:v>
                </c:pt>
                <c:pt idx="180" formatCode="General">
                  <c:v>5.8849999999999998</c:v>
                </c:pt>
                <c:pt idx="181" formatCode="General">
                  <c:v>6.617</c:v>
                </c:pt>
                <c:pt idx="182" formatCode="General">
                  <c:v>5.4160000000000004</c:v>
                </c:pt>
                <c:pt idx="183" formatCode="General">
                  <c:v>6.5270000000000001</c:v>
                </c:pt>
                <c:pt idx="184" formatCode="General">
                  <c:v>6.4980000000000002</c:v>
                </c:pt>
                <c:pt idx="185" formatCode="General">
                  <c:v>6.2679999999999998</c:v>
                </c:pt>
                <c:pt idx="186" formatCode="General">
                  <c:v>5.875</c:v>
                </c:pt>
                <c:pt idx="187" formatCode="General">
                  <c:v>5.8</c:v>
                </c:pt>
                <c:pt idx="188" formatCode="General">
                  <c:v>6.2750000000000004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7-4FF2-B8A1-83FC64910A69}"/>
            </c:ext>
          </c:extLst>
        </c:ser>
        <c:ser>
          <c:idx val="1"/>
          <c:order val="1"/>
          <c:tx>
            <c:v>Logistic WT control curve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Sheet1!$J$3:$J$253</c:f>
              <c:numCache>
                <c:formatCode>General</c:formatCode>
                <c:ptCount val="251"/>
                <c:pt idx="0">
                  <c:v>48</c:v>
                </c:pt>
                <c:pt idx="1">
                  <c:v>48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94.133333333333326</c:v>
                </c:pt>
                <c:pt idx="6">
                  <c:v>94.833333333333329</c:v>
                </c:pt>
                <c:pt idx="7">
                  <c:v>95.683333333333337</c:v>
                </c:pt>
                <c:pt idx="8">
                  <c:v>96</c:v>
                </c:pt>
                <c:pt idx="9">
                  <c:v>96.883333333333326</c:v>
                </c:pt>
                <c:pt idx="10">
                  <c:v>97.800000000000011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118.1</c:v>
                </c:pt>
                <c:pt idx="19">
                  <c:v>118.64999999999999</c:v>
                </c:pt>
                <c:pt idx="20">
                  <c:v>119.05000000000001</c:v>
                </c:pt>
                <c:pt idx="21">
                  <c:v>120.88333333333333</c:v>
                </c:pt>
                <c:pt idx="22">
                  <c:v>122.16666666666666</c:v>
                </c:pt>
                <c:pt idx="23">
                  <c:v>123.06666666666668</c:v>
                </c:pt>
                <c:pt idx="24">
                  <c:v>148.30000000000001</c:v>
                </c:pt>
                <c:pt idx="25">
                  <c:v>148.63333333333333</c:v>
                </c:pt>
                <c:pt idx="26">
                  <c:v>148.91666666666666</c:v>
                </c:pt>
                <c:pt idx="27">
                  <c:v>148.21666666666667</c:v>
                </c:pt>
                <c:pt idx="28">
                  <c:v>146.86666666666667</c:v>
                </c:pt>
                <c:pt idx="29">
                  <c:v>147.38333333333333</c:v>
                </c:pt>
                <c:pt idx="30">
                  <c:v>147.61666666666667</c:v>
                </c:pt>
                <c:pt idx="31">
                  <c:v>148.01666666666665</c:v>
                </c:pt>
                <c:pt idx="32">
                  <c:v>148.30000000000001</c:v>
                </c:pt>
                <c:pt idx="33">
                  <c:v>148.65</c:v>
                </c:pt>
                <c:pt idx="34">
                  <c:v>150.61666666666667</c:v>
                </c:pt>
                <c:pt idx="35">
                  <c:v>151</c:v>
                </c:pt>
                <c:pt idx="36">
                  <c:v>151.19999999999999</c:v>
                </c:pt>
                <c:pt idx="37">
                  <c:v>151.33333333333331</c:v>
                </c:pt>
                <c:pt idx="38">
                  <c:v>151.44999999999999</c:v>
                </c:pt>
                <c:pt idx="39">
                  <c:v>172.13333333333333</c:v>
                </c:pt>
                <c:pt idx="40">
                  <c:v>172.36666666666667</c:v>
                </c:pt>
                <c:pt idx="41">
                  <c:v>172.63333333333333</c:v>
                </c:pt>
                <c:pt idx="42">
                  <c:v>172.93333333333334</c:v>
                </c:pt>
                <c:pt idx="43">
                  <c:v>173.15</c:v>
                </c:pt>
                <c:pt idx="44">
                  <c:v>173.41666666666669</c:v>
                </c:pt>
                <c:pt idx="45">
                  <c:v>174.16666666666669</c:v>
                </c:pt>
                <c:pt idx="46">
                  <c:v>174.71666666666667</c:v>
                </c:pt>
                <c:pt idx="47">
                  <c:v>174.85</c:v>
                </c:pt>
                <c:pt idx="48">
                  <c:v>175</c:v>
                </c:pt>
                <c:pt idx="49">
                  <c:v>175.16666666666666</c:v>
                </c:pt>
                <c:pt idx="50">
                  <c:v>175.33333333333331</c:v>
                </c:pt>
                <c:pt idx="51">
                  <c:v>192.21666666666667</c:v>
                </c:pt>
                <c:pt idx="52">
                  <c:v>192.4</c:v>
                </c:pt>
                <c:pt idx="53">
                  <c:v>192.58333333333331</c:v>
                </c:pt>
                <c:pt idx="54">
                  <c:v>192.7166666666667</c:v>
                </c:pt>
                <c:pt idx="55">
                  <c:v>192.85</c:v>
                </c:pt>
                <c:pt idx="56">
                  <c:v>214.68333333333334</c:v>
                </c:pt>
                <c:pt idx="57">
                  <c:v>215.33333333333331</c:v>
                </c:pt>
                <c:pt idx="58">
                  <c:v>215.91666666666669</c:v>
                </c:pt>
                <c:pt idx="59">
                  <c:v>216.28333333333336</c:v>
                </c:pt>
                <c:pt idx="60">
                  <c:v>216.61666666666665</c:v>
                </c:pt>
                <c:pt idx="61">
                  <c:v>217.48333333333332</c:v>
                </c:pt>
                <c:pt idx="62">
                  <c:v>218.66666666666666</c:v>
                </c:pt>
                <c:pt idx="63">
                  <c:v>219.81666666666666</c:v>
                </c:pt>
                <c:pt idx="64">
                  <c:v>220.18333333333334</c:v>
                </c:pt>
                <c:pt idx="65">
                  <c:v>221.05</c:v>
                </c:pt>
                <c:pt idx="66">
                  <c:v>221.3</c:v>
                </c:pt>
                <c:pt idx="67">
                  <c:v>221.43333333333334</c:v>
                </c:pt>
                <c:pt idx="68">
                  <c:v>216.9</c:v>
                </c:pt>
                <c:pt idx="69">
                  <c:v>216.96666666666667</c:v>
                </c:pt>
                <c:pt idx="70">
                  <c:v>217.08333333333334</c:v>
                </c:pt>
                <c:pt idx="71">
                  <c:v>246.15</c:v>
                </c:pt>
                <c:pt idx="72">
                  <c:v>247.31666666666666</c:v>
                </c:pt>
                <c:pt idx="73">
                  <c:v>247.43333333333334</c:v>
                </c:pt>
                <c:pt idx="74">
                  <c:v>247.58333333333331</c:v>
                </c:pt>
                <c:pt idx="75">
                  <c:v>247.66666666666669</c:v>
                </c:pt>
                <c:pt idx="76">
                  <c:v>265.8</c:v>
                </c:pt>
                <c:pt idx="77">
                  <c:v>266.43333333333334</c:v>
                </c:pt>
                <c:pt idx="78">
                  <c:v>266.3</c:v>
                </c:pt>
                <c:pt idx="79">
                  <c:v>266.53333333333336</c:v>
                </c:pt>
                <c:pt idx="80">
                  <c:v>266.7</c:v>
                </c:pt>
                <c:pt idx="81">
                  <c:v>266.81666666666666</c:v>
                </c:pt>
                <c:pt idx="82">
                  <c:v>288.46666666666664</c:v>
                </c:pt>
                <c:pt idx="83">
                  <c:v>293.48333333333335</c:v>
                </c:pt>
                <c:pt idx="84">
                  <c:v>293.08333333333331</c:v>
                </c:pt>
                <c:pt idx="85">
                  <c:v>293.2833333333333</c:v>
                </c:pt>
                <c:pt idx="86">
                  <c:v>293.38333333333333</c:v>
                </c:pt>
                <c:pt idx="87">
                  <c:v>293.5</c:v>
                </c:pt>
                <c:pt idx="88">
                  <c:v>294.33333333333337</c:v>
                </c:pt>
                <c:pt idx="89">
                  <c:v>294.43333333333334</c:v>
                </c:pt>
                <c:pt idx="90">
                  <c:v>294.56666666666666</c:v>
                </c:pt>
                <c:pt idx="91">
                  <c:v>294.64999999999998</c:v>
                </c:pt>
                <c:pt idx="92">
                  <c:v>316.5333333333333</c:v>
                </c:pt>
                <c:pt idx="93">
                  <c:v>316.64999999999998</c:v>
                </c:pt>
                <c:pt idx="94">
                  <c:v>316.76666666666665</c:v>
                </c:pt>
                <c:pt idx="95">
                  <c:v>316.88333333333333</c:v>
                </c:pt>
                <c:pt idx="96">
                  <c:v>317</c:v>
                </c:pt>
                <c:pt idx="97">
                  <c:v>317.11666666666667</c:v>
                </c:pt>
                <c:pt idx="98">
                  <c:v>317.51666666666665</c:v>
                </c:pt>
                <c:pt idx="99">
                  <c:v>317.63333333333333</c:v>
                </c:pt>
                <c:pt idx="100">
                  <c:v>340.43333333333334</c:v>
                </c:pt>
                <c:pt idx="101">
                  <c:v>340.55</c:v>
                </c:pt>
                <c:pt idx="102">
                  <c:v>340.63333333333333</c:v>
                </c:pt>
                <c:pt idx="103">
                  <c:v>340.68333333333334</c:v>
                </c:pt>
                <c:pt idx="104">
                  <c:v>340.76666666666665</c:v>
                </c:pt>
                <c:pt idx="105">
                  <c:v>340.86666666666667</c:v>
                </c:pt>
                <c:pt idx="106">
                  <c:v>362.0333333333333</c:v>
                </c:pt>
                <c:pt idx="107">
                  <c:v>362.2166666666667</c:v>
                </c:pt>
                <c:pt idx="108">
                  <c:v>362.2833333333333</c:v>
                </c:pt>
                <c:pt idx="109">
                  <c:v>362.35</c:v>
                </c:pt>
                <c:pt idx="110">
                  <c:v>362.43333333333334</c:v>
                </c:pt>
                <c:pt idx="111">
                  <c:v>362.48333333333335</c:v>
                </c:pt>
                <c:pt idx="112">
                  <c:v>366.61666666666667</c:v>
                </c:pt>
                <c:pt idx="113">
                  <c:v>366.68333333333334</c:v>
                </c:pt>
                <c:pt idx="114">
                  <c:v>366.7166666666667</c:v>
                </c:pt>
                <c:pt idx="115">
                  <c:v>366.75</c:v>
                </c:pt>
                <c:pt idx="116">
                  <c:v>366.7833333333333</c:v>
                </c:pt>
                <c:pt idx="117">
                  <c:v>366.81666666666666</c:v>
                </c:pt>
                <c:pt idx="118">
                  <c:v>366.86666666666667</c:v>
                </c:pt>
                <c:pt idx="119">
                  <c:v>387.03333333333336</c:v>
                </c:pt>
                <c:pt idx="120">
                  <c:v>386.98333333333335</c:v>
                </c:pt>
                <c:pt idx="121">
                  <c:v>387.08333333333331</c:v>
                </c:pt>
                <c:pt idx="122">
                  <c:v>387.11666666666667</c:v>
                </c:pt>
                <c:pt idx="123">
                  <c:v>387.15</c:v>
                </c:pt>
                <c:pt idx="124">
                  <c:v>414.2</c:v>
                </c:pt>
                <c:pt idx="125">
                  <c:v>414.23333333333335</c:v>
                </c:pt>
                <c:pt idx="126">
                  <c:v>414.26666666666671</c:v>
                </c:pt>
                <c:pt idx="127">
                  <c:v>414.3</c:v>
                </c:pt>
                <c:pt idx="128">
                  <c:v>414.35</c:v>
                </c:pt>
                <c:pt idx="129">
                  <c:v>414.38333333333333</c:v>
                </c:pt>
                <c:pt idx="130">
                  <c:v>414.41666666666663</c:v>
                </c:pt>
                <c:pt idx="131">
                  <c:v>435.06666666666661</c:v>
                </c:pt>
                <c:pt idx="132">
                  <c:v>435.13333333333333</c:v>
                </c:pt>
                <c:pt idx="133">
                  <c:v>435.15</c:v>
                </c:pt>
                <c:pt idx="134">
                  <c:v>435.2</c:v>
                </c:pt>
                <c:pt idx="135">
                  <c:v>435.23333333333335</c:v>
                </c:pt>
                <c:pt idx="136">
                  <c:v>435.26666666666671</c:v>
                </c:pt>
                <c:pt idx="137">
                  <c:v>485.85</c:v>
                </c:pt>
                <c:pt idx="138">
                  <c:v>485.98333333333335</c:v>
                </c:pt>
                <c:pt idx="139">
                  <c:v>486.03333333333336</c:v>
                </c:pt>
                <c:pt idx="140">
                  <c:v>486.06666666666661</c:v>
                </c:pt>
                <c:pt idx="141">
                  <c:v>486.11666666666667</c:v>
                </c:pt>
                <c:pt idx="142">
                  <c:v>486.16666666666663</c:v>
                </c:pt>
                <c:pt idx="143">
                  <c:v>486.2166666666667</c:v>
                </c:pt>
                <c:pt idx="144">
                  <c:v>529.0333333333333</c:v>
                </c:pt>
                <c:pt idx="145">
                  <c:v>529.06666666666661</c:v>
                </c:pt>
                <c:pt idx="146">
                  <c:v>529.1</c:v>
                </c:pt>
                <c:pt idx="147">
                  <c:v>529.16666666666663</c:v>
                </c:pt>
                <c:pt idx="148">
                  <c:v>529.16666666666663</c:v>
                </c:pt>
                <c:pt idx="149">
                  <c:v>529.2166666666667</c:v>
                </c:pt>
                <c:pt idx="150">
                  <c:v>529.25</c:v>
                </c:pt>
                <c:pt idx="151">
                  <c:v>529.29999999999995</c:v>
                </c:pt>
                <c:pt idx="152">
                  <c:v>529.33333333333337</c:v>
                </c:pt>
                <c:pt idx="153">
                  <c:v>529.38333333333333</c:v>
                </c:pt>
                <c:pt idx="154">
                  <c:v>555.66666666666674</c:v>
                </c:pt>
                <c:pt idx="155">
                  <c:v>555.70000000000005</c:v>
                </c:pt>
                <c:pt idx="156">
                  <c:v>555.75</c:v>
                </c:pt>
                <c:pt idx="157">
                  <c:v>555.76666666666665</c:v>
                </c:pt>
                <c:pt idx="158">
                  <c:v>555.79999999999995</c:v>
                </c:pt>
                <c:pt idx="159">
                  <c:v>555.83333333333326</c:v>
                </c:pt>
                <c:pt idx="160">
                  <c:v>555.88333333333333</c:v>
                </c:pt>
                <c:pt idx="161">
                  <c:v>555.93333333333328</c:v>
                </c:pt>
                <c:pt idx="162">
                  <c:v>555.9666666666667</c:v>
                </c:pt>
                <c:pt idx="163">
                  <c:v>556.01666666666665</c:v>
                </c:pt>
                <c:pt idx="164">
                  <c:v>579.04999999999995</c:v>
                </c:pt>
                <c:pt idx="165">
                  <c:v>579.08333333333326</c:v>
                </c:pt>
                <c:pt idx="166">
                  <c:v>579.13333333333333</c:v>
                </c:pt>
                <c:pt idx="167">
                  <c:v>579.16666666666663</c:v>
                </c:pt>
                <c:pt idx="168">
                  <c:v>579.20000000000005</c:v>
                </c:pt>
                <c:pt idx="169">
                  <c:v>579.2166666666667</c:v>
                </c:pt>
                <c:pt idx="170">
                  <c:v>579.26666666666665</c:v>
                </c:pt>
                <c:pt idx="171">
                  <c:v>579.29999999999995</c:v>
                </c:pt>
                <c:pt idx="172">
                  <c:v>602.88333333333333</c:v>
                </c:pt>
                <c:pt idx="173">
                  <c:v>602.91666666666674</c:v>
                </c:pt>
                <c:pt idx="174">
                  <c:v>602.9666666666667</c:v>
                </c:pt>
                <c:pt idx="175">
                  <c:v>603</c:v>
                </c:pt>
                <c:pt idx="176">
                  <c:v>603.0333333333333</c:v>
                </c:pt>
                <c:pt idx="177">
                  <c:v>603.1</c:v>
                </c:pt>
                <c:pt idx="178">
                  <c:v>648.23333333333335</c:v>
                </c:pt>
                <c:pt idx="179">
                  <c:v>648.2833333333333</c:v>
                </c:pt>
                <c:pt idx="180">
                  <c:v>648.31666666666661</c:v>
                </c:pt>
                <c:pt idx="181">
                  <c:v>648.4</c:v>
                </c:pt>
                <c:pt idx="182">
                  <c:v>648.45000000000005</c:v>
                </c:pt>
                <c:pt idx="183">
                  <c:v>648.48333333333335</c:v>
                </c:pt>
                <c:pt idx="184">
                  <c:v>749.2</c:v>
                </c:pt>
                <c:pt idx="185">
                  <c:v>749.2833333333333</c:v>
                </c:pt>
                <c:pt idx="186">
                  <c:v>749.35</c:v>
                </c:pt>
                <c:pt idx="187">
                  <c:v>749.38333333333333</c:v>
                </c:pt>
                <c:pt idx="188">
                  <c:v>749.43333333333328</c:v>
                </c:pt>
              </c:numCache>
            </c:numRef>
          </c:xVal>
          <c:yVal>
            <c:numRef>
              <c:f>Sheet1!$L$3:$L$253</c:f>
              <c:numCache>
                <c:formatCode>General</c:formatCode>
                <c:ptCount val="251"/>
                <c:pt idx="0">
                  <c:v>3.4253524662140933E-2</c:v>
                </c:pt>
                <c:pt idx="1">
                  <c:v>3.4253524662140933E-2</c:v>
                </c:pt>
                <c:pt idx="2">
                  <c:v>5.5162232203728401E-2</c:v>
                </c:pt>
                <c:pt idx="3">
                  <c:v>5.5162232203728401E-2</c:v>
                </c:pt>
                <c:pt idx="4">
                  <c:v>5.5162232203728401E-2</c:v>
                </c:pt>
                <c:pt idx="5">
                  <c:v>8.5442078484075701E-2</c:v>
                </c:pt>
                <c:pt idx="6">
                  <c:v>8.6629287822242773E-2</c:v>
                </c:pt>
                <c:pt idx="7">
                  <c:v>8.8092767710063136E-2</c:v>
                </c:pt>
                <c:pt idx="8">
                  <c:v>8.8644190159638647E-2</c:v>
                </c:pt>
                <c:pt idx="9">
                  <c:v>9.0200400552070903E-2</c:v>
                </c:pt>
                <c:pt idx="10">
                  <c:v>9.184377956166756E-2</c:v>
                </c:pt>
                <c:pt idx="11">
                  <c:v>9.5909090053215351E-2</c:v>
                </c:pt>
                <c:pt idx="12">
                  <c:v>9.5909090053215351E-2</c:v>
                </c:pt>
                <c:pt idx="13">
                  <c:v>9.5909090053215351E-2</c:v>
                </c:pt>
                <c:pt idx="14">
                  <c:v>9.5909090053215351E-2</c:v>
                </c:pt>
                <c:pt idx="15">
                  <c:v>9.5909090053215351E-2</c:v>
                </c:pt>
                <c:pt idx="16">
                  <c:v>9.5909090053215351E-2</c:v>
                </c:pt>
                <c:pt idx="17">
                  <c:v>9.5909090053215351E-2</c:v>
                </c:pt>
                <c:pt idx="18">
                  <c:v>0.13679075004062646</c:v>
                </c:pt>
                <c:pt idx="19">
                  <c:v>0.13826888765118284</c:v>
                </c:pt>
                <c:pt idx="20">
                  <c:v>0.13935368110267277</c:v>
                </c:pt>
                <c:pt idx="21">
                  <c:v>0.14443286554363954</c:v>
                </c:pt>
                <c:pt idx="22">
                  <c:v>0.14809527470189465</c:v>
                </c:pt>
                <c:pt idx="23">
                  <c:v>0.15071755771807727</c:v>
                </c:pt>
                <c:pt idx="24">
                  <c:v>0.24560373633611654</c:v>
                </c:pt>
                <c:pt idx="25">
                  <c:v>0.24717888584516423</c:v>
                </c:pt>
                <c:pt idx="26">
                  <c:v>0.24852536017428051</c:v>
                </c:pt>
                <c:pt idx="27">
                  <c:v>0.24521145289395996</c:v>
                </c:pt>
                <c:pt idx="28">
                  <c:v>0.2389394547686301</c:v>
                </c:pt>
                <c:pt idx="29">
                  <c:v>0.24132147627900302</c:v>
                </c:pt>
                <c:pt idx="30">
                  <c:v>0.24240467063702997</c:v>
                </c:pt>
                <c:pt idx="31">
                  <c:v>0.24427241866600724</c:v>
                </c:pt>
                <c:pt idx="32">
                  <c:v>0.24560373633611654</c:v>
                </c:pt>
                <c:pt idx="33">
                  <c:v>0.24725789658976094</c:v>
                </c:pt>
                <c:pt idx="34">
                  <c:v>0.25675270726700283</c:v>
                </c:pt>
                <c:pt idx="35">
                  <c:v>0.25864352964651705</c:v>
                </c:pt>
                <c:pt idx="36">
                  <c:v>0.25963531735486889</c:v>
                </c:pt>
                <c:pt idx="37">
                  <c:v>0.26029852533422737</c:v>
                </c:pt>
                <c:pt idx="38">
                  <c:v>0.26088015869925574</c:v>
                </c:pt>
                <c:pt idx="39">
                  <c:v>0.38594512574569073</c:v>
                </c:pt>
                <c:pt idx="40">
                  <c:v>0.38763378039800589</c:v>
                </c:pt>
                <c:pt idx="41">
                  <c:v>0.38957209252865876</c:v>
                </c:pt>
                <c:pt idx="42">
                  <c:v>0.39176347253394006</c:v>
                </c:pt>
                <c:pt idx="43">
                  <c:v>0.39335326081780764</c:v>
                </c:pt>
                <c:pt idx="44">
                  <c:v>0.39531815800022585</c:v>
                </c:pt>
                <c:pt idx="45">
                  <c:v>0.40089343930392562</c:v>
                </c:pt>
                <c:pt idx="46">
                  <c:v>0.40502828291740389</c:v>
                </c:pt>
                <c:pt idx="47">
                  <c:v>0.40603661048390194</c:v>
                </c:pt>
                <c:pt idx="48">
                  <c:v>0.4071737614619666</c:v>
                </c:pt>
                <c:pt idx="49">
                  <c:v>0.40844072535216736</c:v>
                </c:pt>
                <c:pt idx="50">
                  <c:v>0.40971134273469634</c:v>
                </c:pt>
                <c:pt idx="51">
                  <c:v>0.55895032721487059</c:v>
                </c:pt>
                <c:pt idx="52">
                  <c:v>0.56081165963497792</c:v>
                </c:pt>
                <c:pt idx="53">
                  <c:v>0.56267854939312301</c:v>
                </c:pt>
                <c:pt idx="54">
                  <c:v>0.56403978499319329</c:v>
                </c:pt>
                <c:pt idx="55">
                  <c:v>0.56540397126673803</c:v>
                </c:pt>
                <c:pt idx="56">
                  <c:v>0.83205394309431657</c:v>
                </c:pt>
                <c:pt idx="57">
                  <c:v>0.84141446778232432</c:v>
                </c:pt>
                <c:pt idx="58">
                  <c:v>0.84988982246858846</c:v>
                </c:pt>
                <c:pt idx="59">
                  <c:v>0.85525359266820633</c:v>
                </c:pt>
                <c:pt idx="60">
                  <c:v>0.86015421166580719</c:v>
                </c:pt>
                <c:pt idx="61">
                  <c:v>0.87300528348862017</c:v>
                </c:pt>
                <c:pt idx="62">
                  <c:v>0.89080873326428733</c:v>
                </c:pt>
                <c:pt idx="63">
                  <c:v>0.90839685879209053</c:v>
                </c:pt>
                <c:pt idx="64">
                  <c:v>0.91406433946236909</c:v>
                </c:pt>
                <c:pt idx="65">
                  <c:v>0.92757549578418441</c:v>
                </c:pt>
                <c:pt idx="66">
                  <c:v>0.93150315130479733</c:v>
                </c:pt>
                <c:pt idx="67">
                  <c:v>0.93360344572209986</c:v>
                </c:pt>
                <c:pt idx="68">
                  <c:v>0.86433810152453994</c:v>
                </c:pt>
                <c:pt idx="69">
                  <c:v>0.86532500269891788</c:v>
                </c:pt>
                <c:pt idx="70">
                  <c:v>0.86705433410958932</c:v>
                </c:pt>
                <c:pt idx="71">
                  <c:v>1.3920559781413404</c:v>
                </c:pt>
                <c:pt idx="72">
                  <c:v>1.4171571398573617</c:v>
                </c:pt>
                <c:pt idx="73">
                  <c:v>1.4196843754261961</c:v>
                </c:pt>
                <c:pt idx="74">
                  <c:v>1.422938245319874</c:v>
                </c:pt>
                <c:pt idx="75">
                  <c:v>1.4247481700634159</c:v>
                </c:pt>
                <c:pt idx="76">
                  <c:v>1.8550231855791166</c:v>
                </c:pt>
                <c:pt idx="77">
                  <c:v>1.8712946917172308</c:v>
                </c:pt>
                <c:pt idx="78">
                  <c:v>1.8678626268456169</c:v>
                </c:pt>
                <c:pt idx="79">
                  <c:v>1.8738710015990261</c:v>
                </c:pt>
                <c:pt idx="80">
                  <c:v>1.8781691497015816</c:v>
                </c:pt>
                <c:pt idx="81">
                  <c:v>1.8811810439269747</c:v>
                </c:pt>
                <c:pt idx="82">
                  <c:v>2.4793245929607153</c:v>
                </c:pt>
                <c:pt idx="83">
                  <c:v>2.6264487367265872</c:v>
                </c:pt>
                <c:pt idx="84">
                  <c:v>2.6146407349562235</c:v>
                </c:pt>
                <c:pt idx="85">
                  <c:v>2.6205432423013733</c:v>
                </c:pt>
                <c:pt idx="86">
                  <c:v>2.6234956189400163</c:v>
                </c:pt>
                <c:pt idx="87">
                  <c:v>2.6269409946852118</c:v>
                </c:pt>
                <c:pt idx="88">
                  <c:v>2.6515793647562811</c:v>
                </c:pt>
                <c:pt idx="89">
                  <c:v>2.6545392418840565</c:v>
                </c:pt>
                <c:pt idx="90">
                  <c:v>2.6584868042525338</c:v>
                </c:pt>
                <c:pt idx="91">
                  <c:v>2.6609546402189634</c:v>
                </c:pt>
                <c:pt idx="92">
                  <c:v>3.3148364784506232</c:v>
                </c:pt>
                <c:pt idx="93">
                  <c:v>3.318297505676981</c:v>
                </c:pt>
                <c:pt idx="94">
                  <c:v>3.3217576761815155</c:v>
                </c:pt>
                <c:pt idx="95">
                  <c:v>3.325216980866454</c:v>
                </c:pt>
                <c:pt idx="96">
                  <c:v>3.3286754106432888</c:v>
                </c:pt>
                <c:pt idx="97">
                  <c:v>3.3321329564328708</c:v>
                </c:pt>
                <c:pt idx="98">
                  <c:v>3.3439805635370017</c:v>
                </c:pt>
                <c:pt idx="99">
                  <c:v>3.3474340856363498</c:v>
                </c:pt>
                <c:pt idx="100">
                  <c:v>3.994021527038587</c:v>
                </c:pt>
                <c:pt idx="101">
                  <c:v>3.9971360687908222</c:v>
                </c:pt>
                <c:pt idx="102">
                  <c:v>3.9993592635074924</c:v>
                </c:pt>
                <c:pt idx="103">
                  <c:v>4.0006925881617317</c:v>
                </c:pt>
                <c:pt idx="104">
                  <c:v>4.002913807532626</c:v>
                </c:pt>
                <c:pt idx="105">
                  <c:v>4.0055776374123138</c:v>
                </c:pt>
                <c:pt idx="106">
                  <c:v>4.5246741319823558</c:v>
                </c:pt>
                <c:pt idx="107">
                  <c:v>4.5287497220433979</c:v>
                </c:pt>
                <c:pt idx="108">
                  <c:v>4.5302298688270861</c:v>
                </c:pt>
                <c:pt idx="109">
                  <c:v>4.5317090093020918</c:v>
                </c:pt>
                <c:pt idx="110">
                  <c:v>4.533556519336388</c:v>
                </c:pt>
                <c:pt idx="111">
                  <c:v>4.5346642701779878</c:v>
                </c:pt>
                <c:pt idx="112">
                  <c:v>4.6242692705105952</c:v>
                </c:pt>
                <c:pt idx="113">
                  <c:v>4.6256824822791032</c:v>
                </c:pt>
                <c:pt idx="114">
                  <c:v>4.6263887054054189</c:v>
                </c:pt>
                <c:pt idx="115">
                  <c:v>4.6270946733349003</c:v>
                </c:pt>
                <c:pt idx="116">
                  <c:v>4.627800386049052</c:v>
                </c:pt>
                <c:pt idx="117">
                  <c:v>4.6285058435295046</c:v>
                </c:pt>
                <c:pt idx="118">
                  <c:v>4.6295635511471218</c:v>
                </c:pt>
                <c:pt idx="119">
                  <c:v>5.0093223046213495</c:v>
                </c:pt>
                <c:pt idx="120">
                  <c:v>5.0084949236317602</c:v>
                </c:pt>
                <c:pt idx="121">
                  <c:v>5.0101491316381441</c:v>
                </c:pt>
                <c:pt idx="122">
                  <c:v>5.0107000419573708</c:v>
                </c:pt>
                <c:pt idx="123">
                  <c:v>5.0112507061726106</c:v>
                </c:pt>
                <c:pt idx="124">
                  <c:v>5.3818187752845796</c:v>
                </c:pt>
                <c:pt idx="125">
                  <c:v>5.382188337392197</c:v>
                </c:pt>
                <c:pt idx="126">
                  <c:v>5.3825577039145802</c:v>
                </c:pt>
                <c:pt idx="127">
                  <c:v>5.3829268749249373</c:v>
                </c:pt>
                <c:pt idx="128">
                  <c:v>5.3834802650155957</c:v>
                </c:pt>
                <c:pt idx="129">
                  <c:v>5.3838489475662401</c:v>
                </c:pt>
                <c:pt idx="130">
                  <c:v>5.3842174348611636</c:v>
                </c:pt>
                <c:pt idx="131">
                  <c:v>5.5779031179111787</c:v>
                </c:pt>
                <c:pt idx="132">
                  <c:v>5.5784260217268873</c:v>
                </c:pt>
                <c:pt idx="133">
                  <c:v>5.5785566540826013</c:v>
                </c:pt>
                <c:pt idx="134">
                  <c:v>5.5789483266552562</c:v>
                </c:pt>
                <c:pt idx="135">
                  <c:v>5.5792092547131995</c:v>
                </c:pt>
                <c:pt idx="136">
                  <c:v>5.5794700332610914</c:v>
                </c:pt>
                <c:pt idx="137">
                  <c:v>5.8399513634294404</c:v>
                </c:pt>
                <c:pt idx="138">
                  <c:v>5.8403662511801686</c:v>
                </c:pt>
                <c:pt idx="139">
                  <c:v>5.8405215642360915</c:v>
                </c:pt>
                <c:pt idx="140">
                  <c:v>5.8406250246057816</c:v>
                </c:pt>
                <c:pt idx="141">
                  <c:v>5.8407800927560451</c:v>
                </c:pt>
                <c:pt idx="142">
                  <c:v>5.8409350141376386</c:v>
                </c:pt>
                <c:pt idx="143">
                  <c:v>5.8410897888814839</c:v>
                </c:pt>
                <c:pt idx="144">
                  <c:v>5.9314639647369729</c:v>
                </c:pt>
                <c:pt idx="145">
                  <c:v>5.9315091188081803</c:v>
                </c:pt>
                <c:pt idx="146">
                  <c:v>5.9315542434735065</c:v>
                </c:pt>
                <c:pt idx="147">
                  <c:v>5.9316444046612959</c:v>
                </c:pt>
                <c:pt idx="148">
                  <c:v>5.9316444046612959</c:v>
                </c:pt>
                <c:pt idx="149">
                  <c:v>5.9317119485006842</c:v>
                </c:pt>
                <c:pt idx="150">
                  <c:v>5.9317569410707689</c:v>
                </c:pt>
                <c:pt idx="151">
                  <c:v>5.9318243749882535</c:v>
                </c:pt>
                <c:pt idx="152">
                  <c:v>5.9318692943353222</c:v>
                </c:pt>
                <c:pt idx="153">
                  <c:v>5.9319366185055893</c:v>
                </c:pt>
                <c:pt idx="154">
                  <c:v>5.9595760957508839</c:v>
                </c:pt>
                <c:pt idx="155">
                  <c:v>5.9596028546541646</c:v>
                </c:pt>
                <c:pt idx="156">
                  <c:v>5.9596429600252812</c:v>
                </c:pt>
                <c:pt idx="157">
                  <c:v>5.9596563196923427</c:v>
                </c:pt>
                <c:pt idx="158">
                  <c:v>5.9596830258500484</c:v>
                </c:pt>
                <c:pt idx="159">
                  <c:v>5.9597097144486932</c:v>
                </c:pt>
                <c:pt idx="160">
                  <c:v>5.9597497144483285</c:v>
                </c:pt>
                <c:pt idx="161">
                  <c:v>5.9597896750040951</c:v>
                </c:pt>
                <c:pt idx="162">
                  <c:v>5.9598162934802925</c:v>
                </c:pt>
                <c:pt idx="163">
                  <c:v>5.9598561883815133</c:v>
                </c:pt>
                <c:pt idx="164">
                  <c:v>5.9746120552125017</c:v>
                </c:pt>
                <c:pt idx="165">
                  <c:v>5.9746289033234765</c:v>
                </c:pt>
                <c:pt idx="166">
                  <c:v>5.9746541546170864</c:v>
                </c:pt>
                <c:pt idx="167">
                  <c:v>5.9746709749082267</c:v>
                </c:pt>
                <c:pt idx="168">
                  <c:v>5.9746877840841899</c:v>
                </c:pt>
                <c:pt idx="169">
                  <c:v>5.9746961845062554</c:v>
                </c:pt>
                <c:pt idx="170">
                  <c:v>5.9747213691197087</c:v>
                </c:pt>
                <c:pt idx="171">
                  <c:v>5.9747381449938155</c:v>
                </c:pt>
                <c:pt idx="172">
                  <c:v>5.9842125806813939</c:v>
                </c:pt>
                <c:pt idx="173">
                  <c:v>5.9842230744540776</c:v>
                </c:pt>
                <c:pt idx="174">
                  <c:v>5.9842388020706307</c:v>
                </c:pt>
                <c:pt idx="175">
                  <c:v>5.9842492784600392</c:v>
                </c:pt>
                <c:pt idx="176">
                  <c:v>5.9842597479041597</c:v>
                </c:pt>
                <c:pt idx="177">
                  <c:v>5.9842806659748575</c:v>
                </c:pt>
                <c:pt idx="178">
                  <c:v>5.9936160723493517</c:v>
                </c:pt>
                <c:pt idx="179">
                  <c:v>5.9936224463038537</c:v>
                </c:pt>
                <c:pt idx="180">
                  <c:v>5.9936266920746686</c:v>
                </c:pt>
                <c:pt idx="181">
                  <c:v>5.9936372941527241</c:v>
                </c:pt>
                <c:pt idx="182">
                  <c:v>5.993643646941047</c:v>
                </c:pt>
                <c:pt idx="183">
                  <c:v>5.9936478786127809</c:v>
                </c:pt>
                <c:pt idx="184">
                  <c:v>5.9991517896588791</c:v>
                </c:pt>
                <c:pt idx="185">
                  <c:v>5.9991532019660143</c:v>
                </c:pt>
                <c:pt idx="186">
                  <c:v>5.999154330118655</c:v>
                </c:pt>
                <c:pt idx="187">
                  <c:v>5.9991548936313084</c:v>
                </c:pt>
                <c:pt idx="188">
                  <c:v>5.9991557381964089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7-4FF2-B8A1-83FC64910A69}"/>
            </c:ext>
          </c:extLst>
        </c:ser>
        <c:ser>
          <c:idx val="5"/>
          <c:order val="2"/>
          <c:tx>
            <c:v>Raw spch control data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</c:spPr>
          </c:marker>
          <c:xVal>
            <c:numRef>
              <c:f>Sheet1!$N$3:$N$123</c:f>
              <c:numCache>
                <c:formatCode>General</c:formatCode>
                <c:ptCount val="121"/>
                <c:pt idx="0">
                  <c:v>102.53</c:v>
                </c:pt>
                <c:pt idx="1">
                  <c:v>102.67</c:v>
                </c:pt>
                <c:pt idx="2">
                  <c:v>102.82</c:v>
                </c:pt>
                <c:pt idx="3">
                  <c:v>100.15</c:v>
                </c:pt>
                <c:pt idx="4">
                  <c:v>100.5</c:v>
                </c:pt>
                <c:pt idx="5">
                  <c:v>101.13</c:v>
                </c:pt>
                <c:pt idx="6">
                  <c:v>101.68</c:v>
                </c:pt>
                <c:pt idx="7">
                  <c:v>101.93</c:v>
                </c:pt>
                <c:pt idx="8">
                  <c:v>101.97</c:v>
                </c:pt>
                <c:pt idx="9">
                  <c:v>102.47</c:v>
                </c:pt>
                <c:pt idx="10">
                  <c:v>102.73</c:v>
                </c:pt>
                <c:pt idx="11">
                  <c:v>122.13</c:v>
                </c:pt>
                <c:pt idx="12">
                  <c:v>122.25</c:v>
                </c:pt>
                <c:pt idx="13">
                  <c:v>122.75</c:v>
                </c:pt>
                <c:pt idx="14">
                  <c:v>123.15</c:v>
                </c:pt>
                <c:pt idx="15">
                  <c:v>123.55</c:v>
                </c:pt>
                <c:pt idx="16">
                  <c:v>123.75</c:v>
                </c:pt>
                <c:pt idx="17">
                  <c:v>124.02</c:v>
                </c:pt>
                <c:pt idx="18">
                  <c:v>124.33</c:v>
                </c:pt>
                <c:pt idx="19">
                  <c:v>124.45</c:v>
                </c:pt>
                <c:pt idx="20">
                  <c:v>146.78</c:v>
                </c:pt>
                <c:pt idx="21">
                  <c:v>147.30000000000001</c:v>
                </c:pt>
                <c:pt idx="22">
                  <c:v>147.88</c:v>
                </c:pt>
                <c:pt idx="23">
                  <c:v>148.08000000000001</c:v>
                </c:pt>
                <c:pt idx="24">
                  <c:v>148.28</c:v>
                </c:pt>
                <c:pt idx="25">
                  <c:v>150.05000000000001</c:v>
                </c:pt>
                <c:pt idx="26">
                  <c:v>150.30000000000001</c:v>
                </c:pt>
                <c:pt idx="27">
                  <c:v>150.47</c:v>
                </c:pt>
                <c:pt idx="28">
                  <c:v>150.72999999999999</c:v>
                </c:pt>
                <c:pt idx="29">
                  <c:v>151.18</c:v>
                </c:pt>
                <c:pt idx="30">
                  <c:v>167.95</c:v>
                </c:pt>
                <c:pt idx="31">
                  <c:v>169.53</c:v>
                </c:pt>
                <c:pt idx="32">
                  <c:v>169.65</c:v>
                </c:pt>
                <c:pt idx="33">
                  <c:v>170.52</c:v>
                </c:pt>
                <c:pt idx="34">
                  <c:v>170.87</c:v>
                </c:pt>
                <c:pt idx="35">
                  <c:v>171.57</c:v>
                </c:pt>
                <c:pt idx="36">
                  <c:v>171.83</c:v>
                </c:pt>
                <c:pt idx="37">
                  <c:v>172.42</c:v>
                </c:pt>
                <c:pt idx="38">
                  <c:v>172.77</c:v>
                </c:pt>
                <c:pt idx="39">
                  <c:v>191.73</c:v>
                </c:pt>
                <c:pt idx="40">
                  <c:v>191.72</c:v>
                </c:pt>
                <c:pt idx="41">
                  <c:v>192.08</c:v>
                </c:pt>
                <c:pt idx="42">
                  <c:v>192.72</c:v>
                </c:pt>
                <c:pt idx="43">
                  <c:v>192.98</c:v>
                </c:pt>
                <c:pt idx="44">
                  <c:v>193.07</c:v>
                </c:pt>
                <c:pt idx="45">
                  <c:v>193.23</c:v>
                </c:pt>
                <c:pt idx="46">
                  <c:v>193.75</c:v>
                </c:pt>
                <c:pt idx="47">
                  <c:v>195.82</c:v>
                </c:pt>
                <c:pt idx="48">
                  <c:v>217.03</c:v>
                </c:pt>
                <c:pt idx="49">
                  <c:v>216.65</c:v>
                </c:pt>
                <c:pt idx="50">
                  <c:v>216.82</c:v>
                </c:pt>
                <c:pt idx="51">
                  <c:v>217.05</c:v>
                </c:pt>
                <c:pt idx="52">
                  <c:v>217.18</c:v>
                </c:pt>
                <c:pt idx="53">
                  <c:v>218.1</c:v>
                </c:pt>
                <c:pt idx="54">
                  <c:v>218.42</c:v>
                </c:pt>
                <c:pt idx="55">
                  <c:v>218.87</c:v>
                </c:pt>
                <c:pt idx="56">
                  <c:v>219.93</c:v>
                </c:pt>
                <c:pt idx="57">
                  <c:v>239.08</c:v>
                </c:pt>
                <c:pt idx="58">
                  <c:v>239.5</c:v>
                </c:pt>
                <c:pt idx="59">
                  <c:v>239.7</c:v>
                </c:pt>
                <c:pt idx="60">
                  <c:v>241.03</c:v>
                </c:pt>
                <c:pt idx="61">
                  <c:v>241.03</c:v>
                </c:pt>
                <c:pt idx="62">
                  <c:v>241.03</c:v>
                </c:pt>
                <c:pt idx="63">
                  <c:v>242.22</c:v>
                </c:pt>
                <c:pt idx="64">
                  <c:v>242.77</c:v>
                </c:pt>
                <c:pt idx="65">
                  <c:v>243</c:v>
                </c:pt>
                <c:pt idx="66">
                  <c:v>243.15</c:v>
                </c:pt>
                <c:pt idx="67">
                  <c:v>243.37</c:v>
                </c:pt>
                <c:pt idx="68">
                  <c:v>243.5</c:v>
                </c:pt>
                <c:pt idx="69">
                  <c:v>262.77999999999997</c:v>
                </c:pt>
                <c:pt idx="70">
                  <c:v>262.93</c:v>
                </c:pt>
                <c:pt idx="71">
                  <c:v>263.17</c:v>
                </c:pt>
                <c:pt idx="72">
                  <c:v>263.39999999999998</c:v>
                </c:pt>
                <c:pt idx="73">
                  <c:v>263.47000000000003</c:v>
                </c:pt>
                <c:pt idx="74">
                  <c:v>263.57</c:v>
                </c:pt>
                <c:pt idx="75">
                  <c:v>263.73</c:v>
                </c:pt>
                <c:pt idx="76">
                  <c:v>264.02</c:v>
                </c:pt>
                <c:pt idx="77">
                  <c:v>264.2</c:v>
                </c:pt>
                <c:pt idx="78">
                  <c:v>264.35000000000002</c:v>
                </c:pt>
                <c:pt idx="79">
                  <c:v>286.87</c:v>
                </c:pt>
                <c:pt idx="80">
                  <c:v>287.02999999999997</c:v>
                </c:pt>
                <c:pt idx="81">
                  <c:v>287.33</c:v>
                </c:pt>
                <c:pt idx="82">
                  <c:v>287.37</c:v>
                </c:pt>
                <c:pt idx="83">
                  <c:v>287.64999999999998</c:v>
                </c:pt>
                <c:pt idx="84">
                  <c:v>288.13</c:v>
                </c:pt>
                <c:pt idx="85">
                  <c:v>288.43</c:v>
                </c:pt>
                <c:pt idx="86">
                  <c:v>288.64999999999998</c:v>
                </c:pt>
                <c:pt idx="87">
                  <c:v>288.77</c:v>
                </c:pt>
                <c:pt idx="88">
                  <c:v>289</c:v>
                </c:pt>
                <c:pt idx="89">
                  <c:v>311.17</c:v>
                </c:pt>
                <c:pt idx="90">
                  <c:v>311.35000000000002</c:v>
                </c:pt>
                <c:pt idx="91">
                  <c:v>311.57</c:v>
                </c:pt>
                <c:pt idx="92">
                  <c:v>311.73</c:v>
                </c:pt>
                <c:pt idx="93">
                  <c:v>311.88</c:v>
                </c:pt>
                <c:pt idx="94">
                  <c:v>312.2</c:v>
                </c:pt>
                <c:pt idx="95">
                  <c:v>312.38</c:v>
                </c:pt>
                <c:pt idx="96">
                  <c:v>312.60000000000002</c:v>
                </c:pt>
                <c:pt idx="97">
                  <c:v>312.72000000000003</c:v>
                </c:pt>
                <c:pt idx="98">
                  <c:v>312.93</c:v>
                </c:pt>
                <c:pt idx="99">
                  <c:v>313.13</c:v>
                </c:pt>
                <c:pt idx="100">
                  <c:v>334.78</c:v>
                </c:pt>
                <c:pt idx="101">
                  <c:v>334.77</c:v>
                </c:pt>
                <c:pt idx="102">
                  <c:v>334.92</c:v>
                </c:pt>
                <c:pt idx="103">
                  <c:v>335.2</c:v>
                </c:pt>
                <c:pt idx="104">
                  <c:v>335.93</c:v>
                </c:pt>
                <c:pt idx="105">
                  <c:v>336.02</c:v>
                </c:pt>
                <c:pt idx="106">
                  <c:v>336.22</c:v>
                </c:pt>
                <c:pt idx="107">
                  <c:v>336.42</c:v>
                </c:pt>
                <c:pt idx="108">
                  <c:v>336.53</c:v>
                </c:pt>
                <c:pt idx="109">
                  <c:v>336.78</c:v>
                </c:pt>
                <c:pt idx="110">
                  <c:v>358.6</c:v>
                </c:pt>
                <c:pt idx="111">
                  <c:v>358.78</c:v>
                </c:pt>
                <c:pt idx="112">
                  <c:v>358.93</c:v>
                </c:pt>
                <c:pt idx="113">
                  <c:v>359</c:v>
                </c:pt>
                <c:pt idx="114">
                  <c:v>359.2</c:v>
                </c:pt>
                <c:pt idx="115">
                  <c:v>359.52</c:v>
                </c:pt>
                <c:pt idx="116">
                  <c:v>359.67</c:v>
                </c:pt>
                <c:pt idx="117">
                  <c:v>359.75</c:v>
                </c:pt>
                <c:pt idx="118">
                  <c:v>359.97</c:v>
                </c:pt>
                <c:pt idx="119">
                  <c:v>360.12</c:v>
                </c:pt>
                <c:pt idx="120">
                  <c:v>360.32</c:v>
                </c:pt>
              </c:numCache>
            </c:numRef>
          </c:xVal>
          <c:yVal>
            <c:numRef>
              <c:f>Sheet1!$O$3:$O$123</c:f>
              <c:numCache>
                <c:formatCode>General</c:formatCode>
                <c:ptCount val="12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0.11</c:v>
                </c:pt>
                <c:pt idx="5">
                  <c:v>0.09</c:v>
                </c:pt>
                <c:pt idx="6">
                  <c:v>0.13</c:v>
                </c:pt>
                <c:pt idx="7">
                  <c:v>0.1</c:v>
                </c:pt>
                <c:pt idx="8">
                  <c:v>0.12</c:v>
                </c:pt>
                <c:pt idx="9">
                  <c:v>0.1</c:v>
                </c:pt>
                <c:pt idx="10">
                  <c:v>0.12</c:v>
                </c:pt>
                <c:pt idx="11">
                  <c:v>0.11</c:v>
                </c:pt>
                <c:pt idx="12">
                  <c:v>0.11</c:v>
                </c:pt>
                <c:pt idx="13">
                  <c:v>7.0000000000000007E-2</c:v>
                </c:pt>
                <c:pt idx="14">
                  <c:v>0.1</c:v>
                </c:pt>
                <c:pt idx="15">
                  <c:v>0.1</c:v>
                </c:pt>
                <c:pt idx="16">
                  <c:v>0.11</c:v>
                </c:pt>
                <c:pt idx="17">
                  <c:v>0.13</c:v>
                </c:pt>
                <c:pt idx="18">
                  <c:v>0.09</c:v>
                </c:pt>
                <c:pt idx="19">
                  <c:v>0.08</c:v>
                </c:pt>
                <c:pt idx="20">
                  <c:v>0.1</c:v>
                </c:pt>
                <c:pt idx="21">
                  <c:v>0.1</c:v>
                </c:pt>
                <c:pt idx="22">
                  <c:v>0.09</c:v>
                </c:pt>
                <c:pt idx="23">
                  <c:v>0.12</c:v>
                </c:pt>
                <c:pt idx="24">
                  <c:v>0.11</c:v>
                </c:pt>
                <c:pt idx="25">
                  <c:v>0.13</c:v>
                </c:pt>
                <c:pt idx="26">
                  <c:v>0.08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0.13</c:v>
                </c:pt>
                <c:pt idx="31">
                  <c:v>0.11</c:v>
                </c:pt>
                <c:pt idx="32">
                  <c:v>0.09</c:v>
                </c:pt>
                <c:pt idx="33">
                  <c:v>0.11</c:v>
                </c:pt>
                <c:pt idx="34">
                  <c:v>0.11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0.11</c:v>
                </c:pt>
                <c:pt idx="39">
                  <c:v>0.12</c:v>
                </c:pt>
                <c:pt idx="40">
                  <c:v>0.16</c:v>
                </c:pt>
                <c:pt idx="41">
                  <c:v>0.19</c:v>
                </c:pt>
                <c:pt idx="42">
                  <c:v>0.19</c:v>
                </c:pt>
                <c:pt idx="43">
                  <c:v>0.14000000000000001</c:v>
                </c:pt>
                <c:pt idx="44">
                  <c:v>0.18</c:v>
                </c:pt>
                <c:pt idx="45">
                  <c:v>0.14000000000000001</c:v>
                </c:pt>
                <c:pt idx="46">
                  <c:v>0.12</c:v>
                </c:pt>
                <c:pt idx="47">
                  <c:v>0.18</c:v>
                </c:pt>
                <c:pt idx="48">
                  <c:v>0.16</c:v>
                </c:pt>
                <c:pt idx="49">
                  <c:v>0.16</c:v>
                </c:pt>
                <c:pt idx="50">
                  <c:v>0.14000000000000001</c:v>
                </c:pt>
                <c:pt idx="51">
                  <c:v>0.11</c:v>
                </c:pt>
                <c:pt idx="52">
                  <c:v>0.2</c:v>
                </c:pt>
                <c:pt idx="53">
                  <c:v>0.26</c:v>
                </c:pt>
                <c:pt idx="54">
                  <c:v>0.3</c:v>
                </c:pt>
                <c:pt idx="55">
                  <c:v>0.19</c:v>
                </c:pt>
                <c:pt idx="56">
                  <c:v>0.23</c:v>
                </c:pt>
                <c:pt idx="57">
                  <c:v>0.2</c:v>
                </c:pt>
                <c:pt idx="58">
                  <c:v>0.3</c:v>
                </c:pt>
                <c:pt idx="59">
                  <c:v>0.22</c:v>
                </c:pt>
                <c:pt idx="60">
                  <c:v>0.13</c:v>
                </c:pt>
                <c:pt idx="61">
                  <c:v>0.16</c:v>
                </c:pt>
                <c:pt idx="62">
                  <c:v>0.35</c:v>
                </c:pt>
                <c:pt idx="63">
                  <c:v>0.2</c:v>
                </c:pt>
                <c:pt idx="64">
                  <c:v>0.15</c:v>
                </c:pt>
                <c:pt idx="65">
                  <c:v>0.21</c:v>
                </c:pt>
                <c:pt idx="66">
                  <c:v>0.22</c:v>
                </c:pt>
                <c:pt idx="67">
                  <c:v>0.16</c:v>
                </c:pt>
                <c:pt idx="68">
                  <c:v>0.14000000000000001</c:v>
                </c:pt>
                <c:pt idx="69">
                  <c:v>0.32</c:v>
                </c:pt>
                <c:pt idx="70">
                  <c:v>0.28000000000000003</c:v>
                </c:pt>
                <c:pt idx="71">
                  <c:v>0.27</c:v>
                </c:pt>
                <c:pt idx="72">
                  <c:v>0.28000000000000003</c:v>
                </c:pt>
                <c:pt idx="73">
                  <c:v>0.3</c:v>
                </c:pt>
                <c:pt idx="74">
                  <c:v>0.26</c:v>
                </c:pt>
                <c:pt idx="75">
                  <c:v>0.15</c:v>
                </c:pt>
                <c:pt idx="76">
                  <c:v>0.11</c:v>
                </c:pt>
                <c:pt idx="77">
                  <c:v>0.17</c:v>
                </c:pt>
                <c:pt idx="78">
                  <c:v>0.23</c:v>
                </c:pt>
                <c:pt idx="79">
                  <c:v>0.31</c:v>
                </c:pt>
                <c:pt idx="80">
                  <c:v>0.27</c:v>
                </c:pt>
                <c:pt idx="81">
                  <c:v>0.28999999999999998</c:v>
                </c:pt>
                <c:pt idx="82">
                  <c:v>0.36</c:v>
                </c:pt>
                <c:pt idx="83">
                  <c:v>0.3</c:v>
                </c:pt>
                <c:pt idx="84">
                  <c:v>0.31</c:v>
                </c:pt>
                <c:pt idx="85">
                  <c:v>0.49</c:v>
                </c:pt>
                <c:pt idx="86">
                  <c:v>0.37</c:v>
                </c:pt>
                <c:pt idx="87">
                  <c:v>0.22</c:v>
                </c:pt>
                <c:pt idx="88">
                  <c:v>0.35</c:v>
                </c:pt>
                <c:pt idx="89">
                  <c:v>0.16</c:v>
                </c:pt>
                <c:pt idx="90">
                  <c:v>0.35</c:v>
                </c:pt>
                <c:pt idx="91">
                  <c:v>0.36</c:v>
                </c:pt>
                <c:pt idx="92">
                  <c:v>0.3</c:v>
                </c:pt>
                <c:pt idx="93">
                  <c:v>0.32</c:v>
                </c:pt>
                <c:pt idx="94">
                  <c:v>0.31</c:v>
                </c:pt>
                <c:pt idx="95">
                  <c:v>0.43</c:v>
                </c:pt>
                <c:pt idx="96">
                  <c:v>0.28000000000000003</c:v>
                </c:pt>
                <c:pt idx="97">
                  <c:v>0.41</c:v>
                </c:pt>
                <c:pt idx="98">
                  <c:v>0.44</c:v>
                </c:pt>
                <c:pt idx="99">
                  <c:v>0.22</c:v>
                </c:pt>
                <c:pt idx="100">
                  <c:v>0.24</c:v>
                </c:pt>
                <c:pt idx="101">
                  <c:v>0.42</c:v>
                </c:pt>
                <c:pt idx="102">
                  <c:v>0.46</c:v>
                </c:pt>
                <c:pt idx="103">
                  <c:v>0.32</c:v>
                </c:pt>
                <c:pt idx="104">
                  <c:v>0.42</c:v>
                </c:pt>
                <c:pt idx="105">
                  <c:v>0.45</c:v>
                </c:pt>
                <c:pt idx="106">
                  <c:v>0.34</c:v>
                </c:pt>
                <c:pt idx="107">
                  <c:v>0.54</c:v>
                </c:pt>
                <c:pt idx="108">
                  <c:v>0.25</c:v>
                </c:pt>
                <c:pt idx="109">
                  <c:v>0.27</c:v>
                </c:pt>
                <c:pt idx="110">
                  <c:v>0.41</c:v>
                </c:pt>
                <c:pt idx="111">
                  <c:v>0.47</c:v>
                </c:pt>
                <c:pt idx="112">
                  <c:v>0.47</c:v>
                </c:pt>
                <c:pt idx="113">
                  <c:v>0.23</c:v>
                </c:pt>
                <c:pt idx="114">
                  <c:v>0.23</c:v>
                </c:pt>
                <c:pt idx="115">
                  <c:v>0.54</c:v>
                </c:pt>
                <c:pt idx="116">
                  <c:v>0.46</c:v>
                </c:pt>
                <c:pt idx="117">
                  <c:v>0.25</c:v>
                </c:pt>
                <c:pt idx="118">
                  <c:v>0.41</c:v>
                </c:pt>
                <c:pt idx="119">
                  <c:v>0.24</c:v>
                </c:pt>
                <c:pt idx="120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67-4FF2-B8A1-83FC64910A69}"/>
            </c:ext>
          </c:extLst>
        </c:ser>
        <c:ser>
          <c:idx val="0"/>
          <c:order val="3"/>
          <c:tx>
            <c:v>Logistic spch4 curve</c:v>
          </c:tx>
          <c:spPr>
            <a:ln w="28575">
              <a:noFill/>
            </a:ln>
          </c:spPr>
          <c:xVal>
            <c:numRef>
              <c:f>Sheet1!$N$3:$N$123</c:f>
              <c:numCache>
                <c:formatCode>General</c:formatCode>
                <c:ptCount val="121"/>
                <c:pt idx="0">
                  <c:v>102.53</c:v>
                </c:pt>
                <c:pt idx="1">
                  <c:v>102.67</c:v>
                </c:pt>
                <c:pt idx="2">
                  <c:v>102.82</c:v>
                </c:pt>
                <c:pt idx="3">
                  <c:v>100.15</c:v>
                </c:pt>
                <c:pt idx="4">
                  <c:v>100.5</c:v>
                </c:pt>
                <c:pt idx="5">
                  <c:v>101.13</c:v>
                </c:pt>
                <c:pt idx="6">
                  <c:v>101.68</c:v>
                </c:pt>
                <c:pt idx="7">
                  <c:v>101.93</c:v>
                </c:pt>
                <c:pt idx="8">
                  <c:v>101.97</c:v>
                </c:pt>
                <c:pt idx="9">
                  <c:v>102.47</c:v>
                </c:pt>
                <c:pt idx="10">
                  <c:v>102.73</c:v>
                </c:pt>
                <c:pt idx="11">
                  <c:v>122.13</c:v>
                </c:pt>
                <c:pt idx="12">
                  <c:v>122.25</c:v>
                </c:pt>
                <c:pt idx="13">
                  <c:v>122.75</c:v>
                </c:pt>
                <c:pt idx="14">
                  <c:v>123.15</c:v>
                </c:pt>
                <c:pt idx="15">
                  <c:v>123.55</c:v>
                </c:pt>
                <c:pt idx="16">
                  <c:v>123.75</c:v>
                </c:pt>
                <c:pt idx="17">
                  <c:v>124.02</c:v>
                </c:pt>
                <c:pt idx="18">
                  <c:v>124.33</c:v>
                </c:pt>
                <c:pt idx="19">
                  <c:v>124.45</c:v>
                </c:pt>
                <c:pt idx="20">
                  <c:v>146.78</c:v>
                </c:pt>
                <c:pt idx="21">
                  <c:v>147.30000000000001</c:v>
                </c:pt>
                <c:pt idx="22">
                  <c:v>147.88</c:v>
                </c:pt>
                <c:pt idx="23">
                  <c:v>148.08000000000001</c:v>
                </c:pt>
                <c:pt idx="24">
                  <c:v>148.28</c:v>
                </c:pt>
                <c:pt idx="25">
                  <c:v>150.05000000000001</c:v>
                </c:pt>
                <c:pt idx="26">
                  <c:v>150.30000000000001</c:v>
                </c:pt>
                <c:pt idx="27">
                  <c:v>150.47</c:v>
                </c:pt>
                <c:pt idx="28">
                  <c:v>150.72999999999999</c:v>
                </c:pt>
                <c:pt idx="29">
                  <c:v>151.18</c:v>
                </c:pt>
                <c:pt idx="30">
                  <c:v>167.95</c:v>
                </c:pt>
                <c:pt idx="31">
                  <c:v>169.53</c:v>
                </c:pt>
                <c:pt idx="32">
                  <c:v>169.65</c:v>
                </c:pt>
                <c:pt idx="33">
                  <c:v>170.52</c:v>
                </c:pt>
                <c:pt idx="34">
                  <c:v>170.87</c:v>
                </c:pt>
                <c:pt idx="35">
                  <c:v>171.57</c:v>
                </c:pt>
                <c:pt idx="36">
                  <c:v>171.83</c:v>
                </c:pt>
                <c:pt idx="37">
                  <c:v>172.42</c:v>
                </c:pt>
                <c:pt idx="38">
                  <c:v>172.77</c:v>
                </c:pt>
                <c:pt idx="39">
                  <c:v>191.73</c:v>
                </c:pt>
                <c:pt idx="40">
                  <c:v>191.72</c:v>
                </c:pt>
                <c:pt idx="41">
                  <c:v>192.08</c:v>
                </c:pt>
                <c:pt idx="42">
                  <c:v>192.72</c:v>
                </c:pt>
                <c:pt idx="43">
                  <c:v>192.98</c:v>
                </c:pt>
                <c:pt idx="44">
                  <c:v>193.07</c:v>
                </c:pt>
                <c:pt idx="45">
                  <c:v>193.23</c:v>
                </c:pt>
                <c:pt idx="46">
                  <c:v>193.75</c:v>
                </c:pt>
                <c:pt idx="47">
                  <c:v>195.82</c:v>
                </c:pt>
                <c:pt idx="48">
                  <c:v>217.03</c:v>
                </c:pt>
                <c:pt idx="49">
                  <c:v>216.65</c:v>
                </c:pt>
                <c:pt idx="50">
                  <c:v>216.82</c:v>
                </c:pt>
                <c:pt idx="51">
                  <c:v>217.05</c:v>
                </c:pt>
                <c:pt idx="52">
                  <c:v>217.18</c:v>
                </c:pt>
                <c:pt idx="53">
                  <c:v>218.1</c:v>
                </c:pt>
                <c:pt idx="54">
                  <c:v>218.42</c:v>
                </c:pt>
                <c:pt idx="55">
                  <c:v>218.87</c:v>
                </c:pt>
                <c:pt idx="56">
                  <c:v>219.93</c:v>
                </c:pt>
                <c:pt idx="57">
                  <c:v>239.08</c:v>
                </c:pt>
                <c:pt idx="58">
                  <c:v>239.5</c:v>
                </c:pt>
                <c:pt idx="59">
                  <c:v>239.7</c:v>
                </c:pt>
                <c:pt idx="60">
                  <c:v>241.03</c:v>
                </c:pt>
                <c:pt idx="61">
                  <c:v>241.03</c:v>
                </c:pt>
                <c:pt idx="62">
                  <c:v>241.03</c:v>
                </c:pt>
                <c:pt idx="63">
                  <c:v>242.22</c:v>
                </c:pt>
                <c:pt idx="64">
                  <c:v>242.77</c:v>
                </c:pt>
                <c:pt idx="65">
                  <c:v>243</c:v>
                </c:pt>
                <c:pt idx="66">
                  <c:v>243.15</c:v>
                </c:pt>
                <c:pt idx="67">
                  <c:v>243.37</c:v>
                </c:pt>
                <c:pt idx="68">
                  <c:v>243.5</c:v>
                </c:pt>
                <c:pt idx="69">
                  <c:v>262.77999999999997</c:v>
                </c:pt>
                <c:pt idx="70">
                  <c:v>262.93</c:v>
                </c:pt>
                <c:pt idx="71">
                  <c:v>263.17</c:v>
                </c:pt>
                <c:pt idx="72">
                  <c:v>263.39999999999998</c:v>
                </c:pt>
                <c:pt idx="73">
                  <c:v>263.47000000000003</c:v>
                </c:pt>
                <c:pt idx="74">
                  <c:v>263.57</c:v>
                </c:pt>
                <c:pt idx="75">
                  <c:v>263.73</c:v>
                </c:pt>
                <c:pt idx="76">
                  <c:v>264.02</c:v>
                </c:pt>
                <c:pt idx="77">
                  <c:v>264.2</c:v>
                </c:pt>
                <c:pt idx="78">
                  <c:v>264.35000000000002</c:v>
                </c:pt>
                <c:pt idx="79">
                  <c:v>286.87</c:v>
                </c:pt>
                <c:pt idx="80">
                  <c:v>287.02999999999997</c:v>
                </c:pt>
                <c:pt idx="81">
                  <c:v>287.33</c:v>
                </c:pt>
                <c:pt idx="82">
                  <c:v>287.37</c:v>
                </c:pt>
                <c:pt idx="83">
                  <c:v>287.64999999999998</c:v>
                </c:pt>
                <c:pt idx="84">
                  <c:v>288.13</c:v>
                </c:pt>
                <c:pt idx="85">
                  <c:v>288.43</c:v>
                </c:pt>
                <c:pt idx="86">
                  <c:v>288.64999999999998</c:v>
                </c:pt>
                <c:pt idx="87">
                  <c:v>288.77</c:v>
                </c:pt>
                <c:pt idx="88">
                  <c:v>289</c:v>
                </c:pt>
                <c:pt idx="89">
                  <c:v>311.17</c:v>
                </c:pt>
                <c:pt idx="90">
                  <c:v>311.35000000000002</c:v>
                </c:pt>
                <c:pt idx="91">
                  <c:v>311.57</c:v>
                </c:pt>
                <c:pt idx="92">
                  <c:v>311.73</c:v>
                </c:pt>
                <c:pt idx="93">
                  <c:v>311.88</c:v>
                </c:pt>
                <c:pt idx="94">
                  <c:v>312.2</c:v>
                </c:pt>
                <c:pt idx="95">
                  <c:v>312.38</c:v>
                </c:pt>
                <c:pt idx="96">
                  <c:v>312.60000000000002</c:v>
                </c:pt>
                <c:pt idx="97">
                  <c:v>312.72000000000003</c:v>
                </c:pt>
                <c:pt idx="98">
                  <c:v>312.93</c:v>
                </c:pt>
                <c:pt idx="99">
                  <c:v>313.13</c:v>
                </c:pt>
                <c:pt idx="100">
                  <c:v>334.78</c:v>
                </c:pt>
                <c:pt idx="101">
                  <c:v>334.77</c:v>
                </c:pt>
                <c:pt idx="102">
                  <c:v>334.92</c:v>
                </c:pt>
                <c:pt idx="103">
                  <c:v>335.2</c:v>
                </c:pt>
                <c:pt idx="104">
                  <c:v>335.93</c:v>
                </c:pt>
                <c:pt idx="105">
                  <c:v>336.02</c:v>
                </c:pt>
                <c:pt idx="106">
                  <c:v>336.22</c:v>
                </c:pt>
                <c:pt idx="107">
                  <c:v>336.42</c:v>
                </c:pt>
                <c:pt idx="108">
                  <c:v>336.53</c:v>
                </c:pt>
                <c:pt idx="109">
                  <c:v>336.78</c:v>
                </c:pt>
                <c:pt idx="110">
                  <c:v>358.6</c:v>
                </c:pt>
                <c:pt idx="111">
                  <c:v>358.78</c:v>
                </c:pt>
                <c:pt idx="112">
                  <c:v>358.93</c:v>
                </c:pt>
                <c:pt idx="113">
                  <c:v>359</c:v>
                </c:pt>
                <c:pt idx="114">
                  <c:v>359.2</c:v>
                </c:pt>
                <c:pt idx="115">
                  <c:v>359.52</c:v>
                </c:pt>
                <c:pt idx="116">
                  <c:v>359.67</c:v>
                </c:pt>
                <c:pt idx="117">
                  <c:v>359.75</c:v>
                </c:pt>
                <c:pt idx="118">
                  <c:v>359.97</c:v>
                </c:pt>
                <c:pt idx="119">
                  <c:v>360.12</c:v>
                </c:pt>
                <c:pt idx="120">
                  <c:v>360.32</c:v>
                </c:pt>
              </c:numCache>
            </c:numRef>
          </c:xVal>
          <c:yVal>
            <c:numRef>
              <c:f>Sheet1!$P$3:$P$123</c:f>
              <c:numCache>
                <c:formatCode>General</c:formatCode>
                <c:ptCount val="121"/>
                <c:pt idx="0">
                  <c:v>3.3601112384928689E-2</c:v>
                </c:pt>
                <c:pt idx="1">
                  <c:v>3.3693740111900183E-2</c:v>
                </c:pt>
                <c:pt idx="2">
                  <c:v>3.3793262609227881E-2</c:v>
                </c:pt>
                <c:pt idx="3">
                  <c:v>3.2064209848725156E-2</c:v>
                </c:pt>
                <c:pt idx="4">
                  <c:v>3.2285810749410615E-2</c:v>
                </c:pt>
                <c:pt idx="5">
                  <c:v>3.2688494686477609E-2</c:v>
                </c:pt>
                <c:pt idx="6">
                  <c:v>3.3044079371654211E-2</c:v>
                </c:pt>
                <c:pt idx="7">
                  <c:v>3.3206963405419065E-2</c:v>
                </c:pt>
                <c:pt idx="8">
                  <c:v>3.3233098000479799E-2</c:v>
                </c:pt>
                <c:pt idx="9">
                  <c:v>3.3561491449450198E-2</c:v>
                </c:pt>
                <c:pt idx="10">
                  <c:v>3.3733514494928896E-2</c:v>
                </c:pt>
                <c:pt idx="11">
                  <c:v>4.9329796338949627E-2</c:v>
                </c:pt>
                <c:pt idx="12">
                  <c:v>4.9445399560751335E-2</c:v>
                </c:pt>
                <c:pt idx="13">
                  <c:v>4.9929928135266533E-2</c:v>
                </c:pt>
                <c:pt idx="14">
                  <c:v>5.0320879208039182E-2</c:v>
                </c:pt>
                <c:pt idx="15">
                  <c:v>5.0714811815484095E-2</c:v>
                </c:pt>
                <c:pt idx="16">
                  <c:v>5.0912902904222568E-2</c:v>
                </c:pt>
                <c:pt idx="17">
                  <c:v>5.1181521537914776E-2</c:v>
                </c:pt>
                <c:pt idx="18">
                  <c:v>5.1491637534533119E-2</c:v>
                </c:pt>
                <c:pt idx="19">
                  <c:v>5.1612172934877965E-2</c:v>
                </c:pt>
                <c:pt idx="20">
                  <c:v>7.9514034450814286E-2</c:v>
                </c:pt>
                <c:pt idx="21">
                  <c:v>8.0311915391522826E-2</c:v>
                </c:pt>
                <c:pt idx="22">
                  <c:v>8.1210908910641644E-2</c:v>
                </c:pt>
                <c:pt idx="23">
                  <c:v>8.1523135447201467E-2</c:v>
                </c:pt>
                <c:pt idx="24">
                  <c:v>8.1836511184659289E-2</c:v>
                </c:pt>
                <c:pt idx="25">
                  <c:v>8.4660583464129635E-2</c:v>
                </c:pt>
                <c:pt idx="26">
                  <c:v>8.5066896785479296E-2</c:v>
                </c:pt>
                <c:pt idx="27">
                  <c:v>8.5344253523448099E-2</c:v>
                </c:pt>
                <c:pt idx="28">
                  <c:v>8.577011796430245E-2</c:v>
                </c:pt>
                <c:pt idx="29">
                  <c:v>8.6511991803776445E-2</c:v>
                </c:pt>
                <c:pt idx="30">
                  <c:v>0.11893681882567164</c:v>
                </c:pt>
                <c:pt idx="31">
                  <c:v>0.12252131682443013</c:v>
                </c:pt>
                <c:pt idx="32">
                  <c:v>0.12279764505103352</c:v>
                </c:pt>
                <c:pt idx="33">
                  <c:v>0.12481850603761768</c:v>
                </c:pt>
                <c:pt idx="34">
                  <c:v>0.12564022043880696</c:v>
                </c:pt>
                <c:pt idx="35">
                  <c:v>0.1272988096054124</c:v>
                </c:pt>
                <c:pt idx="36">
                  <c:v>0.12792003863252477</c:v>
                </c:pt>
                <c:pt idx="37">
                  <c:v>0.12934024107279685</c:v>
                </c:pt>
                <c:pt idx="38">
                  <c:v>0.13018965658065462</c:v>
                </c:pt>
                <c:pt idx="39">
                  <c:v>0.1846787330916797</c:v>
                </c:pt>
                <c:pt idx="40">
                  <c:v>0.1846452107017702</c:v>
                </c:pt>
                <c:pt idx="41">
                  <c:v>0.18585546555023336</c:v>
                </c:pt>
                <c:pt idx="42">
                  <c:v>0.18802461788965608</c:v>
                </c:pt>
                <c:pt idx="43">
                  <c:v>0.18891229945091048</c:v>
                </c:pt>
                <c:pt idx="44">
                  <c:v>0.18922044737702026</c:v>
                </c:pt>
                <c:pt idx="45">
                  <c:v>0.1897693774339031</c:v>
                </c:pt>
                <c:pt idx="46">
                  <c:v>0.19156325619265546</c:v>
                </c:pt>
                <c:pt idx="47">
                  <c:v>0.19885534685668604</c:v>
                </c:pt>
                <c:pt idx="48">
                  <c:v>0.28875447549421596</c:v>
                </c:pt>
                <c:pt idx="49">
                  <c:v>0.28688185245313513</c:v>
                </c:pt>
                <c:pt idx="50">
                  <c:v>0.28771835199940599</c:v>
                </c:pt>
                <c:pt idx="51">
                  <c:v>0.2888533155135764</c:v>
                </c:pt>
                <c:pt idx="52">
                  <c:v>0.28949646124459871</c:v>
                </c:pt>
                <c:pt idx="53">
                  <c:v>0.29408200532560214</c:v>
                </c:pt>
                <c:pt idx="54">
                  <c:v>0.29569100978552654</c:v>
                </c:pt>
                <c:pt idx="55">
                  <c:v>0.2979659744893195</c:v>
                </c:pt>
                <c:pt idx="56">
                  <c:v>0.30338184538675494</c:v>
                </c:pt>
                <c:pt idx="57">
                  <c:v>0.41554660222280959</c:v>
                </c:pt>
                <c:pt idx="58">
                  <c:v>0.41831873042612644</c:v>
                </c:pt>
                <c:pt idx="59">
                  <c:v>0.41964356372236389</c:v>
                </c:pt>
                <c:pt idx="60">
                  <c:v>0.42853202658572886</c:v>
                </c:pt>
                <c:pt idx="61">
                  <c:v>0.42853202658572886</c:v>
                </c:pt>
                <c:pt idx="62">
                  <c:v>0.42853202658572886</c:v>
                </c:pt>
                <c:pt idx="63">
                  <c:v>0.43660026336361324</c:v>
                </c:pt>
                <c:pt idx="64">
                  <c:v>0.44036608860099635</c:v>
                </c:pt>
                <c:pt idx="65">
                  <c:v>0.44194778444037564</c:v>
                </c:pt>
                <c:pt idx="66">
                  <c:v>0.44298151556605836</c:v>
                </c:pt>
                <c:pt idx="67">
                  <c:v>0.44450078178317876</c:v>
                </c:pt>
                <c:pt idx="68">
                  <c:v>0.44540027765061785</c:v>
                </c:pt>
                <c:pt idx="69">
                  <c:v>0.59284176007754619</c:v>
                </c:pt>
                <c:pt idx="70">
                  <c:v>0.59409385709239393</c:v>
                </c:pt>
                <c:pt idx="71">
                  <c:v>0.59610038443568159</c:v>
                </c:pt>
                <c:pt idx="72">
                  <c:v>0.59802696049940707</c:v>
                </c:pt>
                <c:pt idx="73">
                  <c:v>0.59861401796327285</c:v>
                </c:pt>
                <c:pt idx="74">
                  <c:v>0.59945324383045406</c:v>
                </c:pt>
                <c:pt idx="75">
                  <c:v>0.60079740379549529</c:v>
                </c:pt>
                <c:pt idx="76">
                  <c:v>0.60323807061586887</c:v>
                </c:pt>
                <c:pt idx="77">
                  <c:v>0.60475579684200387</c:v>
                </c:pt>
                <c:pt idx="78">
                  <c:v>0.60602221974145665</c:v>
                </c:pt>
                <c:pt idx="79">
                  <c:v>0.81099992409936816</c:v>
                </c:pt>
                <c:pt idx="80">
                  <c:v>0.81254323583416022</c:v>
                </c:pt>
                <c:pt idx="81">
                  <c:v>0.81543943576707445</c:v>
                </c:pt>
                <c:pt idx="82">
                  <c:v>0.81582583923165508</c:v>
                </c:pt>
                <c:pt idx="83">
                  <c:v>0.81853225148208963</c:v>
                </c:pt>
                <c:pt idx="84">
                  <c:v>0.82317819601893549</c:v>
                </c:pt>
                <c:pt idx="85">
                  <c:v>0.82608593189795476</c:v>
                </c:pt>
                <c:pt idx="86">
                  <c:v>0.82822020362361171</c:v>
                </c:pt>
                <c:pt idx="87">
                  <c:v>0.82938503321939061</c:v>
                </c:pt>
                <c:pt idx="88">
                  <c:v>0.83161895412918518</c:v>
                </c:pt>
                <c:pt idx="89">
                  <c:v>1.0516539863907672</c:v>
                </c:pt>
                <c:pt idx="90">
                  <c:v>1.0534490149136966</c:v>
                </c:pt>
                <c:pt idx="91">
                  <c:v>1.0556424684976429</c:v>
                </c:pt>
                <c:pt idx="92">
                  <c:v>1.0572373714108427</c:v>
                </c:pt>
                <c:pt idx="93">
                  <c:v>1.0587323277635381</c:v>
                </c:pt>
                <c:pt idx="94">
                  <c:v>1.0619206792946176</c:v>
                </c:pt>
                <c:pt idx="95">
                  <c:v>1.0637135760200565</c:v>
                </c:pt>
                <c:pt idx="96">
                  <c:v>1.0659043346837902</c:v>
                </c:pt>
                <c:pt idx="97">
                  <c:v>1.0670990275702139</c:v>
                </c:pt>
                <c:pt idx="98">
                  <c:v>1.0691892751780769</c:v>
                </c:pt>
                <c:pt idx="99">
                  <c:v>1.0711794228192024</c:v>
                </c:pt>
                <c:pt idx="100">
                  <c:v>1.2801086784394036</c:v>
                </c:pt>
                <c:pt idx="101">
                  <c:v>1.2800165219455013</c:v>
                </c:pt>
                <c:pt idx="102">
                  <c:v>1.2813983266380884</c:v>
                </c:pt>
                <c:pt idx="103">
                  <c:v>1.283974571991279</c:v>
                </c:pt>
                <c:pt idx="104">
                  <c:v>1.2906718860267823</c:v>
                </c:pt>
                <c:pt idx="105">
                  <c:v>1.2914956291784998</c:v>
                </c:pt>
                <c:pt idx="106">
                  <c:v>1.2933246210499121</c:v>
                </c:pt>
                <c:pt idx="107">
                  <c:v>1.2951514682289751</c:v>
                </c:pt>
                <c:pt idx="108">
                  <c:v>1.296155316080088</c:v>
                </c:pt>
                <c:pt idx="109">
                  <c:v>1.2984343540309764</c:v>
                </c:pt>
                <c:pt idx="110">
                  <c:v>1.4823175381951295</c:v>
                </c:pt>
                <c:pt idx="111">
                  <c:v>1.4836976041968213</c:v>
                </c:pt>
                <c:pt idx="112">
                  <c:v>1.4848458251895824</c:v>
                </c:pt>
                <c:pt idx="113">
                  <c:v>1.4853810906053715</c:v>
                </c:pt>
                <c:pt idx="114">
                  <c:v>1.4869084162926876</c:v>
                </c:pt>
                <c:pt idx="115">
                  <c:v>1.4893459546484116</c:v>
                </c:pt>
                <c:pt idx="116">
                  <c:v>1.4904859278365339</c:v>
                </c:pt>
                <c:pt idx="117">
                  <c:v>1.4910932282528053</c:v>
                </c:pt>
                <c:pt idx="118">
                  <c:v>1.4927608442321347</c:v>
                </c:pt>
                <c:pt idx="119">
                  <c:v>1.4938957846252374</c:v>
                </c:pt>
                <c:pt idx="120">
                  <c:v>1.4954064243217542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67-4FF2-B8A1-83FC64910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56704"/>
        <c:axId val="1"/>
      </c:scatterChart>
      <c:valAx>
        <c:axId val="15565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 (HAS)</a:t>
                </a:r>
              </a:p>
            </c:rich>
          </c:tx>
          <c:layout>
            <c:manualLayout>
              <c:xMode val="edge"/>
              <c:yMode val="edge"/>
              <c:x val="0.36000000000000004"/>
              <c:y val="0.922967084944770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Leaf Width (mm)</a:t>
                </a:r>
              </a:p>
            </c:rich>
          </c:tx>
          <c:layout>
            <c:manualLayout>
              <c:xMode val="edge"/>
              <c:yMode val="edge"/>
              <c:x val="1.142871481408992E-2"/>
              <c:y val="0.3951498288862301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656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8279459809397632E-2"/>
          <c:y val="3.1023065579700065E-2"/>
          <c:w val="0.66026628124639297"/>
          <c:h val="0.115477217291301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Width of ExpID_3002 Plant 3 Compared to wt   </a:t>
            </a:r>
          </a:p>
        </c:rich>
      </c:tx>
      <c:layout>
        <c:manualLayout>
          <c:xMode val="edge"/>
          <c:yMode val="edge"/>
          <c:x val="0.25428566462304791"/>
          <c:y val="2.71042356454559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65980252964255"/>
          <c:y val="0.1742286751361162"/>
          <c:w val="0.62759367888197715"/>
          <c:h val="0.70961887477314045"/>
        </c:manualLayout>
      </c:layout>
      <c:scatterChart>
        <c:scatterStyle val="lineMarker"/>
        <c:varyColors val="0"/>
        <c:ser>
          <c:idx val="2"/>
          <c:order val="0"/>
          <c:tx>
            <c:v>Raw WT control data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Sheet1!$J$3:$J$253</c:f>
              <c:numCache>
                <c:formatCode>General</c:formatCode>
                <c:ptCount val="251"/>
                <c:pt idx="0">
                  <c:v>48</c:v>
                </c:pt>
                <c:pt idx="1">
                  <c:v>48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94.133333333333326</c:v>
                </c:pt>
                <c:pt idx="6">
                  <c:v>94.833333333333329</c:v>
                </c:pt>
                <c:pt idx="7">
                  <c:v>95.683333333333337</c:v>
                </c:pt>
                <c:pt idx="8">
                  <c:v>96</c:v>
                </c:pt>
                <c:pt idx="9">
                  <c:v>96.883333333333326</c:v>
                </c:pt>
                <c:pt idx="10">
                  <c:v>97.800000000000011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118.1</c:v>
                </c:pt>
                <c:pt idx="19">
                  <c:v>118.64999999999999</c:v>
                </c:pt>
                <c:pt idx="20">
                  <c:v>119.05000000000001</c:v>
                </c:pt>
                <c:pt idx="21">
                  <c:v>120.88333333333333</c:v>
                </c:pt>
                <c:pt idx="22">
                  <c:v>122.16666666666666</c:v>
                </c:pt>
                <c:pt idx="23">
                  <c:v>123.06666666666668</c:v>
                </c:pt>
                <c:pt idx="24">
                  <c:v>148.30000000000001</c:v>
                </c:pt>
                <c:pt idx="25">
                  <c:v>148.63333333333333</c:v>
                </c:pt>
                <c:pt idx="26">
                  <c:v>148.91666666666666</c:v>
                </c:pt>
                <c:pt idx="27">
                  <c:v>148.21666666666667</c:v>
                </c:pt>
                <c:pt idx="28">
                  <c:v>146.86666666666667</c:v>
                </c:pt>
                <c:pt idx="29">
                  <c:v>147.38333333333333</c:v>
                </c:pt>
                <c:pt idx="30">
                  <c:v>147.61666666666667</c:v>
                </c:pt>
                <c:pt idx="31">
                  <c:v>148.01666666666665</c:v>
                </c:pt>
                <c:pt idx="32">
                  <c:v>148.30000000000001</c:v>
                </c:pt>
                <c:pt idx="33">
                  <c:v>148.65</c:v>
                </c:pt>
                <c:pt idx="34">
                  <c:v>150.61666666666667</c:v>
                </c:pt>
                <c:pt idx="35">
                  <c:v>151</c:v>
                </c:pt>
                <c:pt idx="36">
                  <c:v>151.19999999999999</c:v>
                </c:pt>
                <c:pt idx="37">
                  <c:v>151.33333333333331</c:v>
                </c:pt>
                <c:pt idx="38">
                  <c:v>151.44999999999999</c:v>
                </c:pt>
                <c:pt idx="39">
                  <c:v>172.13333333333333</c:v>
                </c:pt>
                <c:pt idx="40">
                  <c:v>172.36666666666667</c:v>
                </c:pt>
                <c:pt idx="41">
                  <c:v>172.63333333333333</c:v>
                </c:pt>
                <c:pt idx="42">
                  <c:v>172.93333333333334</c:v>
                </c:pt>
                <c:pt idx="43">
                  <c:v>173.15</c:v>
                </c:pt>
                <c:pt idx="44">
                  <c:v>173.41666666666669</c:v>
                </c:pt>
                <c:pt idx="45">
                  <c:v>174.16666666666669</c:v>
                </c:pt>
                <c:pt idx="46">
                  <c:v>174.71666666666667</c:v>
                </c:pt>
                <c:pt idx="47">
                  <c:v>174.85</c:v>
                </c:pt>
                <c:pt idx="48">
                  <c:v>175</c:v>
                </c:pt>
                <c:pt idx="49">
                  <c:v>175.16666666666666</c:v>
                </c:pt>
                <c:pt idx="50">
                  <c:v>175.33333333333331</c:v>
                </c:pt>
                <c:pt idx="51">
                  <c:v>192.21666666666667</c:v>
                </c:pt>
                <c:pt idx="52">
                  <c:v>192.4</c:v>
                </c:pt>
                <c:pt idx="53">
                  <c:v>192.58333333333331</c:v>
                </c:pt>
                <c:pt idx="54">
                  <c:v>192.7166666666667</c:v>
                </c:pt>
                <c:pt idx="55">
                  <c:v>192.85</c:v>
                </c:pt>
                <c:pt idx="56">
                  <c:v>214.68333333333334</c:v>
                </c:pt>
                <c:pt idx="57">
                  <c:v>215.33333333333331</c:v>
                </c:pt>
                <c:pt idx="58">
                  <c:v>215.91666666666669</c:v>
                </c:pt>
                <c:pt idx="59">
                  <c:v>216.28333333333336</c:v>
                </c:pt>
                <c:pt idx="60">
                  <c:v>216.61666666666665</c:v>
                </c:pt>
                <c:pt idx="61">
                  <c:v>217.48333333333332</c:v>
                </c:pt>
                <c:pt idx="62">
                  <c:v>218.66666666666666</c:v>
                </c:pt>
                <c:pt idx="63">
                  <c:v>219.81666666666666</c:v>
                </c:pt>
                <c:pt idx="64">
                  <c:v>220.18333333333334</c:v>
                </c:pt>
                <c:pt idx="65">
                  <c:v>221.05</c:v>
                </c:pt>
                <c:pt idx="66">
                  <c:v>221.3</c:v>
                </c:pt>
                <c:pt idx="67">
                  <c:v>221.43333333333334</c:v>
                </c:pt>
                <c:pt idx="68">
                  <c:v>216.9</c:v>
                </c:pt>
                <c:pt idx="69">
                  <c:v>216.96666666666667</c:v>
                </c:pt>
                <c:pt idx="70">
                  <c:v>217.08333333333334</c:v>
                </c:pt>
                <c:pt idx="71">
                  <c:v>246.15</c:v>
                </c:pt>
                <c:pt idx="72">
                  <c:v>247.31666666666666</c:v>
                </c:pt>
                <c:pt idx="73">
                  <c:v>247.43333333333334</c:v>
                </c:pt>
                <c:pt idx="74">
                  <c:v>247.58333333333331</c:v>
                </c:pt>
                <c:pt idx="75">
                  <c:v>247.66666666666669</c:v>
                </c:pt>
                <c:pt idx="76">
                  <c:v>265.8</c:v>
                </c:pt>
                <c:pt idx="77">
                  <c:v>266.43333333333334</c:v>
                </c:pt>
                <c:pt idx="78">
                  <c:v>266.3</c:v>
                </c:pt>
                <c:pt idx="79">
                  <c:v>266.53333333333336</c:v>
                </c:pt>
                <c:pt idx="80">
                  <c:v>266.7</c:v>
                </c:pt>
                <c:pt idx="81">
                  <c:v>266.81666666666666</c:v>
                </c:pt>
                <c:pt idx="82">
                  <c:v>288.46666666666664</c:v>
                </c:pt>
                <c:pt idx="83">
                  <c:v>293.48333333333335</c:v>
                </c:pt>
                <c:pt idx="84">
                  <c:v>293.08333333333331</c:v>
                </c:pt>
                <c:pt idx="85">
                  <c:v>293.2833333333333</c:v>
                </c:pt>
                <c:pt idx="86">
                  <c:v>293.38333333333333</c:v>
                </c:pt>
                <c:pt idx="87">
                  <c:v>293.5</c:v>
                </c:pt>
                <c:pt idx="88">
                  <c:v>294.33333333333337</c:v>
                </c:pt>
                <c:pt idx="89">
                  <c:v>294.43333333333334</c:v>
                </c:pt>
                <c:pt idx="90">
                  <c:v>294.56666666666666</c:v>
                </c:pt>
                <c:pt idx="91">
                  <c:v>294.64999999999998</c:v>
                </c:pt>
                <c:pt idx="92">
                  <c:v>316.5333333333333</c:v>
                </c:pt>
                <c:pt idx="93">
                  <c:v>316.64999999999998</c:v>
                </c:pt>
                <c:pt idx="94">
                  <c:v>316.76666666666665</c:v>
                </c:pt>
                <c:pt idx="95">
                  <c:v>316.88333333333333</c:v>
                </c:pt>
                <c:pt idx="96">
                  <c:v>317</c:v>
                </c:pt>
                <c:pt idx="97">
                  <c:v>317.11666666666667</c:v>
                </c:pt>
                <c:pt idx="98">
                  <c:v>317.51666666666665</c:v>
                </c:pt>
                <c:pt idx="99">
                  <c:v>317.63333333333333</c:v>
                </c:pt>
                <c:pt idx="100">
                  <c:v>340.43333333333334</c:v>
                </c:pt>
                <c:pt idx="101">
                  <c:v>340.55</c:v>
                </c:pt>
                <c:pt idx="102">
                  <c:v>340.63333333333333</c:v>
                </c:pt>
                <c:pt idx="103">
                  <c:v>340.68333333333334</c:v>
                </c:pt>
                <c:pt idx="104">
                  <c:v>340.76666666666665</c:v>
                </c:pt>
                <c:pt idx="105">
                  <c:v>340.86666666666667</c:v>
                </c:pt>
                <c:pt idx="106">
                  <c:v>362.0333333333333</c:v>
                </c:pt>
                <c:pt idx="107">
                  <c:v>362.2166666666667</c:v>
                </c:pt>
                <c:pt idx="108">
                  <c:v>362.2833333333333</c:v>
                </c:pt>
                <c:pt idx="109">
                  <c:v>362.35</c:v>
                </c:pt>
                <c:pt idx="110">
                  <c:v>362.43333333333334</c:v>
                </c:pt>
                <c:pt idx="111">
                  <c:v>362.48333333333335</c:v>
                </c:pt>
                <c:pt idx="112">
                  <c:v>366.61666666666667</c:v>
                </c:pt>
                <c:pt idx="113">
                  <c:v>366.68333333333334</c:v>
                </c:pt>
                <c:pt idx="114">
                  <c:v>366.7166666666667</c:v>
                </c:pt>
                <c:pt idx="115">
                  <c:v>366.75</c:v>
                </c:pt>
                <c:pt idx="116">
                  <c:v>366.7833333333333</c:v>
                </c:pt>
                <c:pt idx="117">
                  <c:v>366.81666666666666</c:v>
                </c:pt>
                <c:pt idx="118">
                  <c:v>366.86666666666667</c:v>
                </c:pt>
                <c:pt idx="119">
                  <c:v>387.03333333333336</c:v>
                </c:pt>
                <c:pt idx="120">
                  <c:v>386.98333333333335</c:v>
                </c:pt>
                <c:pt idx="121">
                  <c:v>387.08333333333331</c:v>
                </c:pt>
                <c:pt idx="122">
                  <c:v>387.11666666666667</c:v>
                </c:pt>
                <c:pt idx="123">
                  <c:v>387.15</c:v>
                </c:pt>
                <c:pt idx="124">
                  <c:v>414.2</c:v>
                </c:pt>
                <c:pt idx="125">
                  <c:v>414.23333333333335</c:v>
                </c:pt>
                <c:pt idx="126">
                  <c:v>414.26666666666671</c:v>
                </c:pt>
                <c:pt idx="127">
                  <c:v>414.3</c:v>
                </c:pt>
                <c:pt idx="128">
                  <c:v>414.35</c:v>
                </c:pt>
                <c:pt idx="129">
                  <c:v>414.38333333333333</c:v>
                </c:pt>
                <c:pt idx="130">
                  <c:v>414.41666666666663</c:v>
                </c:pt>
                <c:pt idx="131">
                  <c:v>435.06666666666661</c:v>
                </c:pt>
                <c:pt idx="132">
                  <c:v>435.13333333333333</c:v>
                </c:pt>
                <c:pt idx="133">
                  <c:v>435.15</c:v>
                </c:pt>
                <c:pt idx="134">
                  <c:v>435.2</c:v>
                </c:pt>
                <c:pt idx="135">
                  <c:v>435.23333333333335</c:v>
                </c:pt>
                <c:pt idx="136">
                  <c:v>435.26666666666671</c:v>
                </c:pt>
                <c:pt idx="137">
                  <c:v>485.85</c:v>
                </c:pt>
                <c:pt idx="138">
                  <c:v>485.98333333333335</c:v>
                </c:pt>
                <c:pt idx="139">
                  <c:v>486.03333333333336</c:v>
                </c:pt>
                <c:pt idx="140">
                  <c:v>486.06666666666661</c:v>
                </c:pt>
                <c:pt idx="141">
                  <c:v>486.11666666666667</c:v>
                </c:pt>
                <c:pt idx="142">
                  <c:v>486.16666666666663</c:v>
                </c:pt>
                <c:pt idx="143">
                  <c:v>486.2166666666667</c:v>
                </c:pt>
                <c:pt idx="144">
                  <c:v>529.0333333333333</c:v>
                </c:pt>
                <c:pt idx="145">
                  <c:v>529.06666666666661</c:v>
                </c:pt>
                <c:pt idx="146">
                  <c:v>529.1</c:v>
                </c:pt>
                <c:pt idx="147">
                  <c:v>529.16666666666663</c:v>
                </c:pt>
                <c:pt idx="148">
                  <c:v>529.16666666666663</c:v>
                </c:pt>
                <c:pt idx="149">
                  <c:v>529.2166666666667</c:v>
                </c:pt>
                <c:pt idx="150">
                  <c:v>529.25</c:v>
                </c:pt>
                <c:pt idx="151">
                  <c:v>529.29999999999995</c:v>
                </c:pt>
                <c:pt idx="152">
                  <c:v>529.33333333333337</c:v>
                </c:pt>
                <c:pt idx="153">
                  <c:v>529.38333333333333</c:v>
                </c:pt>
                <c:pt idx="154">
                  <c:v>555.66666666666674</c:v>
                </c:pt>
                <c:pt idx="155">
                  <c:v>555.70000000000005</c:v>
                </c:pt>
                <c:pt idx="156">
                  <c:v>555.75</c:v>
                </c:pt>
                <c:pt idx="157">
                  <c:v>555.76666666666665</c:v>
                </c:pt>
                <c:pt idx="158">
                  <c:v>555.79999999999995</c:v>
                </c:pt>
                <c:pt idx="159">
                  <c:v>555.83333333333326</c:v>
                </c:pt>
                <c:pt idx="160">
                  <c:v>555.88333333333333</c:v>
                </c:pt>
                <c:pt idx="161">
                  <c:v>555.93333333333328</c:v>
                </c:pt>
                <c:pt idx="162">
                  <c:v>555.9666666666667</c:v>
                </c:pt>
                <c:pt idx="163">
                  <c:v>556.01666666666665</c:v>
                </c:pt>
                <c:pt idx="164">
                  <c:v>579.04999999999995</c:v>
                </c:pt>
                <c:pt idx="165">
                  <c:v>579.08333333333326</c:v>
                </c:pt>
                <c:pt idx="166">
                  <c:v>579.13333333333333</c:v>
                </c:pt>
                <c:pt idx="167">
                  <c:v>579.16666666666663</c:v>
                </c:pt>
                <c:pt idx="168">
                  <c:v>579.20000000000005</c:v>
                </c:pt>
                <c:pt idx="169">
                  <c:v>579.2166666666667</c:v>
                </c:pt>
                <c:pt idx="170">
                  <c:v>579.26666666666665</c:v>
                </c:pt>
                <c:pt idx="171">
                  <c:v>579.29999999999995</c:v>
                </c:pt>
                <c:pt idx="172">
                  <c:v>602.88333333333333</c:v>
                </c:pt>
                <c:pt idx="173">
                  <c:v>602.91666666666674</c:v>
                </c:pt>
                <c:pt idx="174">
                  <c:v>602.9666666666667</c:v>
                </c:pt>
                <c:pt idx="175">
                  <c:v>603</c:v>
                </c:pt>
                <c:pt idx="176">
                  <c:v>603.0333333333333</c:v>
                </c:pt>
                <c:pt idx="177">
                  <c:v>603.1</c:v>
                </c:pt>
                <c:pt idx="178">
                  <c:v>648.23333333333335</c:v>
                </c:pt>
                <c:pt idx="179">
                  <c:v>648.2833333333333</c:v>
                </c:pt>
                <c:pt idx="180">
                  <c:v>648.31666666666661</c:v>
                </c:pt>
                <c:pt idx="181">
                  <c:v>648.4</c:v>
                </c:pt>
                <c:pt idx="182">
                  <c:v>648.45000000000005</c:v>
                </c:pt>
                <c:pt idx="183">
                  <c:v>648.48333333333335</c:v>
                </c:pt>
                <c:pt idx="184">
                  <c:v>749.2</c:v>
                </c:pt>
                <c:pt idx="185">
                  <c:v>749.2833333333333</c:v>
                </c:pt>
                <c:pt idx="186">
                  <c:v>749.35</c:v>
                </c:pt>
                <c:pt idx="187">
                  <c:v>749.38333333333333</c:v>
                </c:pt>
                <c:pt idx="188">
                  <c:v>749.43333333333328</c:v>
                </c:pt>
              </c:numCache>
            </c:numRef>
          </c:xVal>
          <c:yVal>
            <c:numRef>
              <c:f>Sheet1!$K$3:$K$253</c:f>
              <c:numCache>
                <c:formatCode>0.00</c:formatCode>
                <c:ptCount val="251"/>
                <c:pt idx="0">
                  <c:v>0.05</c:v>
                </c:pt>
                <c:pt idx="1">
                  <c:v>5.5E-2</c:v>
                </c:pt>
                <c:pt idx="2">
                  <c:v>7.0999999999999994E-2</c:v>
                </c:pt>
                <c:pt idx="3">
                  <c:v>7.0999999999999994E-2</c:v>
                </c:pt>
                <c:pt idx="4">
                  <c:v>6.8000000000000005E-2</c:v>
                </c:pt>
                <c:pt idx="5" formatCode="0.000">
                  <c:v>0.08</c:v>
                </c:pt>
                <c:pt idx="6" formatCode="0.000">
                  <c:v>8.8999999999999996E-2</c:v>
                </c:pt>
                <c:pt idx="7" formatCode="0.000">
                  <c:v>0.08</c:v>
                </c:pt>
                <c:pt idx="8">
                  <c:v>7.4999999999999997E-2</c:v>
                </c:pt>
                <c:pt idx="9" formatCode="0.000">
                  <c:v>9.4E-2</c:v>
                </c:pt>
                <c:pt idx="10" formatCode="0.000">
                  <c:v>6.7000000000000004E-2</c:v>
                </c:pt>
                <c:pt idx="11">
                  <c:v>8.3000000000000004E-2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0.105</c:v>
                </c:pt>
                <c:pt idx="15">
                  <c:v>8.5999999999999993E-2</c:v>
                </c:pt>
                <c:pt idx="16">
                  <c:v>8.8999999999999996E-2</c:v>
                </c:pt>
                <c:pt idx="17">
                  <c:v>8.6999999999999994E-2</c:v>
                </c:pt>
                <c:pt idx="18" formatCode="0.000">
                  <c:v>0.13</c:v>
                </c:pt>
                <c:pt idx="19" formatCode="0.000">
                  <c:v>0.123</c:v>
                </c:pt>
                <c:pt idx="20" formatCode="0.000">
                  <c:v>8.8999999999999996E-2</c:v>
                </c:pt>
                <c:pt idx="21" formatCode="0.000">
                  <c:v>0.13400000000000001</c:v>
                </c:pt>
                <c:pt idx="22" formatCode="0.000">
                  <c:v>7.5999999999999998E-2</c:v>
                </c:pt>
                <c:pt idx="23" formatCode="0.000">
                  <c:v>0.123</c:v>
                </c:pt>
                <c:pt idx="24" formatCode="General">
                  <c:v>0.252</c:v>
                </c:pt>
                <c:pt idx="25" formatCode="General">
                  <c:v>0.36799999999999999</c:v>
                </c:pt>
                <c:pt idx="26" formatCode="General">
                  <c:v>0.42599999999999999</c:v>
                </c:pt>
                <c:pt idx="27" formatCode="General">
                  <c:v>0.224</c:v>
                </c:pt>
                <c:pt idx="28" formatCode="General">
                  <c:v>0.2</c:v>
                </c:pt>
                <c:pt idx="29" formatCode="General">
                  <c:v>0.27800000000000002</c:v>
                </c:pt>
                <c:pt idx="30" formatCode="General">
                  <c:v>0.21</c:v>
                </c:pt>
                <c:pt idx="31" formatCode="General">
                  <c:v>0.31</c:v>
                </c:pt>
                <c:pt idx="32" formatCode="General">
                  <c:v>0.16</c:v>
                </c:pt>
                <c:pt idx="33" formatCode="General">
                  <c:v>0.28499999999999998</c:v>
                </c:pt>
                <c:pt idx="34" formatCode="General">
                  <c:v>0.29799999999999999</c:v>
                </c:pt>
                <c:pt idx="35" formatCode="General">
                  <c:v>0.28399999999999997</c:v>
                </c:pt>
                <c:pt idx="36" formatCode="General">
                  <c:v>0.26800000000000002</c:v>
                </c:pt>
                <c:pt idx="37" formatCode="General">
                  <c:v>0.28299999999999997</c:v>
                </c:pt>
                <c:pt idx="38" formatCode="General">
                  <c:v>0.249</c:v>
                </c:pt>
                <c:pt idx="39" formatCode="General">
                  <c:v>0.52900000000000003</c:v>
                </c:pt>
                <c:pt idx="40" formatCode="General">
                  <c:v>0.45</c:v>
                </c:pt>
                <c:pt idx="41" formatCode="General">
                  <c:v>0.45700000000000002</c:v>
                </c:pt>
                <c:pt idx="42" formatCode="General">
                  <c:v>0.57299999999999995</c:v>
                </c:pt>
                <c:pt idx="43" formatCode="General">
                  <c:v>0.39800000000000002</c:v>
                </c:pt>
                <c:pt idx="44" formatCode="General">
                  <c:v>0.58899999999999997</c:v>
                </c:pt>
                <c:pt idx="45" formatCode="General">
                  <c:v>0.42299999999999999</c:v>
                </c:pt>
                <c:pt idx="46" formatCode="General">
                  <c:v>0.371</c:v>
                </c:pt>
                <c:pt idx="47" formatCode="General">
                  <c:v>0.46700000000000003</c:v>
                </c:pt>
                <c:pt idx="48" formatCode="General">
                  <c:v>0.51200000000000001</c:v>
                </c:pt>
                <c:pt idx="49" formatCode="General">
                  <c:v>0.4</c:v>
                </c:pt>
                <c:pt idx="50" formatCode="General">
                  <c:v>0.27300000000000002</c:v>
                </c:pt>
                <c:pt idx="51" formatCode="General">
                  <c:v>0.81499999999999995</c:v>
                </c:pt>
                <c:pt idx="52" formatCode="General">
                  <c:v>0.45900000000000002</c:v>
                </c:pt>
                <c:pt idx="53" formatCode="General">
                  <c:v>0.57099999999999995</c:v>
                </c:pt>
                <c:pt idx="54" formatCode="General">
                  <c:v>0.52</c:v>
                </c:pt>
                <c:pt idx="55" formatCode="General">
                  <c:v>0.495</c:v>
                </c:pt>
                <c:pt idx="56" formatCode="General">
                  <c:v>0.5</c:v>
                </c:pt>
                <c:pt idx="57" formatCode="General">
                  <c:v>1.1879999999999999</c:v>
                </c:pt>
                <c:pt idx="58" formatCode="General">
                  <c:v>1.411</c:v>
                </c:pt>
                <c:pt idx="59" formatCode="General">
                  <c:v>1.1579999999999999</c:v>
                </c:pt>
                <c:pt idx="60" formatCode="General">
                  <c:v>0.70799999999999996</c:v>
                </c:pt>
                <c:pt idx="61" formatCode="General">
                  <c:v>1.405</c:v>
                </c:pt>
                <c:pt idx="62" formatCode="General">
                  <c:v>1.171</c:v>
                </c:pt>
                <c:pt idx="63" formatCode="General">
                  <c:v>1.077</c:v>
                </c:pt>
                <c:pt idx="64" formatCode="General">
                  <c:v>0.99099999999999999</c:v>
                </c:pt>
                <c:pt idx="65" formatCode="General">
                  <c:v>0.76700000000000002</c:v>
                </c:pt>
                <c:pt idx="66" formatCode="General">
                  <c:v>0.97899999999999998</c:v>
                </c:pt>
                <c:pt idx="67" formatCode="General">
                  <c:v>0.86299999999999999</c:v>
                </c:pt>
                <c:pt idx="68" formatCode="General">
                  <c:v>1.1619999999999999</c:v>
                </c:pt>
                <c:pt idx="69" formatCode="General">
                  <c:v>0.88600000000000001</c:v>
                </c:pt>
                <c:pt idx="70" formatCode="General">
                  <c:v>1.0429999999999999</c:v>
                </c:pt>
                <c:pt idx="71" formatCode="General">
                  <c:v>0.90600000000000003</c:v>
                </c:pt>
                <c:pt idx="72" formatCode="General">
                  <c:v>1.8160000000000001</c:v>
                </c:pt>
                <c:pt idx="73" formatCode="General">
                  <c:v>1.921</c:v>
                </c:pt>
                <c:pt idx="74" formatCode="General">
                  <c:v>1.976</c:v>
                </c:pt>
                <c:pt idx="75" formatCode="General">
                  <c:v>1.681</c:v>
                </c:pt>
                <c:pt idx="76" formatCode="General">
                  <c:v>1.34</c:v>
                </c:pt>
                <c:pt idx="77" formatCode="General">
                  <c:v>2.3959999999999999</c:v>
                </c:pt>
                <c:pt idx="78" formatCode="General">
                  <c:v>2.48</c:v>
                </c:pt>
                <c:pt idx="79" formatCode="General">
                  <c:v>2.3940000000000001</c:v>
                </c:pt>
                <c:pt idx="80" formatCode="General">
                  <c:v>2.46</c:v>
                </c:pt>
                <c:pt idx="81" formatCode="General">
                  <c:v>2.8460000000000001</c:v>
                </c:pt>
                <c:pt idx="82" formatCode="General">
                  <c:v>2.0779999999999998</c:v>
                </c:pt>
                <c:pt idx="83" formatCode="General">
                  <c:v>3.31</c:v>
                </c:pt>
                <c:pt idx="84" formatCode="General">
                  <c:v>3.49</c:v>
                </c:pt>
                <c:pt idx="85" formatCode="General">
                  <c:v>3.3420000000000001</c:v>
                </c:pt>
                <c:pt idx="86" formatCode="General">
                  <c:v>2.9420000000000002</c:v>
                </c:pt>
                <c:pt idx="87" formatCode="General">
                  <c:v>2.698</c:v>
                </c:pt>
                <c:pt idx="88" formatCode="General">
                  <c:v>2.3050000000000002</c:v>
                </c:pt>
                <c:pt idx="89" formatCode="General">
                  <c:v>1.875</c:v>
                </c:pt>
                <c:pt idx="90" formatCode="General">
                  <c:v>2.343</c:v>
                </c:pt>
                <c:pt idx="91" formatCode="General">
                  <c:v>3.1859999999999999</c:v>
                </c:pt>
                <c:pt idx="92" formatCode="General">
                  <c:v>2.3860000000000001</c:v>
                </c:pt>
                <c:pt idx="93" formatCode="General">
                  <c:v>3.169</c:v>
                </c:pt>
                <c:pt idx="94" formatCode="General">
                  <c:v>3.32</c:v>
                </c:pt>
                <c:pt idx="95" formatCode="General">
                  <c:v>2.3130000000000002</c:v>
                </c:pt>
                <c:pt idx="96" formatCode="General">
                  <c:v>3.58</c:v>
                </c:pt>
                <c:pt idx="97" formatCode="General">
                  <c:v>3.0390000000000001</c:v>
                </c:pt>
                <c:pt idx="98" formatCode="General">
                  <c:v>2.9849999999999999</c:v>
                </c:pt>
                <c:pt idx="99" formatCode="General">
                  <c:v>3.8069999999999999</c:v>
                </c:pt>
                <c:pt idx="100" formatCode="General">
                  <c:v>3.911</c:v>
                </c:pt>
                <c:pt idx="101" formatCode="General">
                  <c:v>3.3290000000000002</c:v>
                </c:pt>
                <c:pt idx="102" formatCode="General">
                  <c:v>3.84</c:v>
                </c:pt>
                <c:pt idx="103" formatCode="General">
                  <c:v>4.1479999999999997</c:v>
                </c:pt>
                <c:pt idx="104" formatCode="General">
                  <c:v>3.9340000000000002</c:v>
                </c:pt>
                <c:pt idx="105" formatCode="General">
                  <c:v>3.2989999999999999</c:v>
                </c:pt>
                <c:pt idx="106" formatCode="General">
                  <c:v>3.9929999999999999</c:v>
                </c:pt>
                <c:pt idx="107" formatCode="General">
                  <c:v>2.4809999999999999</c:v>
                </c:pt>
                <c:pt idx="108" formatCode="General">
                  <c:v>2.952</c:v>
                </c:pt>
                <c:pt idx="109" formatCode="General">
                  <c:v>3.754</c:v>
                </c:pt>
                <c:pt idx="110" formatCode="General">
                  <c:v>4.202</c:v>
                </c:pt>
                <c:pt idx="111" formatCode="General">
                  <c:v>4.09</c:v>
                </c:pt>
                <c:pt idx="112" formatCode="General">
                  <c:v>5.415</c:v>
                </c:pt>
                <c:pt idx="113" formatCode="General">
                  <c:v>4.2649999999999997</c:v>
                </c:pt>
                <c:pt idx="114" formatCode="General">
                  <c:v>4.5940000000000003</c:v>
                </c:pt>
                <c:pt idx="115" formatCode="General">
                  <c:v>4.149</c:v>
                </c:pt>
                <c:pt idx="116" formatCode="General">
                  <c:v>4.4290000000000003</c:v>
                </c:pt>
                <c:pt idx="117" formatCode="General">
                  <c:v>3.8010000000000002</c:v>
                </c:pt>
                <c:pt idx="118" formatCode="General">
                  <c:v>4.4580000000000002</c:v>
                </c:pt>
                <c:pt idx="119" formatCode="General">
                  <c:v>4.3780000000000001</c:v>
                </c:pt>
                <c:pt idx="120" formatCode="General">
                  <c:v>4.016</c:v>
                </c:pt>
                <c:pt idx="121" formatCode="General">
                  <c:v>4.5640000000000001</c:v>
                </c:pt>
                <c:pt idx="122" formatCode="General">
                  <c:v>4.407</c:v>
                </c:pt>
                <c:pt idx="123" formatCode="General">
                  <c:v>4.7320000000000002</c:v>
                </c:pt>
                <c:pt idx="124" formatCode="General">
                  <c:v>3.9809999999999999</c:v>
                </c:pt>
                <c:pt idx="125" formatCode="General">
                  <c:v>5.5449999999999999</c:v>
                </c:pt>
                <c:pt idx="126" formatCode="General">
                  <c:v>4.931</c:v>
                </c:pt>
                <c:pt idx="127" formatCode="General">
                  <c:v>3.9009999999999998</c:v>
                </c:pt>
                <c:pt idx="128" formatCode="General">
                  <c:v>4.7560000000000002</c:v>
                </c:pt>
                <c:pt idx="129" formatCode="General">
                  <c:v>4.9130000000000003</c:v>
                </c:pt>
                <c:pt idx="130" formatCode="General">
                  <c:v>5.3090000000000002</c:v>
                </c:pt>
                <c:pt idx="131" formatCode="General">
                  <c:v>5.49</c:v>
                </c:pt>
                <c:pt idx="132" formatCode="General">
                  <c:v>5.6230000000000002</c:v>
                </c:pt>
                <c:pt idx="133" formatCode="General">
                  <c:v>4.4169999999999998</c:v>
                </c:pt>
                <c:pt idx="134" formatCode="General">
                  <c:v>5.3680000000000003</c:v>
                </c:pt>
                <c:pt idx="135" formatCode="General">
                  <c:v>5.1769999999999996</c:v>
                </c:pt>
                <c:pt idx="136" formatCode="General">
                  <c:v>4.383</c:v>
                </c:pt>
                <c:pt idx="137" formatCode="General">
                  <c:v>4.8019999999999996</c:v>
                </c:pt>
                <c:pt idx="138" formatCode="General">
                  <c:v>4.0650000000000004</c:v>
                </c:pt>
                <c:pt idx="139" formatCode="General">
                  <c:v>4.383</c:v>
                </c:pt>
                <c:pt idx="140" formatCode="General">
                  <c:v>4.0640000000000001</c:v>
                </c:pt>
                <c:pt idx="141" formatCode="General">
                  <c:v>4.6829999999999998</c:v>
                </c:pt>
                <c:pt idx="142" formatCode="General">
                  <c:v>4.7380000000000004</c:v>
                </c:pt>
                <c:pt idx="143" formatCode="General">
                  <c:v>5.835</c:v>
                </c:pt>
                <c:pt idx="144" formatCode="General">
                  <c:v>5.4640000000000004</c:v>
                </c:pt>
                <c:pt idx="145" formatCode="General">
                  <c:v>5.84</c:v>
                </c:pt>
                <c:pt idx="146" formatCode="General">
                  <c:v>4.41</c:v>
                </c:pt>
                <c:pt idx="147" formatCode="General">
                  <c:v>7.0579999999999998</c:v>
                </c:pt>
                <c:pt idx="148" formatCode="General">
                  <c:v>6.21</c:v>
                </c:pt>
                <c:pt idx="149" formatCode="General">
                  <c:v>5.8470000000000004</c:v>
                </c:pt>
                <c:pt idx="150" formatCode="General">
                  <c:v>5.202</c:v>
                </c:pt>
                <c:pt idx="151" formatCode="General">
                  <c:v>5.492</c:v>
                </c:pt>
                <c:pt idx="152" formatCode="General">
                  <c:v>6.431</c:v>
                </c:pt>
                <c:pt idx="153" formatCode="General">
                  <c:v>5.883</c:v>
                </c:pt>
                <c:pt idx="154" formatCode="General">
                  <c:v>5.49</c:v>
                </c:pt>
                <c:pt idx="155" formatCode="General">
                  <c:v>5.968</c:v>
                </c:pt>
                <c:pt idx="156" formatCode="General">
                  <c:v>5.3890000000000002</c:v>
                </c:pt>
                <c:pt idx="157" formatCode="General">
                  <c:v>6.2869999999999999</c:v>
                </c:pt>
                <c:pt idx="158" formatCode="General">
                  <c:v>5.85</c:v>
                </c:pt>
                <c:pt idx="159" formatCode="General">
                  <c:v>5.57</c:v>
                </c:pt>
                <c:pt idx="160" formatCode="General">
                  <c:v>6.7809999999999997</c:v>
                </c:pt>
                <c:pt idx="161" formatCode="General">
                  <c:v>6.452</c:v>
                </c:pt>
                <c:pt idx="162" formatCode="General">
                  <c:v>5.3049999999999997</c:v>
                </c:pt>
                <c:pt idx="163" formatCode="General">
                  <c:v>6.0289999999999999</c:v>
                </c:pt>
                <c:pt idx="164" formatCode="General">
                  <c:v>5.5549999999999997</c:v>
                </c:pt>
                <c:pt idx="165" formatCode="General">
                  <c:v>6.8810000000000002</c:v>
                </c:pt>
                <c:pt idx="166" formatCode="General">
                  <c:v>5.54</c:v>
                </c:pt>
                <c:pt idx="167" formatCode="General">
                  <c:v>5.8310000000000004</c:v>
                </c:pt>
                <c:pt idx="168" formatCode="General">
                  <c:v>6.1230000000000002</c:v>
                </c:pt>
                <c:pt idx="169" formatCode="General">
                  <c:v>6.2519999999999998</c:v>
                </c:pt>
                <c:pt idx="170" formatCode="General">
                  <c:v>6.234</c:v>
                </c:pt>
                <c:pt idx="171" formatCode="General">
                  <c:v>6.4260000000000002</c:v>
                </c:pt>
                <c:pt idx="172" formatCode="General">
                  <c:v>6.7270000000000003</c:v>
                </c:pt>
                <c:pt idx="173" formatCode="General">
                  <c:v>6.6580000000000004</c:v>
                </c:pt>
                <c:pt idx="174" formatCode="General">
                  <c:v>6.34</c:v>
                </c:pt>
                <c:pt idx="175" formatCode="General">
                  <c:v>7.3129999999999997</c:v>
                </c:pt>
                <c:pt idx="176" formatCode="General">
                  <c:v>6.38</c:v>
                </c:pt>
                <c:pt idx="177" formatCode="General">
                  <c:v>6.8680000000000003</c:v>
                </c:pt>
                <c:pt idx="178" formatCode="General">
                  <c:v>4.2889999999999997</c:v>
                </c:pt>
                <c:pt idx="179" formatCode="General">
                  <c:v>6.1210000000000004</c:v>
                </c:pt>
                <c:pt idx="180" formatCode="General">
                  <c:v>5.8849999999999998</c:v>
                </c:pt>
                <c:pt idx="181" formatCode="General">
                  <c:v>6.617</c:v>
                </c:pt>
                <c:pt idx="182" formatCode="General">
                  <c:v>5.4160000000000004</c:v>
                </c:pt>
                <c:pt idx="183" formatCode="General">
                  <c:v>6.5270000000000001</c:v>
                </c:pt>
                <c:pt idx="184" formatCode="General">
                  <c:v>6.4980000000000002</c:v>
                </c:pt>
                <c:pt idx="185" formatCode="General">
                  <c:v>6.2679999999999998</c:v>
                </c:pt>
                <c:pt idx="186" formatCode="General">
                  <c:v>5.875</c:v>
                </c:pt>
                <c:pt idx="187" formatCode="General">
                  <c:v>5.8</c:v>
                </c:pt>
                <c:pt idx="188" formatCode="General">
                  <c:v>6.2750000000000004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9-4208-9218-A21871F8E01A}"/>
            </c:ext>
          </c:extLst>
        </c:ser>
        <c:ser>
          <c:idx val="1"/>
          <c:order val="1"/>
          <c:tx>
            <c:v>Logistic WT control curve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Sheet1!$J$3:$J$253</c:f>
              <c:numCache>
                <c:formatCode>General</c:formatCode>
                <c:ptCount val="251"/>
                <c:pt idx="0">
                  <c:v>48</c:v>
                </c:pt>
                <c:pt idx="1">
                  <c:v>48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94.133333333333326</c:v>
                </c:pt>
                <c:pt idx="6">
                  <c:v>94.833333333333329</c:v>
                </c:pt>
                <c:pt idx="7">
                  <c:v>95.683333333333337</c:v>
                </c:pt>
                <c:pt idx="8">
                  <c:v>96</c:v>
                </c:pt>
                <c:pt idx="9">
                  <c:v>96.883333333333326</c:v>
                </c:pt>
                <c:pt idx="10">
                  <c:v>97.800000000000011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118.1</c:v>
                </c:pt>
                <c:pt idx="19">
                  <c:v>118.64999999999999</c:v>
                </c:pt>
                <c:pt idx="20">
                  <c:v>119.05000000000001</c:v>
                </c:pt>
                <c:pt idx="21">
                  <c:v>120.88333333333333</c:v>
                </c:pt>
                <c:pt idx="22">
                  <c:v>122.16666666666666</c:v>
                </c:pt>
                <c:pt idx="23">
                  <c:v>123.06666666666668</c:v>
                </c:pt>
                <c:pt idx="24">
                  <c:v>148.30000000000001</c:v>
                </c:pt>
                <c:pt idx="25">
                  <c:v>148.63333333333333</c:v>
                </c:pt>
                <c:pt idx="26">
                  <c:v>148.91666666666666</c:v>
                </c:pt>
                <c:pt idx="27">
                  <c:v>148.21666666666667</c:v>
                </c:pt>
                <c:pt idx="28">
                  <c:v>146.86666666666667</c:v>
                </c:pt>
                <c:pt idx="29">
                  <c:v>147.38333333333333</c:v>
                </c:pt>
                <c:pt idx="30">
                  <c:v>147.61666666666667</c:v>
                </c:pt>
                <c:pt idx="31">
                  <c:v>148.01666666666665</c:v>
                </c:pt>
                <c:pt idx="32">
                  <c:v>148.30000000000001</c:v>
                </c:pt>
                <c:pt idx="33">
                  <c:v>148.65</c:v>
                </c:pt>
                <c:pt idx="34">
                  <c:v>150.61666666666667</c:v>
                </c:pt>
                <c:pt idx="35">
                  <c:v>151</c:v>
                </c:pt>
                <c:pt idx="36">
                  <c:v>151.19999999999999</c:v>
                </c:pt>
                <c:pt idx="37">
                  <c:v>151.33333333333331</c:v>
                </c:pt>
                <c:pt idx="38">
                  <c:v>151.44999999999999</c:v>
                </c:pt>
                <c:pt idx="39">
                  <c:v>172.13333333333333</c:v>
                </c:pt>
                <c:pt idx="40">
                  <c:v>172.36666666666667</c:v>
                </c:pt>
                <c:pt idx="41">
                  <c:v>172.63333333333333</c:v>
                </c:pt>
                <c:pt idx="42">
                  <c:v>172.93333333333334</c:v>
                </c:pt>
                <c:pt idx="43">
                  <c:v>173.15</c:v>
                </c:pt>
                <c:pt idx="44">
                  <c:v>173.41666666666669</c:v>
                </c:pt>
                <c:pt idx="45">
                  <c:v>174.16666666666669</c:v>
                </c:pt>
                <c:pt idx="46">
                  <c:v>174.71666666666667</c:v>
                </c:pt>
                <c:pt idx="47">
                  <c:v>174.85</c:v>
                </c:pt>
                <c:pt idx="48">
                  <c:v>175</c:v>
                </c:pt>
                <c:pt idx="49">
                  <c:v>175.16666666666666</c:v>
                </c:pt>
                <c:pt idx="50">
                  <c:v>175.33333333333331</c:v>
                </c:pt>
                <c:pt idx="51">
                  <c:v>192.21666666666667</c:v>
                </c:pt>
                <c:pt idx="52">
                  <c:v>192.4</c:v>
                </c:pt>
                <c:pt idx="53">
                  <c:v>192.58333333333331</c:v>
                </c:pt>
                <c:pt idx="54">
                  <c:v>192.7166666666667</c:v>
                </c:pt>
                <c:pt idx="55">
                  <c:v>192.85</c:v>
                </c:pt>
                <c:pt idx="56">
                  <c:v>214.68333333333334</c:v>
                </c:pt>
                <c:pt idx="57">
                  <c:v>215.33333333333331</c:v>
                </c:pt>
                <c:pt idx="58">
                  <c:v>215.91666666666669</c:v>
                </c:pt>
                <c:pt idx="59">
                  <c:v>216.28333333333336</c:v>
                </c:pt>
                <c:pt idx="60">
                  <c:v>216.61666666666665</c:v>
                </c:pt>
                <c:pt idx="61">
                  <c:v>217.48333333333332</c:v>
                </c:pt>
                <c:pt idx="62">
                  <c:v>218.66666666666666</c:v>
                </c:pt>
                <c:pt idx="63">
                  <c:v>219.81666666666666</c:v>
                </c:pt>
                <c:pt idx="64">
                  <c:v>220.18333333333334</c:v>
                </c:pt>
                <c:pt idx="65">
                  <c:v>221.05</c:v>
                </c:pt>
                <c:pt idx="66">
                  <c:v>221.3</c:v>
                </c:pt>
                <c:pt idx="67">
                  <c:v>221.43333333333334</c:v>
                </c:pt>
                <c:pt idx="68">
                  <c:v>216.9</c:v>
                </c:pt>
                <c:pt idx="69">
                  <c:v>216.96666666666667</c:v>
                </c:pt>
                <c:pt idx="70">
                  <c:v>217.08333333333334</c:v>
                </c:pt>
                <c:pt idx="71">
                  <c:v>246.15</c:v>
                </c:pt>
                <c:pt idx="72">
                  <c:v>247.31666666666666</c:v>
                </c:pt>
                <c:pt idx="73">
                  <c:v>247.43333333333334</c:v>
                </c:pt>
                <c:pt idx="74">
                  <c:v>247.58333333333331</c:v>
                </c:pt>
                <c:pt idx="75">
                  <c:v>247.66666666666669</c:v>
                </c:pt>
                <c:pt idx="76">
                  <c:v>265.8</c:v>
                </c:pt>
                <c:pt idx="77">
                  <c:v>266.43333333333334</c:v>
                </c:pt>
                <c:pt idx="78">
                  <c:v>266.3</c:v>
                </c:pt>
                <c:pt idx="79">
                  <c:v>266.53333333333336</c:v>
                </c:pt>
                <c:pt idx="80">
                  <c:v>266.7</c:v>
                </c:pt>
                <c:pt idx="81">
                  <c:v>266.81666666666666</c:v>
                </c:pt>
                <c:pt idx="82">
                  <c:v>288.46666666666664</c:v>
                </c:pt>
                <c:pt idx="83">
                  <c:v>293.48333333333335</c:v>
                </c:pt>
                <c:pt idx="84">
                  <c:v>293.08333333333331</c:v>
                </c:pt>
                <c:pt idx="85">
                  <c:v>293.2833333333333</c:v>
                </c:pt>
                <c:pt idx="86">
                  <c:v>293.38333333333333</c:v>
                </c:pt>
                <c:pt idx="87">
                  <c:v>293.5</c:v>
                </c:pt>
                <c:pt idx="88">
                  <c:v>294.33333333333337</c:v>
                </c:pt>
                <c:pt idx="89">
                  <c:v>294.43333333333334</c:v>
                </c:pt>
                <c:pt idx="90">
                  <c:v>294.56666666666666</c:v>
                </c:pt>
                <c:pt idx="91">
                  <c:v>294.64999999999998</c:v>
                </c:pt>
                <c:pt idx="92">
                  <c:v>316.5333333333333</c:v>
                </c:pt>
                <c:pt idx="93">
                  <c:v>316.64999999999998</c:v>
                </c:pt>
                <c:pt idx="94">
                  <c:v>316.76666666666665</c:v>
                </c:pt>
                <c:pt idx="95">
                  <c:v>316.88333333333333</c:v>
                </c:pt>
                <c:pt idx="96">
                  <c:v>317</c:v>
                </c:pt>
                <c:pt idx="97">
                  <c:v>317.11666666666667</c:v>
                </c:pt>
                <c:pt idx="98">
                  <c:v>317.51666666666665</c:v>
                </c:pt>
                <c:pt idx="99">
                  <c:v>317.63333333333333</c:v>
                </c:pt>
                <c:pt idx="100">
                  <c:v>340.43333333333334</c:v>
                </c:pt>
                <c:pt idx="101">
                  <c:v>340.55</c:v>
                </c:pt>
                <c:pt idx="102">
                  <c:v>340.63333333333333</c:v>
                </c:pt>
                <c:pt idx="103">
                  <c:v>340.68333333333334</c:v>
                </c:pt>
                <c:pt idx="104">
                  <c:v>340.76666666666665</c:v>
                </c:pt>
                <c:pt idx="105">
                  <c:v>340.86666666666667</c:v>
                </c:pt>
                <c:pt idx="106">
                  <c:v>362.0333333333333</c:v>
                </c:pt>
                <c:pt idx="107">
                  <c:v>362.2166666666667</c:v>
                </c:pt>
                <c:pt idx="108">
                  <c:v>362.2833333333333</c:v>
                </c:pt>
                <c:pt idx="109">
                  <c:v>362.35</c:v>
                </c:pt>
                <c:pt idx="110">
                  <c:v>362.43333333333334</c:v>
                </c:pt>
                <c:pt idx="111">
                  <c:v>362.48333333333335</c:v>
                </c:pt>
                <c:pt idx="112">
                  <c:v>366.61666666666667</c:v>
                </c:pt>
                <c:pt idx="113">
                  <c:v>366.68333333333334</c:v>
                </c:pt>
                <c:pt idx="114">
                  <c:v>366.7166666666667</c:v>
                </c:pt>
                <c:pt idx="115">
                  <c:v>366.75</c:v>
                </c:pt>
                <c:pt idx="116">
                  <c:v>366.7833333333333</c:v>
                </c:pt>
                <c:pt idx="117">
                  <c:v>366.81666666666666</c:v>
                </c:pt>
                <c:pt idx="118">
                  <c:v>366.86666666666667</c:v>
                </c:pt>
                <c:pt idx="119">
                  <c:v>387.03333333333336</c:v>
                </c:pt>
                <c:pt idx="120">
                  <c:v>386.98333333333335</c:v>
                </c:pt>
                <c:pt idx="121">
                  <c:v>387.08333333333331</c:v>
                </c:pt>
                <c:pt idx="122">
                  <c:v>387.11666666666667</c:v>
                </c:pt>
                <c:pt idx="123">
                  <c:v>387.15</c:v>
                </c:pt>
                <c:pt idx="124">
                  <c:v>414.2</c:v>
                </c:pt>
                <c:pt idx="125">
                  <c:v>414.23333333333335</c:v>
                </c:pt>
                <c:pt idx="126">
                  <c:v>414.26666666666671</c:v>
                </c:pt>
                <c:pt idx="127">
                  <c:v>414.3</c:v>
                </c:pt>
                <c:pt idx="128">
                  <c:v>414.35</c:v>
                </c:pt>
                <c:pt idx="129">
                  <c:v>414.38333333333333</c:v>
                </c:pt>
                <c:pt idx="130">
                  <c:v>414.41666666666663</c:v>
                </c:pt>
                <c:pt idx="131">
                  <c:v>435.06666666666661</c:v>
                </c:pt>
                <c:pt idx="132">
                  <c:v>435.13333333333333</c:v>
                </c:pt>
                <c:pt idx="133">
                  <c:v>435.15</c:v>
                </c:pt>
                <c:pt idx="134">
                  <c:v>435.2</c:v>
                </c:pt>
                <c:pt idx="135">
                  <c:v>435.23333333333335</c:v>
                </c:pt>
                <c:pt idx="136">
                  <c:v>435.26666666666671</c:v>
                </c:pt>
                <c:pt idx="137">
                  <c:v>485.85</c:v>
                </c:pt>
                <c:pt idx="138">
                  <c:v>485.98333333333335</c:v>
                </c:pt>
                <c:pt idx="139">
                  <c:v>486.03333333333336</c:v>
                </c:pt>
                <c:pt idx="140">
                  <c:v>486.06666666666661</c:v>
                </c:pt>
                <c:pt idx="141">
                  <c:v>486.11666666666667</c:v>
                </c:pt>
                <c:pt idx="142">
                  <c:v>486.16666666666663</c:v>
                </c:pt>
                <c:pt idx="143">
                  <c:v>486.2166666666667</c:v>
                </c:pt>
                <c:pt idx="144">
                  <c:v>529.0333333333333</c:v>
                </c:pt>
                <c:pt idx="145">
                  <c:v>529.06666666666661</c:v>
                </c:pt>
                <c:pt idx="146">
                  <c:v>529.1</c:v>
                </c:pt>
                <c:pt idx="147">
                  <c:v>529.16666666666663</c:v>
                </c:pt>
                <c:pt idx="148">
                  <c:v>529.16666666666663</c:v>
                </c:pt>
                <c:pt idx="149">
                  <c:v>529.2166666666667</c:v>
                </c:pt>
                <c:pt idx="150">
                  <c:v>529.25</c:v>
                </c:pt>
                <c:pt idx="151">
                  <c:v>529.29999999999995</c:v>
                </c:pt>
                <c:pt idx="152">
                  <c:v>529.33333333333337</c:v>
                </c:pt>
                <c:pt idx="153">
                  <c:v>529.38333333333333</c:v>
                </c:pt>
                <c:pt idx="154">
                  <c:v>555.66666666666674</c:v>
                </c:pt>
                <c:pt idx="155">
                  <c:v>555.70000000000005</c:v>
                </c:pt>
                <c:pt idx="156">
                  <c:v>555.75</c:v>
                </c:pt>
                <c:pt idx="157">
                  <c:v>555.76666666666665</c:v>
                </c:pt>
                <c:pt idx="158">
                  <c:v>555.79999999999995</c:v>
                </c:pt>
                <c:pt idx="159">
                  <c:v>555.83333333333326</c:v>
                </c:pt>
                <c:pt idx="160">
                  <c:v>555.88333333333333</c:v>
                </c:pt>
                <c:pt idx="161">
                  <c:v>555.93333333333328</c:v>
                </c:pt>
                <c:pt idx="162">
                  <c:v>555.9666666666667</c:v>
                </c:pt>
                <c:pt idx="163">
                  <c:v>556.01666666666665</c:v>
                </c:pt>
                <c:pt idx="164">
                  <c:v>579.04999999999995</c:v>
                </c:pt>
                <c:pt idx="165">
                  <c:v>579.08333333333326</c:v>
                </c:pt>
                <c:pt idx="166">
                  <c:v>579.13333333333333</c:v>
                </c:pt>
                <c:pt idx="167">
                  <c:v>579.16666666666663</c:v>
                </c:pt>
                <c:pt idx="168">
                  <c:v>579.20000000000005</c:v>
                </c:pt>
                <c:pt idx="169">
                  <c:v>579.2166666666667</c:v>
                </c:pt>
                <c:pt idx="170">
                  <c:v>579.26666666666665</c:v>
                </c:pt>
                <c:pt idx="171">
                  <c:v>579.29999999999995</c:v>
                </c:pt>
                <c:pt idx="172">
                  <c:v>602.88333333333333</c:v>
                </c:pt>
                <c:pt idx="173">
                  <c:v>602.91666666666674</c:v>
                </c:pt>
                <c:pt idx="174">
                  <c:v>602.9666666666667</c:v>
                </c:pt>
                <c:pt idx="175">
                  <c:v>603</c:v>
                </c:pt>
                <c:pt idx="176">
                  <c:v>603.0333333333333</c:v>
                </c:pt>
                <c:pt idx="177">
                  <c:v>603.1</c:v>
                </c:pt>
                <c:pt idx="178">
                  <c:v>648.23333333333335</c:v>
                </c:pt>
                <c:pt idx="179">
                  <c:v>648.2833333333333</c:v>
                </c:pt>
                <c:pt idx="180">
                  <c:v>648.31666666666661</c:v>
                </c:pt>
                <c:pt idx="181">
                  <c:v>648.4</c:v>
                </c:pt>
                <c:pt idx="182">
                  <c:v>648.45000000000005</c:v>
                </c:pt>
                <c:pt idx="183">
                  <c:v>648.48333333333335</c:v>
                </c:pt>
                <c:pt idx="184">
                  <c:v>749.2</c:v>
                </c:pt>
                <c:pt idx="185">
                  <c:v>749.2833333333333</c:v>
                </c:pt>
                <c:pt idx="186">
                  <c:v>749.35</c:v>
                </c:pt>
                <c:pt idx="187">
                  <c:v>749.38333333333333</c:v>
                </c:pt>
                <c:pt idx="188">
                  <c:v>749.43333333333328</c:v>
                </c:pt>
              </c:numCache>
            </c:numRef>
          </c:xVal>
          <c:yVal>
            <c:numRef>
              <c:f>Sheet1!$L$3:$L$253</c:f>
              <c:numCache>
                <c:formatCode>General</c:formatCode>
                <c:ptCount val="251"/>
                <c:pt idx="0">
                  <c:v>3.4253524662140933E-2</c:v>
                </c:pt>
                <c:pt idx="1">
                  <c:v>3.4253524662140933E-2</c:v>
                </c:pt>
                <c:pt idx="2">
                  <c:v>5.5162232203728401E-2</c:v>
                </c:pt>
                <c:pt idx="3">
                  <c:v>5.5162232203728401E-2</c:v>
                </c:pt>
                <c:pt idx="4">
                  <c:v>5.5162232203728401E-2</c:v>
                </c:pt>
                <c:pt idx="5">
                  <c:v>8.5442078484075701E-2</c:v>
                </c:pt>
                <c:pt idx="6">
                  <c:v>8.6629287822242773E-2</c:v>
                </c:pt>
                <c:pt idx="7">
                  <c:v>8.8092767710063136E-2</c:v>
                </c:pt>
                <c:pt idx="8">
                  <c:v>8.8644190159638647E-2</c:v>
                </c:pt>
                <c:pt idx="9">
                  <c:v>9.0200400552070903E-2</c:v>
                </c:pt>
                <c:pt idx="10">
                  <c:v>9.184377956166756E-2</c:v>
                </c:pt>
                <c:pt idx="11">
                  <c:v>9.5909090053215351E-2</c:v>
                </c:pt>
                <c:pt idx="12">
                  <c:v>9.5909090053215351E-2</c:v>
                </c:pt>
                <c:pt idx="13">
                  <c:v>9.5909090053215351E-2</c:v>
                </c:pt>
                <c:pt idx="14">
                  <c:v>9.5909090053215351E-2</c:v>
                </c:pt>
                <c:pt idx="15">
                  <c:v>9.5909090053215351E-2</c:v>
                </c:pt>
                <c:pt idx="16">
                  <c:v>9.5909090053215351E-2</c:v>
                </c:pt>
                <c:pt idx="17">
                  <c:v>9.5909090053215351E-2</c:v>
                </c:pt>
                <c:pt idx="18">
                  <c:v>0.13679075004062646</c:v>
                </c:pt>
                <c:pt idx="19">
                  <c:v>0.13826888765118284</c:v>
                </c:pt>
                <c:pt idx="20">
                  <c:v>0.13935368110267277</c:v>
                </c:pt>
                <c:pt idx="21">
                  <c:v>0.14443286554363954</c:v>
                </c:pt>
                <c:pt idx="22">
                  <c:v>0.14809527470189465</c:v>
                </c:pt>
                <c:pt idx="23">
                  <c:v>0.15071755771807727</c:v>
                </c:pt>
                <c:pt idx="24">
                  <c:v>0.24560373633611654</c:v>
                </c:pt>
                <c:pt idx="25">
                  <c:v>0.24717888584516423</c:v>
                </c:pt>
                <c:pt idx="26">
                  <c:v>0.24852536017428051</c:v>
                </c:pt>
                <c:pt idx="27">
                  <c:v>0.24521145289395996</c:v>
                </c:pt>
                <c:pt idx="28">
                  <c:v>0.2389394547686301</c:v>
                </c:pt>
                <c:pt idx="29">
                  <c:v>0.24132147627900302</c:v>
                </c:pt>
                <c:pt idx="30">
                  <c:v>0.24240467063702997</c:v>
                </c:pt>
                <c:pt idx="31">
                  <c:v>0.24427241866600724</c:v>
                </c:pt>
                <c:pt idx="32">
                  <c:v>0.24560373633611654</c:v>
                </c:pt>
                <c:pt idx="33">
                  <c:v>0.24725789658976094</c:v>
                </c:pt>
                <c:pt idx="34">
                  <c:v>0.25675270726700283</c:v>
                </c:pt>
                <c:pt idx="35">
                  <c:v>0.25864352964651705</c:v>
                </c:pt>
                <c:pt idx="36">
                  <c:v>0.25963531735486889</c:v>
                </c:pt>
                <c:pt idx="37">
                  <c:v>0.26029852533422737</c:v>
                </c:pt>
                <c:pt idx="38">
                  <c:v>0.26088015869925574</c:v>
                </c:pt>
                <c:pt idx="39">
                  <c:v>0.38594512574569073</c:v>
                </c:pt>
                <c:pt idx="40">
                  <c:v>0.38763378039800589</c:v>
                </c:pt>
                <c:pt idx="41">
                  <c:v>0.38957209252865876</c:v>
                </c:pt>
                <c:pt idx="42">
                  <c:v>0.39176347253394006</c:v>
                </c:pt>
                <c:pt idx="43">
                  <c:v>0.39335326081780764</c:v>
                </c:pt>
                <c:pt idx="44">
                  <c:v>0.39531815800022585</c:v>
                </c:pt>
                <c:pt idx="45">
                  <c:v>0.40089343930392562</c:v>
                </c:pt>
                <c:pt idx="46">
                  <c:v>0.40502828291740389</c:v>
                </c:pt>
                <c:pt idx="47">
                  <c:v>0.40603661048390194</c:v>
                </c:pt>
                <c:pt idx="48">
                  <c:v>0.4071737614619666</c:v>
                </c:pt>
                <c:pt idx="49">
                  <c:v>0.40844072535216736</c:v>
                </c:pt>
                <c:pt idx="50">
                  <c:v>0.40971134273469634</c:v>
                </c:pt>
                <c:pt idx="51">
                  <c:v>0.55895032721487059</c:v>
                </c:pt>
                <c:pt idx="52">
                  <c:v>0.56081165963497792</c:v>
                </c:pt>
                <c:pt idx="53">
                  <c:v>0.56267854939312301</c:v>
                </c:pt>
                <c:pt idx="54">
                  <c:v>0.56403978499319329</c:v>
                </c:pt>
                <c:pt idx="55">
                  <c:v>0.56540397126673803</c:v>
                </c:pt>
                <c:pt idx="56">
                  <c:v>0.83205394309431657</c:v>
                </c:pt>
                <c:pt idx="57">
                  <c:v>0.84141446778232432</c:v>
                </c:pt>
                <c:pt idx="58">
                  <c:v>0.84988982246858846</c:v>
                </c:pt>
                <c:pt idx="59">
                  <c:v>0.85525359266820633</c:v>
                </c:pt>
                <c:pt idx="60">
                  <c:v>0.86015421166580719</c:v>
                </c:pt>
                <c:pt idx="61">
                  <c:v>0.87300528348862017</c:v>
                </c:pt>
                <c:pt idx="62">
                  <c:v>0.89080873326428733</c:v>
                </c:pt>
                <c:pt idx="63">
                  <c:v>0.90839685879209053</c:v>
                </c:pt>
                <c:pt idx="64">
                  <c:v>0.91406433946236909</c:v>
                </c:pt>
                <c:pt idx="65">
                  <c:v>0.92757549578418441</c:v>
                </c:pt>
                <c:pt idx="66">
                  <c:v>0.93150315130479733</c:v>
                </c:pt>
                <c:pt idx="67">
                  <c:v>0.93360344572209986</c:v>
                </c:pt>
                <c:pt idx="68">
                  <c:v>0.86433810152453994</c:v>
                </c:pt>
                <c:pt idx="69">
                  <c:v>0.86532500269891788</c:v>
                </c:pt>
                <c:pt idx="70">
                  <c:v>0.86705433410958932</c:v>
                </c:pt>
                <c:pt idx="71">
                  <c:v>1.3920559781413404</c:v>
                </c:pt>
                <c:pt idx="72">
                  <c:v>1.4171571398573617</c:v>
                </c:pt>
                <c:pt idx="73">
                  <c:v>1.4196843754261961</c:v>
                </c:pt>
                <c:pt idx="74">
                  <c:v>1.422938245319874</c:v>
                </c:pt>
                <c:pt idx="75">
                  <c:v>1.4247481700634159</c:v>
                </c:pt>
                <c:pt idx="76">
                  <c:v>1.8550231855791166</c:v>
                </c:pt>
                <c:pt idx="77">
                  <c:v>1.8712946917172308</c:v>
                </c:pt>
                <c:pt idx="78">
                  <c:v>1.8678626268456169</c:v>
                </c:pt>
                <c:pt idx="79">
                  <c:v>1.8738710015990261</c:v>
                </c:pt>
                <c:pt idx="80">
                  <c:v>1.8781691497015816</c:v>
                </c:pt>
                <c:pt idx="81">
                  <c:v>1.8811810439269747</c:v>
                </c:pt>
                <c:pt idx="82">
                  <c:v>2.4793245929607153</c:v>
                </c:pt>
                <c:pt idx="83">
                  <c:v>2.6264487367265872</c:v>
                </c:pt>
                <c:pt idx="84">
                  <c:v>2.6146407349562235</c:v>
                </c:pt>
                <c:pt idx="85">
                  <c:v>2.6205432423013733</c:v>
                </c:pt>
                <c:pt idx="86">
                  <c:v>2.6234956189400163</c:v>
                </c:pt>
                <c:pt idx="87">
                  <c:v>2.6269409946852118</c:v>
                </c:pt>
                <c:pt idx="88">
                  <c:v>2.6515793647562811</c:v>
                </c:pt>
                <c:pt idx="89">
                  <c:v>2.6545392418840565</c:v>
                </c:pt>
                <c:pt idx="90">
                  <c:v>2.6584868042525338</c:v>
                </c:pt>
                <c:pt idx="91">
                  <c:v>2.6609546402189634</c:v>
                </c:pt>
                <c:pt idx="92">
                  <c:v>3.3148364784506232</c:v>
                </c:pt>
                <c:pt idx="93">
                  <c:v>3.318297505676981</c:v>
                </c:pt>
                <c:pt idx="94">
                  <c:v>3.3217576761815155</c:v>
                </c:pt>
                <c:pt idx="95">
                  <c:v>3.325216980866454</c:v>
                </c:pt>
                <c:pt idx="96">
                  <c:v>3.3286754106432888</c:v>
                </c:pt>
                <c:pt idx="97">
                  <c:v>3.3321329564328708</c:v>
                </c:pt>
                <c:pt idx="98">
                  <c:v>3.3439805635370017</c:v>
                </c:pt>
                <c:pt idx="99">
                  <c:v>3.3474340856363498</c:v>
                </c:pt>
                <c:pt idx="100">
                  <c:v>3.994021527038587</c:v>
                </c:pt>
                <c:pt idx="101">
                  <c:v>3.9971360687908222</c:v>
                </c:pt>
                <c:pt idx="102">
                  <c:v>3.9993592635074924</c:v>
                </c:pt>
                <c:pt idx="103">
                  <c:v>4.0006925881617317</c:v>
                </c:pt>
                <c:pt idx="104">
                  <c:v>4.002913807532626</c:v>
                </c:pt>
                <c:pt idx="105">
                  <c:v>4.0055776374123138</c:v>
                </c:pt>
                <c:pt idx="106">
                  <c:v>4.5246741319823558</c:v>
                </c:pt>
                <c:pt idx="107">
                  <c:v>4.5287497220433979</c:v>
                </c:pt>
                <c:pt idx="108">
                  <c:v>4.5302298688270861</c:v>
                </c:pt>
                <c:pt idx="109">
                  <c:v>4.5317090093020918</c:v>
                </c:pt>
                <c:pt idx="110">
                  <c:v>4.533556519336388</c:v>
                </c:pt>
                <c:pt idx="111">
                  <c:v>4.5346642701779878</c:v>
                </c:pt>
                <c:pt idx="112">
                  <c:v>4.6242692705105952</c:v>
                </c:pt>
                <c:pt idx="113">
                  <c:v>4.6256824822791032</c:v>
                </c:pt>
                <c:pt idx="114">
                  <c:v>4.6263887054054189</c:v>
                </c:pt>
                <c:pt idx="115">
                  <c:v>4.6270946733349003</c:v>
                </c:pt>
                <c:pt idx="116">
                  <c:v>4.627800386049052</c:v>
                </c:pt>
                <c:pt idx="117">
                  <c:v>4.6285058435295046</c:v>
                </c:pt>
                <c:pt idx="118">
                  <c:v>4.6295635511471218</c:v>
                </c:pt>
                <c:pt idx="119">
                  <c:v>5.0093223046213495</c:v>
                </c:pt>
                <c:pt idx="120">
                  <c:v>5.0084949236317602</c:v>
                </c:pt>
                <c:pt idx="121">
                  <c:v>5.0101491316381441</c:v>
                </c:pt>
                <c:pt idx="122">
                  <c:v>5.0107000419573708</c:v>
                </c:pt>
                <c:pt idx="123">
                  <c:v>5.0112507061726106</c:v>
                </c:pt>
                <c:pt idx="124">
                  <c:v>5.3818187752845796</c:v>
                </c:pt>
                <c:pt idx="125">
                  <c:v>5.382188337392197</c:v>
                </c:pt>
                <c:pt idx="126">
                  <c:v>5.3825577039145802</c:v>
                </c:pt>
                <c:pt idx="127">
                  <c:v>5.3829268749249373</c:v>
                </c:pt>
                <c:pt idx="128">
                  <c:v>5.3834802650155957</c:v>
                </c:pt>
                <c:pt idx="129">
                  <c:v>5.3838489475662401</c:v>
                </c:pt>
                <c:pt idx="130">
                  <c:v>5.3842174348611636</c:v>
                </c:pt>
                <c:pt idx="131">
                  <c:v>5.5779031179111787</c:v>
                </c:pt>
                <c:pt idx="132">
                  <c:v>5.5784260217268873</c:v>
                </c:pt>
                <c:pt idx="133">
                  <c:v>5.5785566540826013</c:v>
                </c:pt>
                <c:pt idx="134">
                  <c:v>5.5789483266552562</c:v>
                </c:pt>
                <c:pt idx="135">
                  <c:v>5.5792092547131995</c:v>
                </c:pt>
                <c:pt idx="136">
                  <c:v>5.5794700332610914</c:v>
                </c:pt>
                <c:pt idx="137">
                  <c:v>5.8399513634294404</c:v>
                </c:pt>
                <c:pt idx="138">
                  <c:v>5.8403662511801686</c:v>
                </c:pt>
                <c:pt idx="139">
                  <c:v>5.8405215642360915</c:v>
                </c:pt>
                <c:pt idx="140">
                  <c:v>5.8406250246057816</c:v>
                </c:pt>
                <c:pt idx="141">
                  <c:v>5.8407800927560451</c:v>
                </c:pt>
                <c:pt idx="142">
                  <c:v>5.8409350141376386</c:v>
                </c:pt>
                <c:pt idx="143">
                  <c:v>5.8410897888814839</c:v>
                </c:pt>
                <c:pt idx="144">
                  <c:v>5.9314639647369729</c:v>
                </c:pt>
                <c:pt idx="145">
                  <c:v>5.9315091188081803</c:v>
                </c:pt>
                <c:pt idx="146">
                  <c:v>5.9315542434735065</c:v>
                </c:pt>
                <c:pt idx="147">
                  <c:v>5.9316444046612959</c:v>
                </c:pt>
                <c:pt idx="148">
                  <c:v>5.9316444046612959</c:v>
                </c:pt>
                <c:pt idx="149">
                  <c:v>5.9317119485006842</c:v>
                </c:pt>
                <c:pt idx="150">
                  <c:v>5.9317569410707689</c:v>
                </c:pt>
                <c:pt idx="151">
                  <c:v>5.9318243749882535</c:v>
                </c:pt>
                <c:pt idx="152">
                  <c:v>5.9318692943353222</c:v>
                </c:pt>
                <c:pt idx="153">
                  <c:v>5.9319366185055893</c:v>
                </c:pt>
                <c:pt idx="154">
                  <c:v>5.9595760957508839</c:v>
                </c:pt>
                <c:pt idx="155">
                  <c:v>5.9596028546541646</c:v>
                </c:pt>
                <c:pt idx="156">
                  <c:v>5.9596429600252812</c:v>
                </c:pt>
                <c:pt idx="157">
                  <c:v>5.9596563196923427</c:v>
                </c:pt>
                <c:pt idx="158">
                  <c:v>5.9596830258500484</c:v>
                </c:pt>
                <c:pt idx="159">
                  <c:v>5.9597097144486932</c:v>
                </c:pt>
                <c:pt idx="160">
                  <c:v>5.9597497144483285</c:v>
                </c:pt>
                <c:pt idx="161">
                  <c:v>5.9597896750040951</c:v>
                </c:pt>
                <c:pt idx="162">
                  <c:v>5.9598162934802925</c:v>
                </c:pt>
                <c:pt idx="163">
                  <c:v>5.9598561883815133</c:v>
                </c:pt>
                <c:pt idx="164">
                  <c:v>5.9746120552125017</c:v>
                </c:pt>
                <c:pt idx="165">
                  <c:v>5.9746289033234765</c:v>
                </c:pt>
                <c:pt idx="166">
                  <c:v>5.9746541546170864</c:v>
                </c:pt>
                <c:pt idx="167">
                  <c:v>5.9746709749082267</c:v>
                </c:pt>
                <c:pt idx="168">
                  <c:v>5.9746877840841899</c:v>
                </c:pt>
                <c:pt idx="169">
                  <c:v>5.9746961845062554</c:v>
                </c:pt>
                <c:pt idx="170">
                  <c:v>5.9747213691197087</c:v>
                </c:pt>
                <c:pt idx="171">
                  <c:v>5.9747381449938155</c:v>
                </c:pt>
                <c:pt idx="172">
                  <c:v>5.9842125806813939</c:v>
                </c:pt>
                <c:pt idx="173">
                  <c:v>5.9842230744540776</c:v>
                </c:pt>
                <c:pt idx="174">
                  <c:v>5.9842388020706307</c:v>
                </c:pt>
                <c:pt idx="175">
                  <c:v>5.9842492784600392</c:v>
                </c:pt>
                <c:pt idx="176">
                  <c:v>5.9842597479041597</c:v>
                </c:pt>
                <c:pt idx="177">
                  <c:v>5.9842806659748575</c:v>
                </c:pt>
                <c:pt idx="178">
                  <c:v>5.9936160723493517</c:v>
                </c:pt>
                <c:pt idx="179">
                  <c:v>5.9936224463038537</c:v>
                </c:pt>
                <c:pt idx="180">
                  <c:v>5.9936266920746686</c:v>
                </c:pt>
                <c:pt idx="181">
                  <c:v>5.9936372941527241</c:v>
                </c:pt>
                <c:pt idx="182">
                  <c:v>5.993643646941047</c:v>
                </c:pt>
                <c:pt idx="183">
                  <c:v>5.9936478786127809</c:v>
                </c:pt>
                <c:pt idx="184">
                  <c:v>5.9991517896588791</c:v>
                </c:pt>
                <c:pt idx="185">
                  <c:v>5.9991532019660143</c:v>
                </c:pt>
                <c:pt idx="186">
                  <c:v>5.999154330118655</c:v>
                </c:pt>
                <c:pt idx="187">
                  <c:v>5.9991548936313084</c:v>
                </c:pt>
                <c:pt idx="188">
                  <c:v>5.9991557381964089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D9-4208-9218-A21871F8E01A}"/>
            </c:ext>
          </c:extLst>
        </c:ser>
        <c:ser>
          <c:idx val="0"/>
          <c:order val="2"/>
          <c:tx>
            <c:strRef>
              <c:f>Sheet1!$H$2</c:f>
              <c:strCache>
                <c:ptCount val="1"/>
                <c:pt idx="0">
                  <c:v>3D Leaf Width PA (mm)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Sheet1!$G$3:$G$21</c:f>
              <c:numCache>
                <c:formatCode>0.00</c:formatCode>
                <c:ptCount val="19"/>
                <c:pt idx="0">
                  <c:v>174.8</c:v>
                </c:pt>
                <c:pt idx="1">
                  <c:v>185.53333333333333</c:v>
                </c:pt>
                <c:pt idx="2">
                  <c:v>193.03333333333336</c:v>
                </c:pt>
                <c:pt idx="3">
                  <c:v>199.13333333333333</c:v>
                </c:pt>
                <c:pt idx="4">
                  <c:v>209.70000000000002</c:v>
                </c:pt>
                <c:pt idx="5">
                  <c:v>220.14999999999998</c:v>
                </c:pt>
                <c:pt idx="6">
                  <c:v>232.3</c:v>
                </c:pt>
                <c:pt idx="7">
                  <c:v>243.89999999999998</c:v>
                </c:pt>
                <c:pt idx="8">
                  <c:v>259.03333333333336</c:v>
                </c:pt>
                <c:pt idx="9">
                  <c:v>285.36666666666667</c:v>
                </c:pt>
                <c:pt idx="10">
                  <c:v>389.30000000000007</c:v>
                </c:pt>
              </c:numCache>
            </c:numRef>
          </c:xVal>
          <c:yVal>
            <c:numRef>
              <c:f>Sheet1!$H$3:$H$21</c:f>
              <c:numCache>
                <c:formatCode>General</c:formatCode>
                <c:ptCount val="19"/>
                <c:pt idx="0">
                  <c:v>0.13200000000000001</c:v>
                </c:pt>
                <c:pt idx="1">
                  <c:v>0.14799999999999999</c:v>
                </c:pt>
                <c:pt idx="2">
                  <c:v>0.20200000000000001</c:v>
                </c:pt>
                <c:pt idx="3">
                  <c:v>0.22</c:v>
                </c:pt>
                <c:pt idx="4">
                  <c:v>0.29799999999999999</c:v>
                </c:pt>
                <c:pt idx="5">
                  <c:v>0.30599999999999999</c:v>
                </c:pt>
                <c:pt idx="6">
                  <c:v>0.38500000000000001</c:v>
                </c:pt>
                <c:pt idx="7">
                  <c:v>0.48</c:v>
                </c:pt>
                <c:pt idx="8">
                  <c:v>0.68200000000000005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D9-4208-9218-A21871F8E01A}"/>
            </c:ext>
          </c:extLst>
        </c:ser>
        <c:ser>
          <c:idx val="3"/>
          <c:order val="3"/>
          <c:tx>
            <c:strRef>
              <c:f>Sheet1!$H$26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Sheet1!$G$27:$G$36</c:f>
              <c:numCache>
                <c:formatCode>0.00</c:formatCode>
                <c:ptCount val="10"/>
              </c:numCache>
            </c:numRef>
          </c:xVal>
          <c:yVal>
            <c:numRef>
              <c:f>Sheet1!$H$27:$H$36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D9-4208-9218-A21871F8E01A}"/>
            </c:ext>
          </c:extLst>
        </c:ser>
        <c:ser>
          <c:idx val="4"/>
          <c:order val="4"/>
          <c:tx>
            <c:strRef>
              <c:f>Sheet1!$H$39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5-C9D9-4208-9218-A21871F8E01A}"/>
              </c:ext>
            </c:extLst>
          </c:dPt>
          <c:xVal>
            <c:numRef>
              <c:f>Sheet1!$G$40:$G$49</c:f>
              <c:numCache>
                <c:formatCode>0.00</c:formatCode>
                <c:ptCount val="10"/>
              </c:numCache>
            </c:numRef>
          </c:xVal>
          <c:yVal>
            <c:numRef>
              <c:f>Sheet1!$H$40:$H$49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D9-4208-9218-A21871F8E01A}"/>
            </c:ext>
          </c:extLst>
        </c:ser>
        <c:ser>
          <c:idx val="5"/>
          <c:order val="5"/>
          <c:tx>
            <c:v>Raw spch control data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</c:spPr>
          </c:marker>
          <c:xVal>
            <c:numRef>
              <c:f>Sheet1!$N$3:$N$123</c:f>
              <c:numCache>
                <c:formatCode>General</c:formatCode>
                <c:ptCount val="121"/>
                <c:pt idx="0">
                  <c:v>102.53</c:v>
                </c:pt>
                <c:pt idx="1">
                  <c:v>102.67</c:v>
                </c:pt>
                <c:pt idx="2">
                  <c:v>102.82</c:v>
                </c:pt>
                <c:pt idx="3">
                  <c:v>100.15</c:v>
                </c:pt>
                <c:pt idx="4">
                  <c:v>100.5</c:v>
                </c:pt>
                <c:pt idx="5">
                  <c:v>101.13</c:v>
                </c:pt>
                <c:pt idx="6">
                  <c:v>101.68</c:v>
                </c:pt>
                <c:pt idx="7">
                  <c:v>101.93</c:v>
                </c:pt>
                <c:pt idx="8">
                  <c:v>101.97</c:v>
                </c:pt>
                <c:pt idx="9">
                  <c:v>102.47</c:v>
                </c:pt>
                <c:pt idx="10">
                  <c:v>102.73</c:v>
                </c:pt>
                <c:pt idx="11">
                  <c:v>122.13</c:v>
                </c:pt>
                <c:pt idx="12">
                  <c:v>122.25</c:v>
                </c:pt>
                <c:pt idx="13">
                  <c:v>122.75</c:v>
                </c:pt>
                <c:pt idx="14">
                  <c:v>123.15</c:v>
                </c:pt>
                <c:pt idx="15">
                  <c:v>123.55</c:v>
                </c:pt>
                <c:pt idx="16">
                  <c:v>123.75</c:v>
                </c:pt>
                <c:pt idx="17">
                  <c:v>124.02</c:v>
                </c:pt>
                <c:pt idx="18">
                  <c:v>124.33</c:v>
                </c:pt>
                <c:pt idx="19">
                  <c:v>124.45</c:v>
                </c:pt>
                <c:pt idx="20">
                  <c:v>146.78</c:v>
                </c:pt>
                <c:pt idx="21">
                  <c:v>147.30000000000001</c:v>
                </c:pt>
                <c:pt idx="22">
                  <c:v>147.88</c:v>
                </c:pt>
                <c:pt idx="23">
                  <c:v>148.08000000000001</c:v>
                </c:pt>
                <c:pt idx="24">
                  <c:v>148.28</c:v>
                </c:pt>
                <c:pt idx="25">
                  <c:v>150.05000000000001</c:v>
                </c:pt>
                <c:pt idx="26">
                  <c:v>150.30000000000001</c:v>
                </c:pt>
                <c:pt idx="27">
                  <c:v>150.47</c:v>
                </c:pt>
                <c:pt idx="28">
                  <c:v>150.72999999999999</c:v>
                </c:pt>
                <c:pt idx="29">
                  <c:v>151.18</c:v>
                </c:pt>
                <c:pt idx="30">
                  <c:v>167.95</c:v>
                </c:pt>
                <c:pt idx="31">
                  <c:v>169.53</c:v>
                </c:pt>
                <c:pt idx="32">
                  <c:v>169.65</c:v>
                </c:pt>
                <c:pt idx="33">
                  <c:v>170.52</c:v>
                </c:pt>
                <c:pt idx="34">
                  <c:v>170.87</c:v>
                </c:pt>
                <c:pt idx="35">
                  <c:v>171.57</c:v>
                </c:pt>
                <c:pt idx="36">
                  <c:v>171.83</c:v>
                </c:pt>
                <c:pt idx="37">
                  <c:v>172.42</c:v>
                </c:pt>
                <c:pt idx="38">
                  <c:v>172.77</c:v>
                </c:pt>
                <c:pt idx="39">
                  <c:v>191.73</c:v>
                </c:pt>
                <c:pt idx="40">
                  <c:v>191.72</c:v>
                </c:pt>
                <c:pt idx="41">
                  <c:v>192.08</c:v>
                </c:pt>
                <c:pt idx="42">
                  <c:v>192.72</c:v>
                </c:pt>
                <c:pt idx="43">
                  <c:v>192.98</c:v>
                </c:pt>
                <c:pt idx="44">
                  <c:v>193.07</c:v>
                </c:pt>
                <c:pt idx="45">
                  <c:v>193.23</c:v>
                </c:pt>
                <c:pt idx="46">
                  <c:v>193.75</c:v>
                </c:pt>
                <c:pt idx="47">
                  <c:v>195.82</c:v>
                </c:pt>
                <c:pt idx="48">
                  <c:v>217.03</c:v>
                </c:pt>
                <c:pt idx="49">
                  <c:v>216.65</c:v>
                </c:pt>
                <c:pt idx="50">
                  <c:v>216.82</c:v>
                </c:pt>
                <c:pt idx="51">
                  <c:v>217.05</c:v>
                </c:pt>
                <c:pt idx="52">
                  <c:v>217.18</c:v>
                </c:pt>
                <c:pt idx="53">
                  <c:v>218.1</c:v>
                </c:pt>
                <c:pt idx="54">
                  <c:v>218.42</c:v>
                </c:pt>
                <c:pt idx="55">
                  <c:v>218.87</c:v>
                </c:pt>
                <c:pt idx="56">
                  <c:v>219.93</c:v>
                </c:pt>
                <c:pt idx="57">
                  <c:v>239.08</c:v>
                </c:pt>
                <c:pt idx="58">
                  <c:v>239.5</c:v>
                </c:pt>
                <c:pt idx="59">
                  <c:v>239.7</c:v>
                </c:pt>
                <c:pt idx="60">
                  <c:v>241.03</c:v>
                </c:pt>
                <c:pt idx="61">
                  <c:v>241.03</c:v>
                </c:pt>
                <c:pt idx="62">
                  <c:v>241.03</c:v>
                </c:pt>
                <c:pt idx="63">
                  <c:v>242.22</c:v>
                </c:pt>
                <c:pt idx="64">
                  <c:v>242.77</c:v>
                </c:pt>
                <c:pt idx="65">
                  <c:v>243</c:v>
                </c:pt>
                <c:pt idx="66">
                  <c:v>243.15</c:v>
                </c:pt>
                <c:pt idx="67">
                  <c:v>243.37</c:v>
                </c:pt>
                <c:pt idx="68">
                  <c:v>243.5</c:v>
                </c:pt>
                <c:pt idx="69">
                  <c:v>262.77999999999997</c:v>
                </c:pt>
                <c:pt idx="70">
                  <c:v>262.93</c:v>
                </c:pt>
                <c:pt idx="71">
                  <c:v>263.17</c:v>
                </c:pt>
                <c:pt idx="72">
                  <c:v>263.39999999999998</c:v>
                </c:pt>
                <c:pt idx="73">
                  <c:v>263.47000000000003</c:v>
                </c:pt>
                <c:pt idx="74">
                  <c:v>263.57</c:v>
                </c:pt>
                <c:pt idx="75">
                  <c:v>263.73</c:v>
                </c:pt>
                <c:pt idx="76">
                  <c:v>264.02</c:v>
                </c:pt>
                <c:pt idx="77">
                  <c:v>264.2</c:v>
                </c:pt>
                <c:pt idx="78">
                  <c:v>264.35000000000002</c:v>
                </c:pt>
                <c:pt idx="79">
                  <c:v>286.87</c:v>
                </c:pt>
                <c:pt idx="80">
                  <c:v>287.02999999999997</c:v>
                </c:pt>
                <c:pt idx="81">
                  <c:v>287.33</c:v>
                </c:pt>
                <c:pt idx="82">
                  <c:v>287.37</c:v>
                </c:pt>
                <c:pt idx="83">
                  <c:v>287.64999999999998</c:v>
                </c:pt>
                <c:pt idx="84">
                  <c:v>288.13</c:v>
                </c:pt>
                <c:pt idx="85">
                  <c:v>288.43</c:v>
                </c:pt>
                <c:pt idx="86">
                  <c:v>288.64999999999998</c:v>
                </c:pt>
                <c:pt idx="87">
                  <c:v>288.77</c:v>
                </c:pt>
                <c:pt idx="88">
                  <c:v>289</c:v>
                </c:pt>
                <c:pt idx="89">
                  <c:v>311.17</c:v>
                </c:pt>
                <c:pt idx="90">
                  <c:v>311.35000000000002</c:v>
                </c:pt>
                <c:pt idx="91">
                  <c:v>311.57</c:v>
                </c:pt>
                <c:pt idx="92">
                  <c:v>311.73</c:v>
                </c:pt>
                <c:pt idx="93">
                  <c:v>311.88</c:v>
                </c:pt>
                <c:pt idx="94">
                  <c:v>312.2</c:v>
                </c:pt>
                <c:pt idx="95">
                  <c:v>312.38</c:v>
                </c:pt>
                <c:pt idx="96">
                  <c:v>312.60000000000002</c:v>
                </c:pt>
                <c:pt idx="97">
                  <c:v>312.72000000000003</c:v>
                </c:pt>
                <c:pt idx="98">
                  <c:v>312.93</c:v>
                </c:pt>
                <c:pt idx="99">
                  <c:v>313.13</c:v>
                </c:pt>
                <c:pt idx="100">
                  <c:v>334.78</c:v>
                </c:pt>
                <c:pt idx="101">
                  <c:v>334.77</c:v>
                </c:pt>
                <c:pt idx="102">
                  <c:v>334.92</c:v>
                </c:pt>
                <c:pt idx="103">
                  <c:v>335.2</c:v>
                </c:pt>
                <c:pt idx="104">
                  <c:v>335.93</c:v>
                </c:pt>
                <c:pt idx="105">
                  <c:v>336.02</c:v>
                </c:pt>
                <c:pt idx="106">
                  <c:v>336.22</c:v>
                </c:pt>
                <c:pt idx="107">
                  <c:v>336.42</c:v>
                </c:pt>
                <c:pt idx="108">
                  <c:v>336.53</c:v>
                </c:pt>
                <c:pt idx="109">
                  <c:v>336.78</c:v>
                </c:pt>
                <c:pt idx="110">
                  <c:v>358.6</c:v>
                </c:pt>
                <c:pt idx="111">
                  <c:v>358.78</c:v>
                </c:pt>
                <c:pt idx="112">
                  <c:v>358.93</c:v>
                </c:pt>
                <c:pt idx="113">
                  <c:v>359</c:v>
                </c:pt>
                <c:pt idx="114">
                  <c:v>359.2</c:v>
                </c:pt>
                <c:pt idx="115">
                  <c:v>359.52</c:v>
                </c:pt>
                <c:pt idx="116">
                  <c:v>359.67</c:v>
                </c:pt>
                <c:pt idx="117">
                  <c:v>359.75</c:v>
                </c:pt>
                <c:pt idx="118">
                  <c:v>359.97</c:v>
                </c:pt>
                <c:pt idx="119">
                  <c:v>360.12</c:v>
                </c:pt>
                <c:pt idx="120">
                  <c:v>360.32</c:v>
                </c:pt>
              </c:numCache>
            </c:numRef>
          </c:xVal>
          <c:yVal>
            <c:numRef>
              <c:f>Sheet1!$O$3:$O$123</c:f>
              <c:numCache>
                <c:formatCode>General</c:formatCode>
                <c:ptCount val="12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0.11</c:v>
                </c:pt>
                <c:pt idx="5">
                  <c:v>0.09</c:v>
                </c:pt>
                <c:pt idx="6">
                  <c:v>0.13</c:v>
                </c:pt>
                <c:pt idx="7">
                  <c:v>0.1</c:v>
                </c:pt>
                <c:pt idx="8">
                  <c:v>0.12</c:v>
                </c:pt>
                <c:pt idx="9">
                  <c:v>0.1</c:v>
                </c:pt>
                <c:pt idx="10">
                  <c:v>0.12</c:v>
                </c:pt>
                <c:pt idx="11">
                  <c:v>0.11</c:v>
                </c:pt>
                <c:pt idx="12">
                  <c:v>0.11</c:v>
                </c:pt>
                <c:pt idx="13">
                  <c:v>7.0000000000000007E-2</c:v>
                </c:pt>
                <c:pt idx="14">
                  <c:v>0.1</c:v>
                </c:pt>
                <c:pt idx="15">
                  <c:v>0.1</c:v>
                </c:pt>
                <c:pt idx="16">
                  <c:v>0.11</c:v>
                </c:pt>
                <c:pt idx="17">
                  <c:v>0.13</c:v>
                </c:pt>
                <c:pt idx="18">
                  <c:v>0.09</c:v>
                </c:pt>
                <c:pt idx="19">
                  <c:v>0.08</c:v>
                </c:pt>
                <c:pt idx="20">
                  <c:v>0.1</c:v>
                </c:pt>
                <c:pt idx="21">
                  <c:v>0.1</c:v>
                </c:pt>
                <c:pt idx="22">
                  <c:v>0.09</c:v>
                </c:pt>
                <c:pt idx="23">
                  <c:v>0.12</c:v>
                </c:pt>
                <c:pt idx="24">
                  <c:v>0.11</c:v>
                </c:pt>
                <c:pt idx="25">
                  <c:v>0.13</c:v>
                </c:pt>
                <c:pt idx="26">
                  <c:v>0.08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0.13</c:v>
                </c:pt>
                <c:pt idx="31">
                  <c:v>0.11</c:v>
                </c:pt>
                <c:pt idx="32">
                  <c:v>0.09</c:v>
                </c:pt>
                <c:pt idx="33">
                  <c:v>0.11</c:v>
                </c:pt>
                <c:pt idx="34">
                  <c:v>0.11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0.11</c:v>
                </c:pt>
                <c:pt idx="39">
                  <c:v>0.12</c:v>
                </c:pt>
                <c:pt idx="40">
                  <c:v>0.16</c:v>
                </c:pt>
                <c:pt idx="41">
                  <c:v>0.19</c:v>
                </c:pt>
                <c:pt idx="42">
                  <c:v>0.19</c:v>
                </c:pt>
                <c:pt idx="43">
                  <c:v>0.14000000000000001</c:v>
                </c:pt>
                <c:pt idx="44">
                  <c:v>0.18</c:v>
                </c:pt>
                <c:pt idx="45">
                  <c:v>0.14000000000000001</c:v>
                </c:pt>
                <c:pt idx="46">
                  <c:v>0.12</c:v>
                </c:pt>
                <c:pt idx="47">
                  <c:v>0.18</c:v>
                </c:pt>
                <c:pt idx="48">
                  <c:v>0.16</c:v>
                </c:pt>
                <c:pt idx="49">
                  <c:v>0.16</c:v>
                </c:pt>
                <c:pt idx="50">
                  <c:v>0.14000000000000001</c:v>
                </c:pt>
                <c:pt idx="51">
                  <c:v>0.11</c:v>
                </c:pt>
                <c:pt idx="52">
                  <c:v>0.2</c:v>
                </c:pt>
                <c:pt idx="53">
                  <c:v>0.26</c:v>
                </c:pt>
                <c:pt idx="54">
                  <c:v>0.3</c:v>
                </c:pt>
                <c:pt idx="55">
                  <c:v>0.19</c:v>
                </c:pt>
                <c:pt idx="56">
                  <c:v>0.23</c:v>
                </c:pt>
                <c:pt idx="57">
                  <c:v>0.2</c:v>
                </c:pt>
                <c:pt idx="58">
                  <c:v>0.3</c:v>
                </c:pt>
                <c:pt idx="59">
                  <c:v>0.22</c:v>
                </c:pt>
                <c:pt idx="60">
                  <c:v>0.13</c:v>
                </c:pt>
                <c:pt idx="61">
                  <c:v>0.16</c:v>
                </c:pt>
                <c:pt idx="62">
                  <c:v>0.35</c:v>
                </c:pt>
                <c:pt idx="63">
                  <c:v>0.2</c:v>
                </c:pt>
                <c:pt idx="64">
                  <c:v>0.15</c:v>
                </c:pt>
                <c:pt idx="65">
                  <c:v>0.21</c:v>
                </c:pt>
                <c:pt idx="66">
                  <c:v>0.22</c:v>
                </c:pt>
                <c:pt idx="67">
                  <c:v>0.16</c:v>
                </c:pt>
                <c:pt idx="68">
                  <c:v>0.14000000000000001</c:v>
                </c:pt>
                <c:pt idx="69">
                  <c:v>0.32</c:v>
                </c:pt>
                <c:pt idx="70">
                  <c:v>0.28000000000000003</c:v>
                </c:pt>
                <c:pt idx="71">
                  <c:v>0.27</c:v>
                </c:pt>
                <c:pt idx="72">
                  <c:v>0.28000000000000003</c:v>
                </c:pt>
                <c:pt idx="73">
                  <c:v>0.3</c:v>
                </c:pt>
                <c:pt idx="74">
                  <c:v>0.26</c:v>
                </c:pt>
                <c:pt idx="75">
                  <c:v>0.15</c:v>
                </c:pt>
                <c:pt idx="76">
                  <c:v>0.11</c:v>
                </c:pt>
                <c:pt idx="77">
                  <c:v>0.17</c:v>
                </c:pt>
                <c:pt idx="78">
                  <c:v>0.23</c:v>
                </c:pt>
                <c:pt idx="79">
                  <c:v>0.31</c:v>
                </c:pt>
                <c:pt idx="80">
                  <c:v>0.27</c:v>
                </c:pt>
                <c:pt idx="81">
                  <c:v>0.28999999999999998</c:v>
                </c:pt>
                <c:pt idx="82">
                  <c:v>0.36</c:v>
                </c:pt>
                <c:pt idx="83">
                  <c:v>0.3</c:v>
                </c:pt>
                <c:pt idx="84">
                  <c:v>0.31</c:v>
                </c:pt>
                <c:pt idx="85">
                  <c:v>0.49</c:v>
                </c:pt>
                <c:pt idx="86">
                  <c:v>0.37</c:v>
                </c:pt>
                <c:pt idx="87">
                  <c:v>0.22</c:v>
                </c:pt>
                <c:pt idx="88">
                  <c:v>0.35</c:v>
                </c:pt>
                <c:pt idx="89">
                  <c:v>0.16</c:v>
                </c:pt>
                <c:pt idx="90">
                  <c:v>0.35</c:v>
                </c:pt>
                <c:pt idx="91">
                  <c:v>0.36</c:v>
                </c:pt>
                <c:pt idx="92">
                  <c:v>0.3</c:v>
                </c:pt>
                <c:pt idx="93">
                  <c:v>0.32</c:v>
                </c:pt>
                <c:pt idx="94">
                  <c:v>0.31</c:v>
                </c:pt>
                <c:pt idx="95">
                  <c:v>0.43</c:v>
                </c:pt>
                <c:pt idx="96">
                  <c:v>0.28000000000000003</c:v>
                </c:pt>
                <c:pt idx="97">
                  <c:v>0.41</c:v>
                </c:pt>
                <c:pt idx="98">
                  <c:v>0.44</c:v>
                </c:pt>
                <c:pt idx="99">
                  <c:v>0.22</c:v>
                </c:pt>
                <c:pt idx="100">
                  <c:v>0.24</c:v>
                </c:pt>
                <c:pt idx="101">
                  <c:v>0.42</c:v>
                </c:pt>
                <c:pt idx="102">
                  <c:v>0.46</c:v>
                </c:pt>
                <c:pt idx="103">
                  <c:v>0.32</c:v>
                </c:pt>
                <c:pt idx="104">
                  <c:v>0.42</c:v>
                </c:pt>
                <c:pt idx="105">
                  <c:v>0.45</c:v>
                </c:pt>
                <c:pt idx="106">
                  <c:v>0.34</c:v>
                </c:pt>
                <c:pt idx="107">
                  <c:v>0.54</c:v>
                </c:pt>
                <c:pt idx="108">
                  <c:v>0.25</c:v>
                </c:pt>
                <c:pt idx="109">
                  <c:v>0.27</c:v>
                </c:pt>
                <c:pt idx="110">
                  <c:v>0.41</c:v>
                </c:pt>
                <c:pt idx="111">
                  <c:v>0.47</c:v>
                </c:pt>
                <c:pt idx="112">
                  <c:v>0.47</c:v>
                </c:pt>
                <c:pt idx="113">
                  <c:v>0.23</c:v>
                </c:pt>
                <c:pt idx="114">
                  <c:v>0.23</c:v>
                </c:pt>
                <c:pt idx="115">
                  <c:v>0.54</c:v>
                </c:pt>
                <c:pt idx="116">
                  <c:v>0.46</c:v>
                </c:pt>
                <c:pt idx="117">
                  <c:v>0.25</c:v>
                </c:pt>
                <c:pt idx="118">
                  <c:v>0.41</c:v>
                </c:pt>
                <c:pt idx="119">
                  <c:v>0.24</c:v>
                </c:pt>
                <c:pt idx="120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D9-4208-9218-A21871F8E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72352"/>
        <c:axId val="1"/>
      </c:scatterChart>
      <c:valAx>
        <c:axId val="23237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 (HAS)</a:t>
                </a:r>
              </a:p>
            </c:rich>
          </c:tx>
          <c:layout>
            <c:manualLayout>
              <c:xMode val="edge"/>
              <c:yMode val="edge"/>
              <c:x val="0.36"/>
              <c:y val="0.922967084944770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Leaf Width (mm)</a:t>
                </a:r>
              </a:p>
            </c:rich>
          </c:tx>
          <c:layout>
            <c:manualLayout>
              <c:xMode val="edge"/>
              <c:yMode val="edge"/>
              <c:x val="1.1428670753904108E-2"/>
              <c:y val="0.3951498288862301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723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394507805729581"/>
          <c:y val="0.53478515715570885"/>
          <c:w val="0.21427513613778415"/>
          <c:h val="0.294921862682358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   </a:t>
            </a:r>
          </a:p>
        </c:rich>
      </c:tx>
      <c:layout>
        <c:manualLayout>
          <c:xMode val="edge"/>
          <c:yMode val="edge"/>
          <c:x val="0.25428566175287631"/>
          <c:y val="2.71041735980185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65980252964255"/>
          <c:y val="0.1742286751361162"/>
          <c:w val="0.62759367888197715"/>
          <c:h val="0.70961887477314045"/>
        </c:manualLayout>
      </c:layout>
      <c:scatterChart>
        <c:scatterStyle val="lineMarker"/>
        <c:varyColors val="0"/>
        <c:ser>
          <c:idx val="2"/>
          <c:order val="0"/>
          <c:tx>
            <c:v>Raw WT control data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Sheet1!$J$3:$J$253</c:f>
              <c:numCache>
                <c:formatCode>General</c:formatCode>
                <c:ptCount val="251"/>
                <c:pt idx="0">
                  <c:v>48</c:v>
                </c:pt>
                <c:pt idx="1">
                  <c:v>48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94.133333333333326</c:v>
                </c:pt>
                <c:pt idx="6">
                  <c:v>94.833333333333329</c:v>
                </c:pt>
                <c:pt idx="7">
                  <c:v>95.683333333333337</c:v>
                </c:pt>
                <c:pt idx="8">
                  <c:v>96</c:v>
                </c:pt>
                <c:pt idx="9">
                  <c:v>96.883333333333326</c:v>
                </c:pt>
                <c:pt idx="10">
                  <c:v>97.800000000000011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118.1</c:v>
                </c:pt>
                <c:pt idx="19">
                  <c:v>118.64999999999999</c:v>
                </c:pt>
                <c:pt idx="20">
                  <c:v>119.05000000000001</c:v>
                </c:pt>
                <c:pt idx="21">
                  <c:v>120.88333333333333</c:v>
                </c:pt>
                <c:pt idx="22">
                  <c:v>122.16666666666666</c:v>
                </c:pt>
                <c:pt idx="23">
                  <c:v>123.06666666666668</c:v>
                </c:pt>
                <c:pt idx="24">
                  <c:v>148.30000000000001</c:v>
                </c:pt>
                <c:pt idx="25">
                  <c:v>148.63333333333333</c:v>
                </c:pt>
                <c:pt idx="26">
                  <c:v>148.91666666666666</c:v>
                </c:pt>
                <c:pt idx="27">
                  <c:v>148.21666666666667</c:v>
                </c:pt>
                <c:pt idx="28">
                  <c:v>146.86666666666667</c:v>
                </c:pt>
                <c:pt idx="29">
                  <c:v>147.38333333333333</c:v>
                </c:pt>
                <c:pt idx="30">
                  <c:v>147.61666666666667</c:v>
                </c:pt>
                <c:pt idx="31">
                  <c:v>148.01666666666665</c:v>
                </c:pt>
                <c:pt idx="32">
                  <c:v>148.30000000000001</c:v>
                </c:pt>
                <c:pt idx="33">
                  <c:v>148.65</c:v>
                </c:pt>
                <c:pt idx="34">
                  <c:v>150.61666666666667</c:v>
                </c:pt>
                <c:pt idx="35">
                  <c:v>151</c:v>
                </c:pt>
                <c:pt idx="36">
                  <c:v>151.19999999999999</c:v>
                </c:pt>
                <c:pt idx="37">
                  <c:v>151.33333333333331</c:v>
                </c:pt>
                <c:pt idx="38">
                  <c:v>151.44999999999999</c:v>
                </c:pt>
                <c:pt idx="39">
                  <c:v>172.13333333333333</c:v>
                </c:pt>
                <c:pt idx="40">
                  <c:v>172.36666666666667</c:v>
                </c:pt>
                <c:pt idx="41">
                  <c:v>172.63333333333333</c:v>
                </c:pt>
                <c:pt idx="42">
                  <c:v>172.93333333333334</c:v>
                </c:pt>
                <c:pt idx="43">
                  <c:v>173.15</c:v>
                </c:pt>
                <c:pt idx="44">
                  <c:v>173.41666666666669</c:v>
                </c:pt>
                <c:pt idx="45">
                  <c:v>174.16666666666669</c:v>
                </c:pt>
                <c:pt idx="46">
                  <c:v>174.71666666666667</c:v>
                </c:pt>
                <c:pt idx="47">
                  <c:v>174.85</c:v>
                </c:pt>
                <c:pt idx="48">
                  <c:v>175</c:v>
                </c:pt>
                <c:pt idx="49">
                  <c:v>175.16666666666666</c:v>
                </c:pt>
                <c:pt idx="50">
                  <c:v>175.33333333333331</c:v>
                </c:pt>
                <c:pt idx="51">
                  <c:v>192.21666666666667</c:v>
                </c:pt>
                <c:pt idx="52">
                  <c:v>192.4</c:v>
                </c:pt>
                <c:pt idx="53">
                  <c:v>192.58333333333331</c:v>
                </c:pt>
                <c:pt idx="54">
                  <c:v>192.7166666666667</c:v>
                </c:pt>
                <c:pt idx="55">
                  <c:v>192.85</c:v>
                </c:pt>
                <c:pt idx="56">
                  <c:v>214.68333333333334</c:v>
                </c:pt>
                <c:pt idx="57">
                  <c:v>215.33333333333331</c:v>
                </c:pt>
                <c:pt idx="58">
                  <c:v>215.91666666666669</c:v>
                </c:pt>
                <c:pt idx="59">
                  <c:v>216.28333333333336</c:v>
                </c:pt>
                <c:pt idx="60">
                  <c:v>216.61666666666665</c:v>
                </c:pt>
                <c:pt idx="61">
                  <c:v>217.48333333333332</c:v>
                </c:pt>
                <c:pt idx="62">
                  <c:v>218.66666666666666</c:v>
                </c:pt>
                <c:pt idx="63">
                  <c:v>219.81666666666666</c:v>
                </c:pt>
                <c:pt idx="64">
                  <c:v>220.18333333333334</c:v>
                </c:pt>
                <c:pt idx="65">
                  <c:v>221.05</c:v>
                </c:pt>
                <c:pt idx="66">
                  <c:v>221.3</c:v>
                </c:pt>
                <c:pt idx="67">
                  <c:v>221.43333333333334</c:v>
                </c:pt>
                <c:pt idx="68">
                  <c:v>216.9</c:v>
                </c:pt>
                <c:pt idx="69">
                  <c:v>216.96666666666667</c:v>
                </c:pt>
                <c:pt idx="70">
                  <c:v>217.08333333333334</c:v>
                </c:pt>
                <c:pt idx="71">
                  <c:v>246.15</c:v>
                </c:pt>
                <c:pt idx="72">
                  <c:v>247.31666666666666</c:v>
                </c:pt>
                <c:pt idx="73">
                  <c:v>247.43333333333334</c:v>
                </c:pt>
                <c:pt idx="74">
                  <c:v>247.58333333333331</c:v>
                </c:pt>
                <c:pt idx="75">
                  <c:v>247.66666666666669</c:v>
                </c:pt>
                <c:pt idx="76">
                  <c:v>265.8</c:v>
                </c:pt>
                <c:pt idx="77">
                  <c:v>266.43333333333334</c:v>
                </c:pt>
                <c:pt idx="78">
                  <c:v>266.3</c:v>
                </c:pt>
                <c:pt idx="79">
                  <c:v>266.53333333333336</c:v>
                </c:pt>
                <c:pt idx="80">
                  <c:v>266.7</c:v>
                </c:pt>
                <c:pt idx="81">
                  <c:v>266.81666666666666</c:v>
                </c:pt>
                <c:pt idx="82">
                  <c:v>288.46666666666664</c:v>
                </c:pt>
                <c:pt idx="83">
                  <c:v>293.48333333333335</c:v>
                </c:pt>
                <c:pt idx="84">
                  <c:v>293.08333333333331</c:v>
                </c:pt>
                <c:pt idx="85">
                  <c:v>293.2833333333333</c:v>
                </c:pt>
                <c:pt idx="86">
                  <c:v>293.38333333333333</c:v>
                </c:pt>
                <c:pt idx="87">
                  <c:v>293.5</c:v>
                </c:pt>
                <c:pt idx="88">
                  <c:v>294.33333333333337</c:v>
                </c:pt>
                <c:pt idx="89">
                  <c:v>294.43333333333334</c:v>
                </c:pt>
                <c:pt idx="90">
                  <c:v>294.56666666666666</c:v>
                </c:pt>
                <c:pt idx="91">
                  <c:v>294.64999999999998</c:v>
                </c:pt>
                <c:pt idx="92">
                  <c:v>316.5333333333333</c:v>
                </c:pt>
                <c:pt idx="93">
                  <c:v>316.64999999999998</c:v>
                </c:pt>
                <c:pt idx="94">
                  <c:v>316.76666666666665</c:v>
                </c:pt>
                <c:pt idx="95">
                  <c:v>316.88333333333333</c:v>
                </c:pt>
                <c:pt idx="96">
                  <c:v>317</c:v>
                </c:pt>
                <c:pt idx="97">
                  <c:v>317.11666666666667</c:v>
                </c:pt>
                <c:pt idx="98">
                  <c:v>317.51666666666665</c:v>
                </c:pt>
                <c:pt idx="99">
                  <c:v>317.63333333333333</c:v>
                </c:pt>
                <c:pt idx="100">
                  <c:v>340.43333333333334</c:v>
                </c:pt>
                <c:pt idx="101">
                  <c:v>340.55</c:v>
                </c:pt>
                <c:pt idx="102">
                  <c:v>340.63333333333333</c:v>
                </c:pt>
                <c:pt idx="103">
                  <c:v>340.68333333333334</c:v>
                </c:pt>
                <c:pt idx="104">
                  <c:v>340.76666666666665</c:v>
                </c:pt>
                <c:pt idx="105">
                  <c:v>340.86666666666667</c:v>
                </c:pt>
                <c:pt idx="106">
                  <c:v>362.0333333333333</c:v>
                </c:pt>
                <c:pt idx="107">
                  <c:v>362.2166666666667</c:v>
                </c:pt>
                <c:pt idx="108">
                  <c:v>362.2833333333333</c:v>
                </c:pt>
                <c:pt idx="109">
                  <c:v>362.35</c:v>
                </c:pt>
                <c:pt idx="110">
                  <c:v>362.43333333333334</c:v>
                </c:pt>
                <c:pt idx="111">
                  <c:v>362.48333333333335</c:v>
                </c:pt>
                <c:pt idx="112">
                  <c:v>366.61666666666667</c:v>
                </c:pt>
                <c:pt idx="113">
                  <c:v>366.68333333333334</c:v>
                </c:pt>
                <c:pt idx="114">
                  <c:v>366.7166666666667</c:v>
                </c:pt>
                <c:pt idx="115">
                  <c:v>366.75</c:v>
                </c:pt>
                <c:pt idx="116">
                  <c:v>366.7833333333333</c:v>
                </c:pt>
                <c:pt idx="117">
                  <c:v>366.81666666666666</c:v>
                </c:pt>
                <c:pt idx="118">
                  <c:v>366.86666666666667</c:v>
                </c:pt>
                <c:pt idx="119">
                  <c:v>387.03333333333336</c:v>
                </c:pt>
                <c:pt idx="120">
                  <c:v>386.98333333333335</c:v>
                </c:pt>
                <c:pt idx="121">
                  <c:v>387.08333333333331</c:v>
                </c:pt>
                <c:pt idx="122">
                  <c:v>387.11666666666667</c:v>
                </c:pt>
                <c:pt idx="123">
                  <c:v>387.15</c:v>
                </c:pt>
                <c:pt idx="124">
                  <c:v>414.2</c:v>
                </c:pt>
                <c:pt idx="125">
                  <c:v>414.23333333333335</c:v>
                </c:pt>
                <c:pt idx="126">
                  <c:v>414.26666666666671</c:v>
                </c:pt>
                <c:pt idx="127">
                  <c:v>414.3</c:v>
                </c:pt>
                <c:pt idx="128">
                  <c:v>414.35</c:v>
                </c:pt>
                <c:pt idx="129">
                  <c:v>414.38333333333333</c:v>
                </c:pt>
                <c:pt idx="130">
                  <c:v>414.41666666666663</c:v>
                </c:pt>
                <c:pt idx="131">
                  <c:v>435.06666666666661</c:v>
                </c:pt>
                <c:pt idx="132">
                  <c:v>435.13333333333333</c:v>
                </c:pt>
                <c:pt idx="133">
                  <c:v>435.15</c:v>
                </c:pt>
                <c:pt idx="134">
                  <c:v>435.2</c:v>
                </c:pt>
                <c:pt idx="135">
                  <c:v>435.23333333333335</c:v>
                </c:pt>
                <c:pt idx="136">
                  <c:v>435.26666666666671</c:v>
                </c:pt>
                <c:pt idx="137">
                  <c:v>485.85</c:v>
                </c:pt>
                <c:pt idx="138">
                  <c:v>485.98333333333335</c:v>
                </c:pt>
                <c:pt idx="139">
                  <c:v>486.03333333333336</c:v>
                </c:pt>
                <c:pt idx="140">
                  <c:v>486.06666666666661</c:v>
                </c:pt>
                <c:pt idx="141">
                  <c:v>486.11666666666667</c:v>
                </c:pt>
                <c:pt idx="142">
                  <c:v>486.16666666666663</c:v>
                </c:pt>
                <c:pt idx="143">
                  <c:v>486.2166666666667</c:v>
                </c:pt>
                <c:pt idx="144">
                  <c:v>529.0333333333333</c:v>
                </c:pt>
                <c:pt idx="145">
                  <c:v>529.06666666666661</c:v>
                </c:pt>
                <c:pt idx="146">
                  <c:v>529.1</c:v>
                </c:pt>
                <c:pt idx="147">
                  <c:v>529.16666666666663</c:v>
                </c:pt>
                <c:pt idx="148">
                  <c:v>529.16666666666663</c:v>
                </c:pt>
                <c:pt idx="149">
                  <c:v>529.2166666666667</c:v>
                </c:pt>
                <c:pt idx="150">
                  <c:v>529.25</c:v>
                </c:pt>
                <c:pt idx="151">
                  <c:v>529.29999999999995</c:v>
                </c:pt>
                <c:pt idx="152">
                  <c:v>529.33333333333337</c:v>
                </c:pt>
                <c:pt idx="153">
                  <c:v>529.38333333333333</c:v>
                </c:pt>
                <c:pt idx="154">
                  <c:v>555.66666666666674</c:v>
                </c:pt>
                <c:pt idx="155">
                  <c:v>555.70000000000005</c:v>
                </c:pt>
                <c:pt idx="156">
                  <c:v>555.75</c:v>
                </c:pt>
                <c:pt idx="157">
                  <c:v>555.76666666666665</c:v>
                </c:pt>
                <c:pt idx="158">
                  <c:v>555.79999999999995</c:v>
                </c:pt>
                <c:pt idx="159">
                  <c:v>555.83333333333326</c:v>
                </c:pt>
                <c:pt idx="160">
                  <c:v>555.88333333333333</c:v>
                </c:pt>
                <c:pt idx="161">
                  <c:v>555.93333333333328</c:v>
                </c:pt>
                <c:pt idx="162">
                  <c:v>555.9666666666667</c:v>
                </c:pt>
                <c:pt idx="163">
                  <c:v>556.01666666666665</c:v>
                </c:pt>
                <c:pt idx="164">
                  <c:v>579.04999999999995</c:v>
                </c:pt>
                <c:pt idx="165">
                  <c:v>579.08333333333326</c:v>
                </c:pt>
                <c:pt idx="166">
                  <c:v>579.13333333333333</c:v>
                </c:pt>
                <c:pt idx="167">
                  <c:v>579.16666666666663</c:v>
                </c:pt>
                <c:pt idx="168">
                  <c:v>579.20000000000005</c:v>
                </c:pt>
                <c:pt idx="169">
                  <c:v>579.2166666666667</c:v>
                </c:pt>
                <c:pt idx="170">
                  <c:v>579.26666666666665</c:v>
                </c:pt>
                <c:pt idx="171">
                  <c:v>579.29999999999995</c:v>
                </c:pt>
                <c:pt idx="172">
                  <c:v>602.88333333333333</c:v>
                </c:pt>
                <c:pt idx="173">
                  <c:v>602.91666666666674</c:v>
                </c:pt>
                <c:pt idx="174">
                  <c:v>602.9666666666667</c:v>
                </c:pt>
                <c:pt idx="175">
                  <c:v>603</c:v>
                </c:pt>
                <c:pt idx="176">
                  <c:v>603.0333333333333</c:v>
                </c:pt>
                <c:pt idx="177">
                  <c:v>603.1</c:v>
                </c:pt>
                <c:pt idx="178">
                  <c:v>648.23333333333335</c:v>
                </c:pt>
                <c:pt idx="179">
                  <c:v>648.2833333333333</c:v>
                </c:pt>
                <c:pt idx="180">
                  <c:v>648.31666666666661</c:v>
                </c:pt>
                <c:pt idx="181">
                  <c:v>648.4</c:v>
                </c:pt>
                <c:pt idx="182">
                  <c:v>648.45000000000005</c:v>
                </c:pt>
                <c:pt idx="183">
                  <c:v>648.48333333333335</c:v>
                </c:pt>
                <c:pt idx="184">
                  <c:v>749.2</c:v>
                </c:pt>
                <c:pt idx="185">
                  <c:v>749.2833333333333</c:v>
                </c:pt>
                <c:pt idx="186">
                  <c:v>749.35</c:v>
                </c:pt>
                <c:pt idx="187">
                  <c:v>749.38333333333333</c:v>
                </c:pt>
                <c:pt idx="188">
                  <c:v>749.43333333333328</c:v>
                </c:pt>
              </c:numCache>
            </c:numRef>
          </c:xVal>
          <c:yVal>
            <c:numRef>
              <c:f>Sheet1!$K$3:$K$253</c:f>
              <c:numCache>
                <c:formatCode>0.00</c:formatCode>
                <c:ptCount val="251"/>
                <c:pt idx="0">
                  <c:v>0.05</c:v>
                </c:pt>
                <c:pt idx="1">
                  <c:v>5.5E-2</c:v>
                </c:pt>
                <c:pt idx="2">
                  <c:v>7.0999999999999994E-2</c:v>
                </c:pt>
                <c:pt idx="3">
                  <c:v>7.0999999999999994E-2</c:v>
                </c:pt>
                <c:pt idx="4">
                  <c:v>6.8000000000000005E-2</c:v>
                </c:pt>
                <c:pt idx="5" formatCode="0.000">
                  <c:v>0.08</c:v>
                </c:pt>
                <c:pt idx="6" formatCode="0.000">
                  <c:v>8.8999999999999996E-2</c:v>
                </c:pt>
                <c:pt idx="7" formatCode="0.000">
                  <c:v>0.08</c:v>
                </c:pt>
                <c:pt idx="8">
                  <c:v>7.4999999999999997E-2</c:v>
                </c:pt>
                <c:pt idx="9" formatCode="0.000">
                  <c:v>9.4E-2</c:v>
                </c:pt>
                <c:pt idx="10" formatCode="0.000">
                  <c:v>6.7000000000000004E-2</c:v>
                </c:pt>
                <c:pt idx="11">
                  <c:v>8.3000000000000004E-2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0.105</c:v>
                </c:pt>
                <c:pt idx="15">
                  <c:v>8.5999999999999993E-2</c:v>
                </c:pt>
                <c:pt idx="16">
                  <c:v>8.8999999999999996E-2</c:v>
                </c:pt>
                <c:pt idx="17">
                  <c:v>8.6999999999999994E-2</c:v>
                </c:pt>
                <c:pt idx="18" formatCode="0.000">
                  <c:v>0.13</c:v>
                </c:pt>
                <c:pt idx="19" formatCode="0.000">
                  <c:v>0.123</c:v>
                </c:pt>
                <c:pt idx="20" formatCode="0.000">
                  <c:v>8.8999999999999996E-2</c:v>
                </c:pt>
                <c:pt idx="21" formatCode="0.000">
                  <c:v>0.13400000000000001</c:v>
                </c:pt>
                <c:pt idx="22" formatCode="0.000">
                  <c:v>7.5999999999999998E-2</c:v>
                </c:pt>
                <c:pt idx="23" formatCode="0.000">
                  <c:v>0.123</c:v>
                </c:pt>
                <c:pt idx="24" formatCode="General">
                  <c:v>0.252</c:v>
                </c:pt>
                <c:pt idx="25" formatCode="General">
                  <c:v>0.36799999999999999</c:v>
                </c:pt>
                <c:pt idx="26" formatCode="General">
                  <c:v>0.42599999999999999</c:v>
                </c:pt>
                <c:pt idx="27" formatCode="General">
                  <c:v>0.224</c:v>
                </c:pt>
                <c:pt idx="28" formatCode="General">
                  <c:v>0.2</c:v>
                </c:pt>
                <c:pt idx="29" formatCode="General">
                  <c:v>0.27800000000000002</c:v>
                </c:pt>
                <c:pt idx="30" formatCode="General">
                  <c:v>0.21</c:v>
                </c:pt>
                <c:pt idx="31" formatCode="General">
                  <c:v>0.31</c:v>
                </c:pt>
                <c:pt idx="32" formatCode="General">
                  <c:v>0.16</c:v>
                </c:pt>
                <c:pt idx="33" formatCode="General">
                  <c:v>0.28499999999999998</c:v>
                </c:pt>
                <c:pt idx="34" formatCode="General">
                  <c:v>0.29799999999999999</c:v>
                </c:pt>
                <c:pt idx="35" formatCode="General">
                  <c:v>0.28399999999999997</c:v>
                </c:pt>
                <c:pt idx="36" formatCode="General">
                  <c:v>0.26800000000000002</c:v>
                </c:pt>
                <c:pt idx="37" formatCode="General">
                  <c:v>0.28299999999999997</c:v>
                </c:pt>
                <c:pt idx="38" formatCode="General">
                  <c:v>0.249</c:v>
                </c:pt>
                <c:pt idx="39" formatCode="General">
                  <c:v>0.52900000000000003</c:v>
                </c:pt>
                <c:pt idx="40" formatCode="General">
                  <c:v>0.45</c:v>
                </c:pt>
                <c:pt idx="41" formatCode="General">
                  <c:v>0.45700000000000002</c:v>
                </c:pt>
                <c:pt idx="42" formatCode="General">
                  <c:v>0.57299999999999995</c:v>
                </c:pt>
                <c:pt idx="43" formatCode="General">
                  <c:v>0.39800000000000002</c:v>
                </c:pt>
                <c:pt idx="44" formatCode="General">
                  <c:v>0.58899999999999997</c:v>
                </c:pt>
                <c:pt idx="45" formatCode="General">
                  <c:v>0.42299999999999999</c:v>
                </c:pt>
                <c:pt idx="46" formatCode="General">
                  <c:v>0.371</c:v>
                </c:pt>
                <c:pt idx="47" formatCode="General">
                  <c:v>0.46700000000000003</c:v>
                </c:pt>
                <c:pt idx="48" formatCode="General">
                  <c:v>0.51200000000000001</c:v>
                </c:pt>
                <c:pt idx="49" formatCode="General">
                  <c:v>0.4</c:v>
                </c:pt>
                <c:pt idx="50" formatCode="General">
                  <c:v>0.27300000000000002</c:v>
                </c:pt>
                <c:pt idx="51" formatCode="General">
                  <c:v>0.81499999999999995</c:v>
                </c:pt>
                <c:pt idx="52" formatCode="General">
                  <c:v>0.45900000000000002</c:v>
                </c:pt>
                <c:pt idx="53" formatCode="General">
                  <c:v>0.57099999999999995</c:v>
                </c:pt>
                <c:pt idx="54" formatCode="General">
                  <c:v>0.52</c:v>
                </c:pt>
                <c:pt idx="55" formatCode="General">
                  <c:v>0.495</c:v>
                </c:pt>
                <c:pt idx="56" formatCode="General">
                  <c:v>0.5</c:v>
                </c:pt>
                <c:pt idx="57" formatCode="General">
                  <c:v>1.1879999999999999</c:v>
                </c:pt>
                <c:pt idx="58" formatCode="General">
                  <c:v>1.411</c:v>
                </c:pt>
                <c:pt idx="59" formatCode="General">
                  <c:v>1.1579999999999999</c:v>
                </c:pt>
                <c:pt idx="60" formatCode="General">
                  <c:v>0.70799999999999996</c:v>
                </c:pt>
                <c:pt idx="61" formatCode="General">
                  <c:v>1.405</c:v>
                </c:pt>
                <c:pt idx="62" formatCode="General">
                  <c:v>1.171</c:v>
                </c:pt>
                <c:pt idx="63" formatCode="General">
                  <c:v>1.077</c:v>
                </c:pt>
                <c:pt idx="64" formatCode="General">
                  <c:v>0.99099999999999999</c:v>
                </c:pt>
                <c:pt idx="65" formatCode="General">
                  <c:v>0.76700000000000002</c:v>
                </c:pt>
                <c:pt idx="66" formatCode="General">
                  <c:v>0.97899999999999998</c:v>
                </c:pt>
                <c:pt idx="67" formatCode="General">
                  <c:v>0.86299999999999999</c:v>
                </c:pt>
                <c:pt idx="68" formatCode="General">
                  <c:v>1.1619999999999999</c:v>
                </c:pt>
                <c:pt idx="69" formatCode="General">
                  <c:v>0.88600000000000001</c:v>
                </c:pt>
                <c:pt idx="70" formatCode="General">
                  <c:v>1.0429999999999999</c:v>
                </c:pt>
                <c:pt idx="71" formatCode="General">
                  <c:v>0.90600000000000003</c:v>
                </c:pt>
                <c:pt idx="72" formatCode="General">
                  <c:v>1.8160000000000001</c:v>
                </c:pt>
                <c:pt idx="73" formatCode="General">
                  <c:v>1.921</c:v>
                </c:pt>
                <c:pt idx="74" formatCode="General">
                  <c:v>1.976</c:v>
                </c:pt>
                <c:pt idx="75" formatCode="General">
                  <c:v>1.681</c:v>
                </c:pt>
                <c:pt idx="76" formatCode="General">
                  <c:v>1.34</c:v>
                </c:pt>
                <c:pt idx="77" formatCode="General">
                  <c:v>2.3959999999999999</c:v>
                </c:pt>
                <c:pt idx="78" formatCode="General">
                  <c:v>2.48</c:v>
                </c:pt>
                <c:pt idx="79" formatCode="General">
                  <c:v>2.3940000000000001</c:v>
                </c:pt>
                <c:pt idx="80" formatCode="General">
                  <c:v>2.46</c:v>
                </c:pt>
                <c:pt idx="81" formatCode="General">
                  <c:v>2.8460000000000001</c:v>
                </c:pt>
                <c:pt idx="82" formatCode="General">
                  <c:v>2.0779999999999998</c:v>
                </c:pt>
                <c:pt idx="83" formatCode="General">
                  <c:v>3.31</c:v>
                </c:pt>
                <c:pt idx="84" formatCode="General">
                  <c:v>3.49</c:v>
                </c:pt>
                <c:pt idx="85" formatCode="General">
                  <c:v>3.3420000000000001</c:v>
                </c:pt>
                <c:pt idx="86" formatCode="General">
                  <c:v>2.9420000000000002</c:v>
                </c:pt>
                <c:pt idx="87" formatCode="General">
                  <c:v>2.698</c:v>
                </c:pt>
                <c:pt idx="88" formatCode="General">
                  <c:v>2.3050000000000002</c:v>
                </c:pt>
                <c:pt idx="89" formatCode="General">
                  <c:v>1.875</c:v>
                </c:pt>
                <c:pt idx="90" formatCode="General">
                  <c:v>2.343</c:v>
                </c:pt>
                <c:pt idx="91" formatCode="General">
                  <c:v>3.1859999999999999</c:v>
                </c:pt>
                <c:pt idx="92" formatCode="General">
                  <c:v>2.3860000000000001</c:v>
                </c:pt>
                <c:pt idx="93" formatCode="General">
                  <c:v>3.169</c:v>
                </c:pt>
                <c:pt idx="94" formatCode="General">
                  <c:v>3.32</c:v>
                </c:pt>
                <c:pt idx="95" formatCode="General">
                  <c:v>2.3130000000000002</c:v>
                </c:pt>
                <c:pt idx="96" formatCode="General">
                  <c:v>3.58</c:v>
                </c:pt>
                <c:pt idx="97" formatCode="General">
                  <c:v>3.0390000000000001</c:v>
                </c:pt>
                <c:pt idx="98" formatCode="General">
                  <c:v>2.9849999999999999</c:v>
                </c:pt>
                <c:pt idx="99" formatCode="General">
                  <c:v>3.8069999999999999</c:v>
                </c:pt>
                <c:pt idx="100" formatCode="General">
                  <c:v>3.911</c:v>
                </c:pt>
                <c:pt idx="101" formatCode="General">
                  <c:v>3.3290000000000002</c:v>
                </c:pt>
                <c:pt idx="102" formatCode="General">
                  <c:v>3.84</c:v>
                </c:pt>
                <c:pt idx="103" formatCode="General">
                  <c:v>4.1479999999999997</c:v>
                </c:pt>
                <c:pt idx="104" formatCode="General">
                  <c:v>3.9340000000000002</c:v>
                </c:pt>
                <c:pt idx="105" formatCode="General">
                  <c:v>3.2989999999999999</c:v>
                </c:pt>
                <c:pt idx="106" formatCode="General">
                  <c:v>3.9929999999999999</c:v>
                </c:pt>
                <c:pt idx="107" formatCode="General">
                  <c:v>2.4809999999999999</c:v>
                </c:pt>
                <c:pt idx="108" formatCode="General">
                  <c:v>2.952</c:v>
                </c:pt>
                <c:pt idx="109" formatCode="General">
                  <c:v>3.754</c:v>
                </c:pt>
                <c:pt idx="110" formatCode="General">
                  <c:v>4.202</c:v>
                </c:pt>
                <c:pt idx="111" formatCode="General">
                  <c:v>4.09</c:v>
                </c:pt>
                <c:pt idx="112" formatCode="General">
                  <c:v>5.415</c:v>
                </c:pt>
                <c:pt idx="113" formatCode="General">
                  <c:v>4.2649999999999997</c:v>
                </c:pt>
                <c:pt idx="114" formatCode="General">
                  <c:v>4.5940000000000003</c:v>
                </c:pt>
                <c:pt idx="115" formatCode="General">
                  <c:v>4.149</c:v>
                </c:pt>
                <c:pt idx="116" formatCode="General">
                  <c:v>4.4290000000000003</c:v>
                </c:pt>
                <c:pt idx="117" formatCode="General">
                  <c:v>3.8010000000000002</c:v>
                </c:pt>
                <c:pt idx="118" formatCode="General">
                  <c:v>4.4580000000000002</c:v>
                </c:pt>
                <c:pt idx="119" formatCode="General">
                  <c:v>4.3780000000000001</c:v>
                </c:pt>
                <c:pt idx="120" formatCode="General">
                  <c:v>4.016</c:v>
                </c:pt>
                <c:pt idx="121" formatCode="General">
                  <c:v>4.5640000000000001</c:v>
                </c:pt>
                <c:pt idx="122" formatCode="General">
                  <c:v>4.407</c:v>
                </c:pt>
                <c:pt idx="123" formatCode="General">
                  <c:v>4.7320000000000002</c:v>
                </c:pt>
                <c:pt idx="124" formatCode="General">
                  <c:v>3.9809999999999999</c:v>
                </c:pt>
                <c:pt idx="125" formatCode="General">
                  <c:v>5.5449999999999999</c:v>
                </c:pt>
                <c:pt idx="126" formatCode="General">
                  <c:v>4.931</c:v>
                </c:pt>
                <c:pt idx="127" formatCode="General">
                  <c:v>3.9009999999999998</c:v>
                </c:pt>
                <c:pt idx="128" formatCode="General">
                  <c:v>4.7560000000000002</c:v>
                </c:pt>
                <c:pt idx="129" formatCode="General">
                  <c:v>4.9130000000000003</c:v>
                </c:pt>
                <c:pt idx="130" formatCode="General">
                  <c:v>5.3090000000000002</c:v>
                </c:pt>
                <c:pt idx="131" formatCode="General">
                  <c:v>5.49</c:v>
                </c:pt>
                <c:pt idx="132" formatCode="General">
                  <c:v>5.6230000000000002</c:v>
                </c:pt>
                <c:pt idx="133" formatCode="General">
                  <c:v>4.4169999999999998</c:v>
                </c:pt>
                <c:pt idx="134" formatCode="General">
                  <c:v>5.3680000000000003</c:v>
                </c:pt>
                <c:pt idx="135" formatCode="General">
                  <c:v>5.1769999999999996</c:v>
                </c:pt>
                <c:pt idx="136" formatCode="General">
                  <c:v>4.383</c:v>
                </c:pt>
                <c:pt idx="137" formatCode="General">
                  <c:v>4.8019999999999996</c:v>
                </c:pt>
                <c:pt idx="138" formatCode="General">
                  <c:v>4.0650000000000004</c:v>
                </c:pt>
                <c:pt idx="139" formatCode="General">
                  <c:v>4.383</c:v>
                </c:pt>
                <c:pt idx="140" formatCode="General">
                  <c:v>4.0640000000000001</c:v>
                </c:pt>
                <c:pt idx="141" formatCode="General">
                  <c:v>4.6829999999999998</c:v>
                </c:pt>
                <c:pt idx="142" formatCode="General">
                  <c:v>4.7380000000000004</c:v>
                </c:pt>
                <c:pt idx="143" formatCode="General">
                  <c:v>5.835</c:v>
                </c:pt>
                <c:pt idx="144" formatCode="General">
                  <c:v>5.4640000000000004</c:v>
                </c:pt>
                <c:pt idx="145" formatCode="General">
                  <c:v>5.84</c:v>
                </c:pt>
                <c:pt idx="146" formatCode="General">
                  <c:v>4.41</c:v>
                </c:pt>
                <c:pt idx="147" formatCode="General">
                  <c:v>7.0579999999999998</c:v>
                </c:pt>
                <c:pt idx="148" formatCode="General">
                  <c:v>6.21</c:v>
                </c:pt>
                <c:pt idx="149" formatCode="General">
                  <c:v>5.8470000000000004</c:v>
                </c:pt>
                <c:pt idx="150" formatCode="General">
                  <c:v>5.202</c:v>
                </c:pt>
                <c:pt idx="151" formatCode="General">
                  <c:v>5.492</c:v>
                </c:pt>
                <c:pt idx="152" formatCode="General">
                  <c:v>6.431</c:v>
                </c:pt>
                <c:pt idx="153" formatCode="General">
                  <c:v>5.883</c:v>
                </c:pt>
                <c:pt idx="154" formatCode="General">
                  <c:v>5.49</c:v>
                </c:pt>
                <c:pt idx="155" formatCode="General">
                  <c:v>5.968</c:v>
                </c:pt>
                <c:pt idx="156" formatCode="General">
                  <c:v>5.3890000000000002</c:v>
                </c:pt>
                <c:pt idx="157" formatCode="General">
                  <c:v>6.2869999999999999</c:v>
                </c:pt>
                <c:pt idx="158" formatCode="General">
                  <c:v>5.85</c:v>
                </c:pt>
                <c:pt idx="159" formatCode="General">
                  <c:v>5.57</c:v>
                </c:pt>
                <c:pt idx="160" formatCode="General">
                  <c:v>6.7809999999999997</c:v>
                </c:pt>
                <c:pt idx="161" formatCode="General">
                  <c:v>6.452</c:v>
                </c:pt>
                <c:pt idx="162" formatCode="General">
                  <c:v>5.3049999999999997</c:v>
                </c:pt>
                <c:pt idx="163" formatCode="General">
                  <c:v>6.0289999999999999</c:v>
                </c:pt>
                <c:pt idx="164" formatCode="General">
                  <c:v>5.5549999999999997</c:v>
                </c:pt>
                <c:pt idx="165" formatCode="General">
                  <c:v>6.8810000000000002</c:v>
                </c:pt>
                <c:pt idx="166" formatCode="General">
                  <c:v>5.54</c:v>
                </c:pt>
                <c:pt idx="167" formatCode="General">
                  <c:v>5.8310000000000004</c:v>
                </c:pt>
                <c:pt idx="168" formatCode="General">
                  <c:v>6.1230000000000002</c:v>
                </c:pt>
                <c:pt idx="169" formatCode="General">
                  <c:v>6.2519999999999998</c:v>
                </c:pt>
                <c:pt idx="170" formatCode="General">
                  <c:v>6.234</c:v>
                </c:pt>
                <c:pt idx="171" formatCode="General">
                  <c:v>6.4260000000000002</c:v>
                </c:pt>
                <c:pt idx="172" formatCode="General">
                  <c:v>6.7270000000000003</c:v>
                </c:pt>
                <c:pt idx="173" formatCode="General">
                  <c:v>6.6580000000000004</c:v>
                </c:pt>
                <c:pt idx="174" formatCode="General">
                  <c:v>6.34</c:v>
                </c:pt>
                <c:pt idx="175" formatCode="General">
                  <c:v>7.3129999999999997</c:v>
                </c:pt>
                <c:pt idx="176" formatCode="General">
                  <c:v>6.38</c:v>
                </c:pt>
                <c:pt idx="177" formatCode="General">
                  <c:v>6.8680000000000003</c:v>
                </c:pt>
                <c:pt idx="178" formatCode="General">
                  <c:v>4.2889999999999997</c:v>
                </c:pt>
                <c:pt idx="179" formatCode="General">
                  <c:v>6.1210000000000004</c:v>
                </c:pt>
                <c:pt idx="180" formatCode="General">
                  <c:v>5.8849999999999998</c:v>
                </c:pt>
                <c:pt idx="181" formatCode="General">
                  <c:v>6.617</c:v>
                </c:pt>
                <c:pt idx="182" formatCode="General">
                  <c:v>5.4160000000000004</c:v>
                </c:pt>
                <c:pt idx="183" formatCode="General">
                  <c:v>6.5270000000000001</c:v>
                </c:pt>
                <c:pt idx="184" formatCode="General">
                  <c:v>6.4980000000000002</c:v>
                </c:pt>
                <c:pt idx="185" formatCode="General">
                  <c:v>6.2679999999999998</c:v>
                </c:pt>
                <c:pt idx="186" formatCode="General">
                  <c:v>5.875</c:v>
                </c:pt>
                <c:pt idx="187" formatCode="General">
                  <c:v>5.8</c:v>
                </c:pt>
                <c:pt idx="188" formatCode="General">
                  <c:v>6.2750000000000004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C-4256-97FA-1A00CA095634}"/>
            </c:ext>
          </c:extLst>
        </c:ser>
        <c:ser>
          <c:idx val="1"/>
          <c:order val="1"/>
          <c:tx>
            <c:v>Logistic WT control curve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Sheet1!$J$3:$J$253</c:f>
              <c:numCache>
                <c:formatCode>General</c:formatCode>
                <c:ptCount val="251"/>
                <c:pt idx="0">
                  <c:v>48</c:v>
                </c:pt>
                <c:pt idx="1">
                  <c:v>48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94.133333333333326</c:v>
                </c:pt>
                <c:pt idx="6">
                  <c:v>94.833333333333329</c:v>
                </c:pt>
                <c:pt idx="7">
                  <c:v>95.683333333333337</c:v>
                </c:pt>
                <c:pt idx="8">
                  <c:v>96</c:v>
                </c:pt>
                <c:pt idx="9">
                  <c:v>96.883333333333326</c:v>
                </c:pt>
                <c:pt idx="10">
                  <c:v>97.800000000000011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118.1</c:v>
                </c:pt>
                <c:pt idx="19">
                  <c:v>118.64999999999999</c:v>
                </c:pt>
                <c:pt idx="20">
                  <c:v>119.05000000000001</c:v>
                </c:pt>
                <c:pt idx="21">
                  <c:v>120.88333333333333</c:v>
                </c:pt>
                <c:pt idx="22">
                  <c:v>122.16666666666666</c:v>
                </c:pt>
                <c:pt idx="23">
                  <c:v>123.06666666666668</c:v>
                </c:pt>
                <c:pt idx="24">
                  <c:v>148.30000000000001</c:v>
                </c:pt>
                <c:pt idx="25">
                  <c:v>148.63333333333333</c:v>
                </c:pt>
                <c:pt idx="26">
                  <c:v>148.91666666666666</c:v>
                </c:pt>
                <c:pt idx="27">
                  <c:v>148.21666666666667</c:v>
                </c:pt>
                <c:pt idx="28">
                  <c:v>146.86666666666667</c:v>
                </c:pt>
                <c:pt idx="29">
                  <c:v>147.38333333333333</c:v>
                </c:pt>
                <c:pt idx="30">
                  <c:v>147.61666666666667</c:v>
                </c:pt>
                <c:pt idx="31">
                  <c:v>148.01666666666665</c:v>
                </c:pt>
                <c:pt idx="32">
                  <c:v>148.30000000000001</c:v>
                </c:pt>
                <c:pt idx="33">
                  <c:v>148.65</c:v>
                </c:pt>
                <c:pt idx="34">
                  <c:v>150.61666666666667</c:v>
                </c:pt>
                <c:pt idx="35">
                  <c:v>151</c:v>
                </c:pt>
                <c:pt idx="36">
                  <c:v>151.19999999999999</c:v>
                </c:pt>
                <c:pt idx="37">
                  <c:v>151.33333333333331</c:v>
                </c:pt>
                <c:pt idx="38">
                  <c:v>151.44999999999999</c:v>
                </c:pt>
                <c:pt idx="39">
                  <c:v>172.13333333333333</c:v>
                </c:pt>
                <c:pt idx="40">
                  <c:v>172.36666666666667</c:v>
                </c:pt>
                <c:pt idx="41">
                  <c:v>172.63333333333333</c:v>
                </c:pt>
                <c:pt idx="42">
                  <c:v>172.93333333333334</c:v>
                </c:pt>
                <c:pt idx="43">
                  <c:v>173.15</c:v>
                </c:pt>
                <c:pt idx="44">
                  <c:v>173.41666666666669</c:v>
                </c:pt>
                <c:pt idx="45">
                  <c:v>174.16666666666669</c:v>
                </c:pt>
                <c:pt idx="46">
                  <c:v>174.71666666666667</c:v>
                </c:pt>
                <c:pt idx="47">
                  <c:v>174.85</c:v>
                </c:pt>
                <c:pt idx="48">
                  <c:v>175</c:v>
                </c:pt>
                <c:pt idx="49">
                  <c:v>175.16666666666666</c:v>
                </c:pt>
                <c:pt idx="50">
                  <c:v>175.33333333333331</c:v>
                </c:pt>
                <c:pt idx="51">
                  <c:v>192.21666666666667</c:v>
                </c:pt>
                <c:pt idx="52">
                  <c:v>192.4</c:v>
                </c:pt>
                <c:pt idx="53">
                  <c:v>192.58333333333331</c:v>
                </c:pt>
                <c:pt idx="54">
                  <c:v>192.7166666666667</c:v>
                </c:pt>
                <c:pt idx="55">
                  <c:v>192.85</c:v>
                </c:pt>
                <c:pt idx="56">
                  <c:v>214.68333333333334</c:v>
                </c:pt>
                <c:pt idx="57">
                  <c:v>215.33333333333331</c:v>
                </c:pt>
                <c:pt idx="58">
                  <c:v>215.91666666666669</c:v>
                </c:pt>
                <c:pt idx="59">
                  <c:v>216.28333333333336</c:v>
                </c:pt>
                <c:pt idx="60">
                  <c:v>216.61666666666665</c:v>
                </c:pt>
                <c:pt idx="61">
                  <c:v>217.48333333333332</c:v>
                </c:pt>
                <c:pt idx="62">
                  <c:v>218.66666666666666</c:v>
                </c:pt>
                <c:pt idx="63">
                  <c:v>219.81666666666666</c:v>
                </c:pt>
                <c:pt idx="64">
                  <c:v>220.18333333333334</c:v>
                </c:pt>
                <c:pt idx="65">
                  <c:v>221.05</c:v>
                </c:pt>
                <c:pt idx="66">
                  <c:v>221.3</c:v>
                </c:pt>
                <c:pt idx="67">
                  <c:v>221.43333333333334</c:v>
                </c:pt>
                <c:pt idx="68">
                  <c:v>216.9</c:v>
                </c:pt>
                <c:pt idx="69">
                  <c:v>216.96666666666667</c:v>
                </c:pt>
                <c:pt idx="70">
                  <c:v>217.08333333333334</c:v>
                </c:pt>
                <c:pt idx="71">
                  <c:v>246.15</c:v>
                </c:pt>
                <c:pt idx="72">
                  <c:v>247.31666666666666</c:v>
                </c:pt>
                <c:pt idx="73">
                  <c:v>247.43333333333334</c:v>
                </c:pt>
                <c:pt idx="74">
                  <c:v>247.58333333333331</c:v>
                </c:pt>
                <c:pt idx="75">
                  <c:v>247.66666666666669</c:v>
                </c:pt>
                <c:pt idx="76">
                  <c:v>265.8</c:v>
                </c:pt>
                <c:pt idx="77">
                  <c:v>266.43333333333334</c:v>
                </c:pt>
                <c:pt idx="78">
                  <c:v>266.3</c:v>
                </c:pt>
                <c:pt idx="79">
                  <c:v>266.53333333333336</c:v>
                </c:pt>
                <c:pt idx="80">
                  <c:v>266.7</c:v>
                </c:pt>
                <c:pt idx="81">
                  <c:v>266.81666666666666</c:v>
                </c:pt>
                <c:pt idx="82">
                  <c:v>288.46666666666664</c:v>
                </c:pt>
                <c:pt idx="83">
                  <c:v>293.48333333333335</c:v>
                </c:pt>
                <c:pt idx="84">
                  <c:v>293.08333333333331</c:v>
                </c:pt>
                <c:pt idx="85">
                  <c:v>293.2833333333333</c:v>
                </c:pt>
                <c:pt idx="86">
                  <c:v>293.38333333333333</c:v>
                </c:pt>
                <c:pt idx="87">
                  <c:v>293.5</c:v>
                </c:pt>
                <c:pt idx="88">
                  <c:v>294.33333333333337</c:v>
                </c:pt>
                <c:pt idx="89">
                  <c:v>294.43333333333334</c:v>
                </c:pt>
                <c:pt idx="90">
                  <c:v>294.56666666666666</c:v>
                </c:pt>
                <c:pt idx="91">
                  <c:v>294.64999999999998</c:v>
                </c:pt>
                <c:pt idx="92">
                  <c:v>316.5333333333333</c:v>
                </c:pt>
                <c:pt idx="93">
                  <c:v>316.64999999999998</c:v>
                </c:pt>
                <c:pt idx="94">
                  <c:v>316.76666666666665</c:v>
                </c:pt>
                <c:pt idx="95">
                  <c:v>316.88333333333333</c:v>
                </c:pt>
                <c:pt idx="96">
                  <c:v>317</c:v>
                </c:pt>
                <c:pt idx="97">
                  <c:v>317.11666666666667</c:v>
                </c:pt>
                <c:pt idx="98">
                  <c:v>317.51666666666665</c:v>
                </c:pt>
                <c:pt idx="99">
                  <c:v>317.63333333333333</c:v>
                </c:pt>
                <c:pt idx="100">
                  <c:v>340.43333333333334</c:v>
                </c:pt>
                <c:pt idx="101">
                  <c:v>340.55</c:v>
                </c:pt>
                <c:pt idx="102">
                  <c:v>340.63333333333333</c:v>
                </c:pt>
                <c:pt idx="103">
                  <c:v>340.68333333333334</c:v>
                </c:pt>
                <c:pt idx="104">
                  <c:v>340.76666666666665</c:v>
                </c:pt>
                <c:pt idx="105">
                  <c:v>340.86666666666667</c:v>
                </c:pt>
                <c:pt idx="106">
                  <c:v>362.0333333333333</c:v>
                </c:pt>
                <c:pt idx="107">
                  <c:v>362.2166666666667</c:v>
                </c:pt>
                <c:pt idx="108">
                  <c:v>362.2833333333333</c:v>
                </c:pt>
                <c:pt idx="109">
                  <c:v>362.35</c:v>
                </c:pt>
                <c:pt idx="110">
                  <c:v>362.43333333333334</c:v>
                </c:pt>
                <c:pt idx="111">
                  <c:v>362.48333333333335</c:v>
                </c:pt>
                <c:pt idx="112">
                  <c:v>366.61666666666667</c:v>
                </c:pt>
                <c:pt idx="113">
                  <c:v>366.68333333333334</c:v>
                </c:pt>
                <c:pt idx="114">
                  <c:v>366.7166666666667</c:v>
                </c:pt>
                <c:pt idx="115">
                  <c:v>366.75</c:v>
                </c:pt>
                <c:pt idx="116">
                  <c:v>366.7833333333333</c:v>
                </c:pt>
                <c:pt idx="117">
                  <c:v>366.81666666666666</c:v>
                </c:pt>
                <c:pt idx="118">
                  <c:v>366.86666666666667</c:v>
                </c:pt>
                <c:pt idx="119">
                  <c:v>387.03333333333336</c:v>
                </c:pt>
                <c:pt idx="120">
                  <c:v>386.98333333333335</c:v>
                </c:pt>
                <c:pt idx="121">
                  <c:v>387.08333333333331</c:v>
                </c:pt>
                <c:pt idx="122">
                  <c:v>387.11666666666667</c:v>
                </c:pt>
                <c:pt idx="123">
                  <c:v>387.15</c:v>
                </c:pt>
                <c:pt idx="124">
                  <c:v>414.2</c:v>
                </c:pt>
                <c:pt idx="125">
                  <c:v>414.23333333333335</c:v>
                </c:pt>
                <c:pt idx="126">
                  <c:v>414.26666666666671</c:v>
                </c:pt>
                <c:pt idx="127">
                  <c:v>414.3</c:v>
                </c:pt>
                <c:pt idx="128">
                  <c:v>414.35</c:v>
                </c:pt>
                <c:pt idx="129">
                  <c:v>414.38333333333333</c:v>
                </c:pt>
                <c:pt idx="130">
                  <c:v>414.41666666666663</c:v>
                </c:pt>
                <c:pt idx="131">
                  <c:v>435.06666666666661</c:v>
                </c:pt>
                <c:pt idx="132">
                  <c:v>435.13333333333333</c:v>
                </c:pt>
                <c:pt idx="133">
                  <c:v>435.15</c:v>
                </c:pt>
                <c:pt idx="134">
                  <c:v>435.2</c:v>
                </c:pt>
                <c:pt idx="135">
                  <c:v>435.23333333333335</c:v>
                </c:pt>
                <c:pt idx="136">
                  <c:v>435.26666666666671</c:v>
                </c:pt>
                <c:pt idx="137">
                  <c:v>485.85</c:v>
                </c:pt>
                <c:pt idx="138">
                  <c:v>485.98333333333335</c:v>
                </c:pt>
                <c:pt idx="139">
                  <c:v>486.03333333333336</c:v>
                </c:pt>
                <c:pt idx="140">
                  <c:v>486.06666666666661</c:v>
                </c:pt>
                <c:pt idx="141">
                  <c:v>486.11666666666667</c:v>
                </c:pt>
                <c:pt idx="142">
                  <c:v>486.16666666666663</c:v>
                </c:pt>
                <c:pt idx="143">
                  <c:v>486.2166666666667</c:v>
                </c:pt>
                <c:pt idx="144">
                  <c:v>529.0333333333333</c:v>
                </c:pt>
                <c:pt idx="145">
                  <c:v>529.06666666666661</c:v>
                </c:pt>
                <c:pt idx="146">
                  <c:v>529.1</c:v>
                </c:pt>
                <c:pt idx="147">
                  <c:v>529.16666666666663</c:v>
                </c:pt>
                <c:pt idx="148">
                  <c:v>529.16666666666663</c:v>
                </c:pt>
                <c:pt idx="149">
                  <c:v>529.2166666666667</c:v>
                </c:pt>
                <c:pt idx="150">
                  <c:v>529.25</c:v>
                </c:pt>
                <c:pt idx="151">
                  <c:v>529.29999999999995</c:v>
                </c:pt>
                <c:pt idx="152">
                  <c:v>529.33333333333337</c:v>
                </c:pt>
                <c:pt idx="153">
                  <c:v>529.38333333333333</c:v>
                </c:pt>
                <c:pt idx="154">
                  <c:v>555.66666666666674</c:v>
                </c:pt>
                <c:pt idx="155">
                  <c:v>555.70000000000005</c:v>
                </c:pt>
                <c:pt idx="156">
                  <c:v>555.75</c:v>
                </c:pt>
                <c:pt idx="157">
                  <c:v>555.76666666666665</c:v>
                </c:pt>
                <c:pt idx="158">
                  <c:v>555.79999999999995</c:v>
                </c:pt>
                <c:pt idx="159">
                  <c:v>555.83333333333326</c:v>
                </c:pt>
                <c:pt idx="160">
                  <c:v>555.88333333333333</c:v>
                </c:pt>
                <c:pt idx="161">
                  <c:v>555.93333333333328</c:v>
                </c:pt>
                <c:pt idx="162">
                  <c:v>555.9666666666667</c:v>
                </c:pt>
                <c:pt idx="163">
                  <c:v>556.01666666666665</c:v>
                </c:pt>
                <c:pt idx="164">
                  <c:v>579.04999999999995</c:v>
                </c:pt>
                <c:pt idx="165">
                  <c:v>579.08333333333326</c:v>
                </c:pt>
                <c:pt idx="166">
                  <c:v>579.13333333333333</c:v>
                </c:pt>
                <c:pt idx="167">
                  <c:v>579.16666666666663</c:v>
                </c:pt>
                <c:pt idx="168">
                  <c:v>579.20000000000005</c:v>
                </c:pt>
                <c:pt idx="169">
                  <c:v>579.2166666666667</c:v>
                </c:pt>
                <c:pt idx="170">
                  <c:v>579.26666666666665</c:v>
                </c:pt>
                <c:pt idx="171">
                  <c:v>579.29999999999995</c:v>
                </c:pt>
                <c:pt idx="172">
                  <c:v>602.88333333333333</c:v>
                </c:pt>
                <c:pt idx="173">
                  <c:v>602.91666666666674</c:v>
                </c:pt>
                <c:pt idx="174">
                  <c:v>602.9666666666667</c:v>
                </c:pt>
                <c:pt idx="175">
                  <c:v>603</c:v>
                </c:pt>
                <c:pt idx="176">
                  <c:v>603.0333333333333</c:v>
                </c:pt>
                <c:pt idx="177">
                  <c:v>603.1</c:v>
                </c:pt>
                <c:pt idx="178">
                  <c:v>648.23333333333335</c:v>
                </c:pt>
                <c:pt idx="179">
                  <c:v>648.2833333333333</c:v>
                </c:pt>
                <c:pt idx="180">
                  <c:v>648.31666666666661</c:v>
                </c:pt>
                <c:pt idx="181">
                  <c:v>648.4</c:v>
                </c:pt>
                <c:pt idx="182">
                  <c:v>648.45000000000005</c:v>
                </c:pt>
                <c:pt idx="183">
                  <c:v>648.48333333333335</c:v>
                </c:pt>
                <c:pt idx="184">
                  <c:v>749.2</c:v>
                </c:pt>
                <c:pt idx="185">
                  <c:v>749.2833333333333</c:v>
                </c:pt>
                <c:pt idx="186">
                  <c:v>749.35</c:v>
                </c:pt>
                <c:pt idx="187">
                  <c:v>749.38333333333333</c:v>
                </c:pt>
                <c:pt idx="188">
                  <c:v>749.43333333333328</c:v>
                </c:pt>
              </c:numCache>
            </c:numRef>
          </c:xVal>
          <c:yVal>
            <c:numRef>
              <c:f>Sheet1!$L$3:$L$253</c:f>
              <c:numCache>
                <c:formatCode>General</c:formatCode>
                <c:ptCount val="251"/>
                <c:pt idx="0">
                  <c:v>3.4253524662140933E-2</c:v>
                </c:pt>
                <c:pt idx="1">
                  <c:v>3.4253524662140933E-2</c:v>
                </c:pt>
                <c:pt idx="2">
                  <c:v>5.5162232203728401E-2</c:v>
                </c:pt>
                <c:pt idx="3">
                  <c:v>5.5162232203728401E-2</c:v>
                </c:pt>
                <c:pt idx="4">
                  <c:v>5.5162232203728401E-2</c:v>
                </c:pt>
                <c:pt idx="5">
                  <c:v>8.5442078484075701E-2</c:v>
                </c:pt>
                <c:pt idx="6">
                  <c:v>8.6629287822242773E-2</c:v>
                </c:pt>
                <c:pt idx="7">
                  <c:v>8.8092767710063136E-2</c:v>
                </c:pt>
                <c:pt idx="8">
                  <c:v>8.8644190159638647E-2</c:v>
                </c:pt>
                <c:pt idx="9">
                  <c:v>9.0200400552070903E-2</c:v>
                </c:pt>
                <c:pt idx="10">
                  <c:v>9.184377956166756E-2</c:v>
                </c:pt>
                <c:pt idx="11">
                  <c:v>9.5909090053215351E-2</c:v>
                </c:pt>
                <c:pt idx="12">
                  <c:v>9.5909090053215351E-2</c:v>
                </c:pt>
                <c:pt idx="13">
                  <c:v>9.5909090053215351E-2</c:v>
                </c:pt>
                <c:pt idx="14">
                  <c:v>9.5909090053215351E-2</c:v>
                </c:pt>
                <c:pt idx="15">
                  <c:v>9.5909090053215351E-2</c:v>
                </c:pt>
                <c:pt idx="16">
                  <c:v>9.5909090053215351E-2</c:v>
                </c:pt>
                <c:pt idx="17">
                  <c:v>9.5909090053215351E-2</c:v>
                </c:pt>
                <c:pt idx="18">
                  <c:v>0.13679075004062646</c:v>
                </c:pt>
                <c:pt idx="19">
                  <c:v>0.13826888765118284</c:v>
                </c:pt>
                <c:pt idx="20">
                  <c:v>0.13935368110267277</c:v>
                </c:pt>
                <c:pt idx="21">
                  <c:v>0.14443286554363954</c:v>
                </c:pt>
                <c:pt idx="22">
                  <c:v>0.14809527470189465</c:v>
                </c:pt>
                <c:pt idx="23">
                  <c:v>0.15071755771807727</c:v>
                </c:pt>
                <c:pt idx="24">
                  <c:v>0.24560373633611654</c:v>
                </c:pt>
                <c:pt idx="25">
                  <c:v>0.24717888584516423</c:v>
                </c:pt>
                <c:pt idx="26">
                  <c:v>0.24852536017428051</c:v>
                </c:pt>
                <c:pt idx="27">
                  <c:v>0.24521145289395996</c:v>
                </c:pt>
                <c:pt idx="28">
                  <c:v>0.2389394547686301</c:v>
                </c:pt>
                <c:pt idx="29">
                  <c:v>0.24132147627900302</c:v>
                </c:pt>
                <c:pt idx="30">
                  <c:v>0.24240467063702997</c:v>
                </c:pt>
                <c:pt idx="31">
                  <c:v>0.24427241866600724</c:v>
                </c:pt>
                <c:pt idx="32">
                  <c:v>0.24560373633611654</c:v>
                </c:pt>
                <c:pt idx="33">
                  <c:v>0.24725789658976094</c:v>
                </c:pt>
                <c:pt idx="34">
                  <c:v>0.25675270726700283</c:v>
                </c:pt>
                <c:pt idx="35">
                  <c:v>0.25864352964651705</c:v>
                </c:pt>
                <c:pt idx="36">
                  <c:v>0.25963531735486889</c:v>
                </c:pt>
                <c:pt idx="37">
                  <c:v>0.26029852533422737</c:v>
                </c:pt>
                <c:pt idx="38">
                  <c:v>0.26088015869925574</c:v>
                </c:pt>
                <c:pt idx="39">
                  <c:v>0.38594512574569073</c:v>
                </c:pt>
                <c:pt idx="40">
                  <c:v>0.38763378039800589</c:v>
                </c:pt>
                <c:pt idx="41">
                  <c:v>0.38957209252865876</c:v>
                </c:pt>
                <c:pt idx="42">
                  <c:v>0.39176347253394006</c:v>
                </c:pt>
                <c:pt idx="43">
                  <c:v>0.39335326081780764</c:v>
                </c:pt>
                <c:pt idx="44">
                  <c:v>0.39531815800022585</c:v>
                </c:pt>
                <c:pt idx="45">
                  <c:v>0.40089343930392562</c:v>
                </c:pt>
                <c:pt idx="46">
                  <c:v>0.40502828291740389</c:v>
                </c:pt>
                <c:pt idx="47">
                  <c:v>0.40603661048390194</c:v>
                </c:pt>
                <c:pt idx="48">
                  <c:v>0.4071737614619666</c:v>
                </c:pt>
                <c:pt idx="49">
                  <c:v>0.40844072535216736</c:v>
                </c:pt>
                <c:pt idx="50">
                  <c:v>0.40971134273469634</c:v>
                </c:pt>
                <c:pt idx="51">
                  <c:v>0.55895032721487059</c:v>
                </c:pt>
                <c:pt idx="52">
                  <c:v>0.56081165963497792</c:v>
                </c:pt>
                <c:pt idx="53">
                  <c:v>0.56267854939312301</c:v>
                </c:pt>
                <c:pt idx="54">
                  <c:v>0.56403978499319329</c:v>
                </c:pt>
                <c:pt idx="55">
                  <c:v>0.56540397126673803</c:v>
                </c:pt>
                <c:pt idx="56">
                  <c:v>0.83205394309431657</c:v>
                </c:pt>
                <c:pt idx="57">
                  <c:v>0.84141446778232432</c:v>
                </c:pt>
                <c:pt idx="58">
                  <c:v>0.84988982246858846</c:v>
                </c:pt>
                <c:pt idx="59">
                  <c:v>0.85525359266820633</c:v>
                </c:pt>
                <c:pt idx="60">
                  <c:v>0.86015421166580719</c:v>
                </c:pt>
                <c:pt idx="61">
                  <c:v>0.87300528348862017</c:v>
                </c:pt>
                <c:pt idx="62">
                  <c:v>0.89080873326428733</c:v>
                </c:pt>
                <c:pt idx="63">
                  <c:v>0.90839685879209053</c:v>
                </c:pt>
                <c:pt idx="64">
                  <c:v>0.91406433946236909</c:v>
                </c:pt>
                <c:pt idx="65">
                  <c:v>0.92757549578418441</c:v>
                </c:pt>
                <c:pt idx="66">
                  <c:v>0.93150315130479733</c:v>
                </c:pt>
                <c:pt idx="67">
                  <c:v>0.93360344572209986</c:v>
                </c:pt>
                <c:pt idx="68">
                  <c:v>0.86433810152453994</c:v>
                </c:pt>
                <c:pt idx="69">
                  <c:v>0.86532500269891788</c:v>
                </c:pt>
                <c:pt idx="70">
                  <c:v>0.86705433410958932</c:v>
                </c:pt>
                <c:pt idx="71">
                  <c:v>1.3920559781413404</c:v>
                </c:pt>
                <c:pt idx="72">
                  <c:v>1.4171571398573617</c:v>
                </c:pt>
                <c:pt idx="73">
                  <c:v>1.4196843754261961</c:v>
                </c:pt>
                <c:pt idx="74">
                  <c:v>1.422938245319874</c:v>
                </c:pt>
                <c:pt idx="75">
                  <c:v>1.4247481700634159</c:v>
                </c:pt>
                <c:pt idx="76">
                  <c:v>1.8550231855791166</c:v>
                </c:pt>
                <c:pt idx="77">
                  <c:v>1.8712946917172308</c:v>
                </c:pt>
                <c:pt idx="78">
                  <c:v>1.8678626268456169</c:v>
                </c:pt>
                <c:pt idx="79">
                  <c:v>1.8738710015990261</c:v>
                </c:pt>
                <c:pt idx="80">
                  <c:v>1.8781691497015816</c:v>
                </c:pt>
                <c:pt idx="81">
                  <c:v>1.8811810439269747</c:v>
                </c:pt>
                <c:pt idx="82">
                  <c:v>2.4793245929607153</c:v>
                </c:pt>
                <c:pt idx="83">
                  <c:v>2.6264487367265872</c:v>
                </c:pt>
                <c:pt idx="84">
                  <c:v>2.6146407349562235</c:v>
                </c:pt>
                <c:pt idx="85">
                  <c:v>2.6205432423013733</c:v>
                </c:pt>
                <c:pt idx="86">
                  <c:v>2.6234956189400163</c:v>
                </c:pt>
                <c:pt idx="87">
                  <c:v>2.6269409946852118</c:v>
                </c:pt>
                <c:pt idx="88">
                  <c:v>2.6515793647562811</c:v>
                </c:pt>
                <c:pt idx="89">
                  <c:v>2.6545392418840565</c:v>
                </c:pt>
                <c:pt idx="90">
                  <c:v>2.6584868042525338</c:v>
                </c:pt>
                <c:pt idx="91">
                  <c:v>2.6609546402189634</c:v>
                </c:pt>
                <c:pt idx="92">
                  <c:v>3.3148364784506232</c:v>
                </c:pt>
                <c:pt idx="93">
                  <c:v>3.318297505676981</c:v>
                </c:pt>
                <c:pt idx="94">
                  <c:v>3.3217576761815155</c:v>
                </c:pt>
                <c:pt idx="95">
                  <c:v>3.325216980866454</c:v>
                </c:pt>
                <c:pt idx="96">
                  <c:v>3.3286754106432888</c:v>
                </c:pt>
                <c:pt idx="97">
                  <c:v>3.3321329564328708</c:v>
                </c:pt>
                <c:pt idx="98">
                  <c:v>3.3439805635370017</c:v>
                </c:pt>
                <c:pt idx="99">
                  <c:v>3.3474340856363498</c:v>
                </c:pt>
                <c:pt idx="100">
                  <c:v>3.994021527038587</c:v>
                </c:pt>
                <c:pt idx="101">
                  <c:v>3.9971360687908222</c:v>
                </c:pt>
                <c:pt idx="102">
                  <c:v>3.9993592635074924</c:v>
                </c:pt>
                <c:pt idx="103">
                  <c:v>4.0006925881617317</c:v>
                </c:pt>
                <c:pt idx="104">
                  <c:v>4.002913807532626</c:v>
                </c:pt>
                <c:pt idx="105">
                  <c:v>4.0055776374123138</c:v>
                </c:pt>
                <c:pt idx="106">
                  <c:v>4.5246741319823558</c:v>
                </c:pt>
                <c:pt idx="107">
                  <c:v>4.5287497220433979</c:v>
                </c:pt>
                <c:pt idx="108">
                  <c:v>4.5302298688270861</c:v>
                </c:pt>
                <c:pt idx="109">
                  <c:v>4.5317090093020918</c:v>
                </c:pt>
                <c:pt idx="110">
                  <c:v>4.533556519336388</c:v>
                </c:pt>
                <c:pt idx="111">
                  <c:v>4.5346642701779878</c:v>
                </c:pt>
                <c:pt idx="112">
                  <c:v>4.6242692705105952</c:v>
                </c:pt>
                <c:pt idx="113">
                  <c:v>4.6256824822791032</c:v>
                </c:pt>
                <c:pt idx="114">
                  <c:v>4.6263887054054189</c:v>
                </c:pt>
                <c:pt idx="115">
                  <c:v>4.6270946733349003</c:v>
                </c:pt>
                <c:pt idx="116">
                  <c:v>4.627800386049052</c:v>
                </c:pt>
                <c:pt idx="117">
                  <c:v>4.6285058435295046</c:v>
                </c:pt>
                <c:pt idx="118">
                  <c:v>4.6295635511471218</c:v>
                </c:pt>
                <c:pt idx="119">
                  <c:v>5.0093223046213495</c:v>
                </c:pt>
                <c:pt idx="120">
                  <c:v>5.0084949236317602</c:v>
                </c:pt>
                <c:pt idx="121">
                  <c:v>5.0101491316381441</c:v>
                </c:pt>
                <c:pt idx="122">
                  <c:v>5.0107000419573708</c:v>
                </c:pt>
                <c:pt idx="123">
                  <c:v>5.0112507061726106</c:v>
                </c:pt>
                <c:pt idx="124">
                  <c:v>5.3818187752845796</c:v>
                </c:pt>
                <c:pt idx="125">
                  <c:v>5.382188337392197</c:v>
                </c:pt>
                <c:pt idx="126">
                  <c:v>5.3825577039145802</c:v>
                </c:pt>
                <c:pt idx="127">
                  <c:v>5.3829268749249373</c:v>
                </c:pt>
                <c:pt idx="128">
                  <c:v>5.3834802650155957</c:v>
                </c:pt>
                <c:pt idx="129">
                  <c:v>5.3838489475662401</c:v>
                </c:pt>
                <c:pt idx="130">
                  <c:v>5.3842174348611636</c:v>
                </c:pt>
                <c:pt idx="131">
                  <c:v>5.5779031179111787</c:v>
                </c:pt>
                <c:pt idx="132">
                  <c:v>5.5784260217268873</c:v>
                </c:pt>
                <c:pt idx="133">
                  <c:v>5.5785566540826013</c:v>
                </c:pt>
                <c:pt idx="134">
                  <c:v>5.5789483266552562</c:v>
                </c:pt>
                <c:pt idx="135">
                  <c:v>5.5792092547131995</c:v>
                </c:pt>
                <c:pt idx="136">
                  <c:v>5.5794700332610914</c:v>
                </c:pt>
                <c:pt idx="137">
                  <c:v>5.8399513634294404</c:v>
                </c:pt>
                <c:pt idx="138">
                  <c:v>5.8403662511801686</c:v>
                </c:pt>
                <c:pt idx="139">
                  <c:v>5.8405215642360915</c:v>
                </c:pt>
                <c:pt idx="140">
                  <c:v>5.8406250246057816</c:v>
                </c:pt>
                <c:pt idx="141">
                  <c:v>5.8407800927560451</c:v>
                </c:pt>
                <c:pt idx="142">
                  <c:v>5.8409350141376386</c:v>
                </c:pt>
                <c:pt idx="143">
                  <c:v>5.8410897888814839</c:v>
                </c:pt>
                <c:pt idx="144">
                  <c:v>5.9314639647369729</c:v>
                </c:pt>
                <c:pt idx="145">
                  <c:v>5.9315091188081803</c:v>
                </c:pt>
                <c:pt idx="146">
                  <c:v>5.9315542434735065</c:v>
                </c:pt>
                <c:pt idx="147">
                  <c:v>5.9316444046612959</c:v>
                </c:pt>
                <c:pt idx="148">
                  <c:v>5.9316444046612959</c:v>
                </c:pt>
                <c:pt idx="149">
                  <c:v>5.9317119485006842</c:v>
                </c:pt>
                <c:pt idx="150">
                  <c:v>5.9317569410707689</c:v>
                </c:pt>
                <c:pt idx="151">
                  <c:v>5.9318243749882535</c:v>
                </c:pt>
                <c:pt idx="152">
                  <c:v>5.9318692943353222</c:v>
                </c:pt>
                <c:pt idx="153">
                  <c:v>5.9319366185055893</c:v>
                </c:pt>
                <c:pt idx="154">
                  <c:v>5.9595760957508839</c:v>
                </c:pt>
                <c:pt idx="155">
                  <c:v>5.9596028546541646</c:v>
                </c:pt>
                <c:pt idx="156">
                  <c:v>5.9596429600252812</c:v>
                </c:pt>
                <c:pt idx="157">
                  <c:v>5.9596563196923427</c:v>
                </c:pt>
                <c:pt idx="158">
                  <c:v>5.9596830258500484</c:v>
                </c:pt>
                <c:pt idx="159">
                  <c:v>5.9597097144486932</c:v>
                </c:pt>
                <c:pt idx="160">
                  <c:v>5.9597497144483285</c:v>
                </c:pt>
                <c:pt idx="161">
                  <c:v>5.9597896750040951</c:v>
                </c:pt>
                <c:pt idx="162">
                  <c:v>5.9598162934802925</c:v>
                </c:pt>
                <c:pt idx="163">
                  <c:v>5.9598561883815133</c:v>
                </c:pt>
                <c:pt idx="164">
                  <c:v>5.9746120552125017</c:v>
                </c:pt>
                <c:pt idx="165">
                  <c:v>5.9746289033234765</c:v>
                </c:pt>
                <c:pt idx="166">
                  <c:v>5.9746541546170864</c:v>
                </c:pt>
                <c:pt idx="167">
                  <c:v>5.9746709749082267</c:v>
                </c:pt>
                <c:pt idx="168">
                  <c:v>5.9746877840841899</c:v>
                </c:pt>
                <c:pt idx="169">
                  <c:v>5.9746961845062554</c:v>
                </c:pt>
                <c:pt idx="170">
                  <c:v>5.9747213691197087</c:v>
                </c:pt>
                <c:pt idx="171">
                  <c:v>5.9747381449938155</c:v>
                </c:pt>
                <c:pt idx="172">
                  <c:v>5.9842125806813939</c:v>
                </c:pt>
                <c:pt idx="173">
                  <c:v>5.9842230744540776</c:v>
                </c:pt>
                <c:pt idx="174">
                  <c:v>5.9842388020706307</c:v>
                </c:pt>
                <c:pt idx="175">
                  <c:v>5.9842492784600392</c:v>
                </c:pt>
                <c:pt idx="176">
                  <c:v>5.9842597479041597</c:v>
                </c:pt>
                <c:pt idx="177">
                  <c:v>5.9842806659748575</c:v>
                </c:pt>
                <c:pt idx="178">
                  <c:v>5.9936160723493517</c:v>
                </c:pt>
                <c:pt idx="179">
                  <c:v>5.9936224463038537</c:v>
                </c:pt>
                <c:pt idx="180">
                  <c:v>5.9936266920746686</c:v>
                </c:pt>
                <c:pt idx="181">
                  <c:v>5.9936372941527241</c:v>
                </c:pt>
                <c:pt idx="182">
                  <c:v>5.993643646941047</c:v>
                </c:pt>
                <c:pt idx="183">
                  <c:v>5.9936478786127809</c:v>
                </c:pt>
                <c:pt idx="184">
                  <c:v>5.9991517896588791</c:v>
                </c:pt>
                <c:pt idx="185">
                  <c:v>5.9991532019660143</c:v>
                </c:pt>
                <c:pt idx="186">
                  <c:v>5.999154330118655</c:v>
                </c:pt>
                <c:pt idx="187">
                  <c:v>5.9991548936313084</c:v>
                </c:pt>
                <c:pt idx="188">
                  <c:v>5.9991557381964089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C-4256-97FA-1A00CA095634}"/>
            </c:ext>
          </c:extLst>
        </c:ser>
        <c:ser>
          <c:idx val="5"/>
          <c:order val="2"/>
          <c:tx>
            <c:v>Raw spch control data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</c:spPr>
          </c:marker>
          <c:xVal>
            <c:numRef>
              <c:f>Sheet1!$N$3:$N$123</c:f>
              <c:numCache>
                <c:formatCode>General</c:formatCode>
                <c:ptCount val="121"/>
                <c:pt idx="0">
                  <c:v>102.53</c:v>
                </c:pt>
                <c:pt idx="1">
                  <c:v>102.67</c:v>
                </c:pt>
                <c:pt idx="2">
                  <c:v>102.82</c:v>
                </c:pt>
                <c:pt idx="3">
                  <c:v>100.15</c:v>
                </c:pt>
                <c:pt idx="4">
                  <c:v>100.5</c:v>
                </c:pt>
                <c:pt idx="5">
                  <c:v>101.13</c:v>
                </c:pt>
                <c:pt idx="6">
                  <c:v>101.68</c:v>
                </c:pt>
                <c:pt idx="7">
                  <c:v>101.93</c:v>
                </c:pt>
                <c:pt idx="8">
                  <c:v>101.97</c:v>
                </c:pt>
                <c:pt idx="9">
                  <c:v>102.47</c:v>
                </c:pt>
                <c:pt idx="10">
                  <c:v>102.73</c:v>
                </c:pt>
                <c:pt idx="11">
                  <c:v>122.13</c:v>
                </c:pt>
                <c:pt idx="12">
                  <c:v>122.25</c:v>
                </c:pt>
                <c:pt idx="13">
                  <c:v>122.75</c:v>
                </c:pt>
                <c:pt idx="14">
                  <c:v>123.15</c:v>
                </c:pt>
                <c:pt idx="15">
                  <c:v>123.55</c:v>
                </c:pt>
                <c:pt idx="16">
                  <c:v>123.75</c:v>
                </c:pt>
                <c:pt idx="17">
                  <c:v>124.02</c:v>
                </c:pt>
                <c:pt idx="18">
                  <c:v>124.33</c:v>
                </c:pt>
                <c:pt idx="19">
                  <c:v>124.45</c:v>
                </c:pt>
                <c:pt idx="20">
                  <c:v>146.78</c:v>
                </c:pt>
                <c:pt idx="21">
                  <c:v>147.30000000000001</c:v>
                </c:pt>
                <c:pt idx="22">
                  <c:v>147.88</c:v>
                </c:pt>
                <c:pt idx="23">
                  <c:v>148.08000000000001</c:v>
                </c:pt>
                <c:pt idx="24">
                  <c:v>148.28</c:v>
                </c:pt>
                <c:pt idx="25">
                  <c:v>150.05000000000001</c:v>
                </c:pt>
                <c:pt idx="26">
                  <c:v>150.30000000000001</c:v>
                </c:pt>
                <c:pt idx="27">
                  <c:v>150.47</c:v>
                </c:pt>
                <c:pt idx="28">
                  <c:v>150.72999999999999</c:v>
                </c:pt>
                <c:pt idx="29">
                  <c:v>151.18</c:v>
                </c:pt>
                <c:pt idx="30">
                  <c:v>167.95</c:v>
                </c:pt>
                <c:pt idx="31">
                  <c:v>169.53</c:v>
                </c:pt>
                <c:pt idx="32">
                  <c:v>169.65</c:v>
                </c:pt>
                <c:pt idx="33">
                  <c:v>170.52</c:v>
                </c:pt>
                <c:pt idx="34">
                  <c:v>170.87</c:v>
                </c:pt>
                <c:pt idx="35">
                  <c:v>171.57</c:v>
                </c:pt>
                <c:pt idx="36">
                  <c:v>171.83</c:v>
                </c:pt>
                <c:pt idx="37">
                  <c:v>172.42</c:v>
                </c:pt>
                <c:pt idx="38">
                  <c:v>172.77</c:v>
                </c:pt>
                <c:pt idx="39">
                  <c:v>191.73</c:v>
                </c:pt>
                <c:pt idx="40">
                  <c:v>191.72</c:v>
                </c:pt>
                <c:pt idx="41">
                  <c:v>192.08</c:v>
                </c:pt>
                <c:pt idx="42">
                  <c:v>192.72</c:v>
                </c:pt>
                <c:pt idx="43">
                  <c:v>192.98</c:v>
                </c:pt>
                <c:pt idx="44">
                  <c:v>193.07</c:v>
                </c:pt>
                <c:pt idx="45">
                  <c:v>193.23</c:v>
                </c:pt>
                <c:pt idx="46">
                  <c:v>193.75</c:v>
                </c:pt>
                <c:pt idx="47">
                  <c:v>195.82</c:v>
                </c:pt>
                <c:pt idx="48">
                  <c:v>217.03</c:v>
                </c:pt>
                <c:pt idx="49">
                  <c:v>216.65</c:v>
                </c:pt>
                <c:pt idx="50">
                  <c:v>216.82</c:v>
                </c:pt>
                <c:pt idx="51">
                  <c:v>217.05</c:v>
                </c:pt>
                <c:pt idx="52">
                  <c:v>217.18</c:v>
                </c:pt>
                <c:pt idx="53">
                  <c:v>218.1</c:v>
                </c:pt>
                <c:pt idx="54">
                  <c:v>218.42</c:v>
                </c:pt>
                <c:pt idx="55">
                  <c:v>218.87</c:v>
                </c:pt>
                <c:pt idx="56">
                  <c:v>219.93</c:v>
                </c:pt>
                <c:pt idx="57">
                  <c:v>239.08</c:v>
                </c:pt>
                <c:pt idx="58">
                  <c:v>239.5</c:v>
                </c:pt>
                <c:pt idx="59">
                  <c:v>239.7</c:v>
                </c:pt>
                <c:pt idx="60">
                  <c:v>241.03</c:v>
                </c:pt>
                <c:pt idx="61">
                  <c:v>241.03</c:v>
                </c:pt>
                <c:pt idx="62">
                  <c:v>241.03</c:v>
                </c:pt>
                <c:pt idx="63">
                  <c:v>242.22</c:v>
                </c:pt>
                <c:pt idx="64">
                  <c:v>242.77</c:v>
                </c:pt>
                <c:pt idx="65">
                  <c:v>243</c:v>
                </c:pt>
                <c:pt idx="66">
                  <c:v>243.15</c:v>
                </c:pt>
                <c:pt idx="67">
                  <c:v>243.37</c:v>
                </c:pt>
                <c:pt idx="68">
                  <c:v>243.5</c:v>
                </c:pt>
                <c:pt idx="69">
                  <c:v>262.77999999999997</c:v>
                </c:pt>
                <c:pt idx="70">
                  <c:v>262.93</c:v>
                </c:pt>
                <c:pt idx="71">
                  <c:v>263.17</c:v>
                </c:pt>
                <c:pt idx="72">
                  <c:v>263.39999999999998</c:v>
                </c:pt>
                <c:pt idx="73">
                  <c:v>263.47000000000003</c:v>
                </c:pt>
                <c:pt idx="74">
                  <c:v>263.57</c:v>
                </c:pt>
                <c:pt idx="75">
                  <c:v>263.73</c:v>
                </c:pt>
                <c:pt idx="76">
                  <c:v>264.02</c:v>
                </c:pt>
                <c:pt idx="77">
                  <c:v>264.2</c:v>
                </c:pt>
                <c:pt idx="78">
                  <c:v>264.35000000000002</c:v>
                </c:pt>
                <c:pt idx="79">
                  <c:v>286.87</c:v>
                </c:pt>
                <c:pt idx="80">
                  <c:v>287.02999999999997</c:v>
                </c:pt>
                <c:pt idx="81">
                  <c:v>287.33</c:v>
                </c:pt>
                <c:pt idx="82">
                  <c:v>287.37</c:v>
                </c:pt>
                <c:pt idx="83">
                  <c:v>287.64999999999998</c:v>
                </c:pt>
                <c:pt idx="84">
                  <c:v>288.13</c:v>
                </c:pt>
                <c:pt idx="85">
                  <c:v>288.43</c:v>
                </c:pt>
                <c:pt idx="86">
                  <c:v>288.64999999999998</c:v>
                </c:pt>
                <c:pt idx="87">
                  <c:v>288.77</c:v>
                </c:pt>
                <c:pt idx="88">
                  <c:v>289</c:v>
                </c:pt>
                <c:pt idx="89">
                  <c:v>311.17</c:v>
                </c:pt>
                <c:pt idx="90">
                  <c:v>311.35000000000002</c:v>
                </c:pt>
                <c:pt idx="91">
                  <c:v>311.57</c:v>
                </c:pt>
                <c:pt idx="92">
                  <c:v>311.73</c:v>
                </c:pt>
                <c:pt idx="93">
                  <c:v>311.88</c:v>
                </c:pt>
                <c:pt idx="94">
                  <c:v>312.2</c:v>
                </c:pt>
                <c:pt idx="95">
                  <c:v>312.38</c:v>
                </c:pt>
                <c:pt idx="96">
                  <c:v>312.60000000000002</c:v>
                </c:pt>
                <c:pt idx="97">
                  <c:v>312.72000000000003</c:v>
                </c:pt>
                <c:pt idx="98">
                  <c:v>312.93</c:v>
                </c:pt>
                <c:pt idx="99">
                  <c:v>313.13</c:v>
                </c:pt>
                <c:pt idx="100">
                  <c:v>334.78</c:v>
                </c:pt>
                <c:pt idx="101">
                  <c:v>334.77</c:v>
                </c:pt>
                <c:pt idx="102">
                  <c:v>334.92</c:v>
                </c:pt>
                <c:pt idx="103">
                  <c:v>335.2</c:v>
                </c:pt>
                <c:pt idx="104">
                  <c:v>335.93</c:v>
                </c:pt>
                <c:pt idx="105">
                  <c:v>336.02</c:v>
                </c:pt>
                <c:pt idx="106">
                  <c:v>336.22</c:v>
                </c:pt>
                <c:pt idx="107">
                  <c:v>336.42</c:v>
                </c:pt>
                <c:pt idx="108">
                  <c:v>336.53</c:v>
                </c:pt>
                <c:pt idx="109">
                  <c:v>336.78</c:v>
                </c:pt>
                <c:pt idx="110">
                  <c:v>358.6</c:v>
                </c:pt>
                <c:pt idx="111">
                  <c:v>358.78</c:v>
                </c:pt>
                <c:pt idx="112">
                  <c:v>358.93</c:v>
                </c:pt>
                <c:pt idx="113">
                  <c:v>359</c:v>
                </c:pt>
                <c:pt idx="114">
                  <c:v>359.2</c:v>
                </c:pt>
                <c:pt idx="115">
                  <c:v>359.52</c:v>
                </c:pt>
                <c:pt idx="116">
                  <c:v>359.67</c:v>
                </c:pt>
                <c:pt idx="117">
                  <c:v>359.75</c:v>
                </c:pt>
                <c:pt idx="118">
                  <c:v>359.97</c:v>
                </c:pt>
                <c:pt idx="119">
                  <c:v>360.12</c:v>
                </c:pt>
                <c:pt idx="120">
                  <c:v>360.32</c:v>
                </c:pt>
              </c:numCache>
            </c:numRef>
          </c:xVal>
          <c:yVal>
            <c:numRef>
              <c:f>Sheet1!$O$3:$O$123</c:f>
              <c:numCache>
                <c:formatCode>General</c:formatCode>
                <c:ptCount val="12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0.11</c:v>
                </c:pt>
                <c:pt idx="5">
                  <c:v>0.09</c:v>
                </c:pt>
                <c:pt idx="6">
                  <c:v>0.13</c:v>
                </c:pt>
                <c:pt idx="7">
                  <c:v>0.1</c:v>
                </c:pt>
                <c:pt idx="8">
                  <c:v>0.12</c:v>
                </c:pt>
                <c:pt idx="9">
                  <c:v>0.1</c:v>
                </c:pt>
                <c:pt idx="10">
                  <c:v>0.12</c:v>
                </c:pt>
                <c:pt idx="11">
                  <c:v>0.11</c:v>
                </c:pt>
                <c:pt idx="12">
                  <c:v>0.11</c:v>
                </c:pt>
                <c:pt idx="13">
                  <c:v>7.0000000000000007E-2</c:v>
                </c:pt>
                <c:pt idx="14">
                  <c:v>0.1</c:v>
                </c:pt>
                <c:pt idx="15">
                  <c:v>0.1</c:v>
                </c:pt>
                <c:pt idx="16">
                  <c:v>0.11</c:v>
                </c:pt>
                <c:pt idx="17">
                  <c:v>0.13</c:v>
                </c:pt>
                <c:pt idx="18">
                  <c:v>0.09</c:v>
                </c:pt>
                <c:pt idx="19">
                  <c:v>0.08</c:v>
                </c:pt>
                <c:pt idx="20">
                  <c:v>0.1</c:v>
                </c:pt>
                <c:pt idx="21">
                  <c:v>0.1</c:v>
                </c:pt>
                <c:pt idx="22">
                  <c:v>0.09</c:v>
                </c:pt>
                <c:pt idx="23">
                  <c:v>0.12</c:v>
                </c:pt>
                <c:pt idx="24">
                  <c:v>0.11</c:v>
                </c:pt>
                <c:pt idx="25">
                  <c:v>0.13</c:v>
                </c:pt>
                <c:pt idx="26">
                  <c:v>0.08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0.13</c:v>
                </c:pt>
                <c:pt idx="31">
                  <c:v>0.11</c:v>
                </c:pt>
                <c:pt idx="32">
                  <c:v>0.09</c:v>
                </c:pt>
                <c:pt idx="33">
                  <c:v>0.11</c:v>
                </c:pt>
                <c:pt idx="34">
                  <c:v>0.11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0.11</c:v>
                </c:pt>
                <c:pt idx="39">
                  <c:v>0.12</c:v>
                </c:pt>
                <c:pt idx="40">
                  <c:v>0.16</c:v>
                </c:pt>
                <c:pt idx="41">
                  <c:v>0.19</c:v>
                </c:pt>
                <c:pt idx="42">
                  <c:v>0.19</c:v>
                </c:pt>
                <c:pt idx="43">
                  <c:v>0.14000000000000001</c:v>
                </c:pt>
                <c:pt idx="44">
                  <c:v>0.18</c:v>
                </c:pt>
                <c:pt idx="45">
                  <c:v>0.14000000000000001</c:v>
                </c:pt>
                <c:pt idx="46">
                  <c:v>0.12</c:v>
                </c:pt>
                <c:pt idx="47">
                  <c:v>0.18</c:v>
                </c:pt>
                <c:pt idx="48">
                  <c:v>0.16</c:v>
                </c:pt>
                <c:pt idx="49">
                  <c:v>0.16</c:v>
                </c:pt>
                <c:pt idx="50">
                  <c:v>0.14000000000000001</c:v>
                </c:pt>
                <c:pt idx="51">
                  <c:v>0.11</c:v>
                </c:pt>
                <c:pt idx="52">
                  <c:v>0.2</c:v>
                </c:pt>
                <c:pt idx="53">
                  <c:v>0.26</c:v>
                </c:pt>
                <c:pt idx="54">
                  <c:v>0.3</c:v>
                </c:pt>
                <c:pt idx="55">
                  <c:v>0.19</c:v>
                </c:pt>
                <c:pt idx="56">
                  <c:v>0.23</c:v>
                </c:pt>
                <c:pt idx="57">
                  <c:v>0.2</c:v>
                </c:pt>
                <c:pt idx="58">
                  <c:v>0.3</c:v>
                </c:pt>
                <c:pt idx="59">
                  <c:v>0.22</c:v>
                </c:pt>
                <c:pt idx="60">
                  <c:v>0.13</c:v>
                </c:pt>
                <c:pt idx="61">
                  <c:v>0.16</c:v>
                </c:pt>
                <c:pt idx="62">
                  <c:v>0.35</c:v>
                </c:pt>
                <c:pt idx="63">
                  <c:v>0.2</c:v>
                </c:pt>
                <c:pt idx="64">
                  <c:v>0.15</c:v>
                </c:pt>
                <c:pt idx="65">
                  <c:v>0.21</c:v>
                </c:pt>
                <c:pt idx="66">
                  <c:v>0.22</c:v>
                </c:pt>
                <c:pt idx="67">
                  <c:v>0.16</c:v>
                </c:pt>
                <c:pt idx="68">
                  <c:v>0.14000000000000001</c:v>
                </c:pt>
                <c:pt idx="69">
                  <c:v>0.32</c:v>
                </c:pt>
                <c:pt idx="70">
                  <c:v>0.28000000000000003</c:v>
                </c:pt>
                <c:pt idx="71">
                  <c:v>0.27</c:v>
                </c:pt>
                <c:pt idx="72">
                  <c:v>0.28000000000000003</c:v>
                </c:pt>
                <c:pt idx="73">
                  <c:v>0.3</c:v>
                </c:pt>
                <c:pt idx="74">
                  <c:v>0.26</c:v>
                </c:pt>
                <c:pt idx="75">
                  <c:v>0.15</c:v>
                </c:pt>
                <c:pt idx="76">
                  <c:v>0.11</c:v>
                </c:pt>
                <c:pt idx="77">
                  <c:v>0.17</c:v>
                </c:pt>
                <c:pt idx="78">
                  <c:v>0.23</c:v>
                </c:pt>
                <c:pt idx="79">
                  <c:v>0.31</c:v>
                </c:pt>
                <c:pt idx="80">
                  <c:v>0.27</c:v>
                </c:pt>
                <c:pt idx="81">
                  <c:v>0.28999999999999998</c:v>
                </c:pt>
                <c:pt idx="82">
                  <c:v>0.36</c:v>
                </c:pt>
                <c:pt idx="83">
                  <c:v>0.3</c:v>
                </c:pt>
                <c:pt idx="84">
                  <c:v>0.31</c:v>
                </c:pt>
                <c:pt idx="85">
                  <c:v>0.49</c:v>
                </c:pt>
                <c:pt idx="86">
                  <c:v>0.37</c:v>
                </c:pt>
                <c:pt idx="87">
                  <c:v>0.22</c:v>
                </c:pt>
                <c:pt idx="88">
                  <c:v>0.35</c:v>
                </c:pt>
                <c:pt idx="89">
                  <c:v>0.16</c:v>
                </c:pt>
                <c:pt idx="90">
                  <c:v>0.35</c:v>
                </c:pt>
                <c:pt idx="91">
                  <c:v>0.36</c:v>
                </c:pt>
                <c:pt idx="92">
                  <c:v>0.3</c:v>
                </c:pt>
                <c:pt idx="93">
                  <c:v>0.32</c:v>
                </c:pt>
                <c:pt idx="94">
                  <c:v>0.31</c:v>
                </c:pt>
                <c:pt idx="95">
                  <c:v>0.43</c:v>
                </c:pt>
                <c:pt idx="96">
                  <c:v>0.28000000000000003</c:v>
                </c:pt>
                <c:pt idx="97">
                  <c:v>0.41</c:v>
                </c:pt>
                <c:pt idx="98">
                  <c:v>0.44</c:v>
                </c:pt>
                <c:pt idx="99">
                  <c:v>0.22</c:v>
                </c:pt>
                <c:pt idx="100">
                  <c:v>0.24</c:v>
                </c:pt>
                <c:pt idx="101">
                  <c:v>0.42</c:v>
                </c:pt>
                <c:pt idx="102">
                  <c:v>0.46</c:v>
                </c:pt>
                <c:pt idx="103">
                  <c:v>0.32</c:v>
                </c:pt>
                <c:pt idx="104">
                  <c:v>0.42</c:v>
                </c:pt>
                <c:pt idx="105">
                  <c:v>0.45</c:v>
                </c:pt>
                <c:pt idx="106">
                  <c:v>0.34</c:v>
                </c:pt>
                <c:pt idx="107">
                  <c:v>0.54</c:v>
                </c:pt>
                <c:pt idx="108">
                  <c:v>0.25</c:v>
                </c:pt>
                <c:pt idx="109">
                  <c:v>0.27</c:v>
                </c:pt>
                <c:pt idx="110">
                  <c:v>0.41</c:v>
                </c:pt>
                <c:pt idx="111">
                  <c:v>0.47</c:v>
                </c:pt>
                <c:pt idx="112">
                  <c:v>0.47</c:v>
                </c:pt>
                <c:pt idx="113">
                  <c:v>0.23</c:v>
                </c:pt>
                <c:pt idx="114">
                  <c:v>0.23</c:v>
                </c:pt>
                <c:pt idx="115">
                  <c:v>0.54</c:v>
                </c:pt>
                <c:pt idx="116">
                  <c:v>0.46</c:v>
                </c:pt>
                <c:pt idx="117">
                  <c:v>0.25</c:v>
                </c:pt>
                <c:pt idx="118">
                  <c:v>0.41</c:v>
                </c:pt>
                <c:pt idx="119">
                  <c:v>0.24</c:v>
                </c:pt>
                <c:pt idx="120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3C-4256-97FA-1A00CA09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23376"/>
        <c:axId val="1"/>
      </c:scatterChart>
      <c:valAx>
        <c:axId val="23232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 (HAS)</a:t>
                </a:r>
              </a:p>
            </c:rich>
          </c:tx>
          <c:layout>
            <c:manualLayout>
              <c:xMode val="edge"/>
              <c:yMode val="edge"/>
              <c:x val="0.36"/>
              <c:y val="0.922966988281394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Leaf Width (mm)</a:t>
                </a:r>
              </a:p>
            </c:rich>
          </c:tx>
          <c:layout>
            <c:manualLayout>
              <c:xMode val="edge"/>
              <c:yMode val="edge"/>
              <c:x val="1.1428584561780916E-2"/>
              <c:y val="0.3951499020368932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233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800855891262279"/>
          <c:y val="3.8416324719973388E-2"/>
          <c:w val="0.55517630348745817"/>
          <c:h val="0.122636316587187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WT logistic curve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'normalised based on width'!$A$3:$A$191</c:f>
              <c:numCache>
                <c:formatCode>General</c:formatCode>
                <c:ptCount val="189"/>
                <c:pt idx="0">
                  <c:v>24</c:v>
                </c:pt>
                <c:pt idx="1">
                  <c:v>24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70.133333333333326</c:v>
                </c:pt>
                <c:pt idx="6">
                  <c:v>70.833333333333329</c:v>
                </c:pt>
                <c:pt idx="7">
                  <c:v>71.683333333333337</c:v>
                </c:pt>
                <c:pt idx="8">
                  <c:v>72</c:v>
                </c:pt>
                <c:pt idx="9">
                  <c:v>72.883333333333326</c:v>
                </c:pt>
                <c:pt idx="10">
                  <c:v>73.800000000000011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94.1</c:v>
                </c:pt>
                <c:pt idx="19">
                  <c:v>94.649999999999991</c:v>
                </c:pt>
                <c:pt idx="20">
                  <c:v>95.050000000000011</c:v>
                </c:pt>
                <c:pt idx="21">
                  <c:v>96.883333333333326</c:v>
                </c:pt>
                <c:pt idx="22">
                  <c:v>98.166666666666657</c:v>
                </c:pt>
                <c:pt idx="23">
                  <c:v>99.066666666666677</c:v>
                </c:pt>
                <c:pt idx="24">
                  <c:v>124.30000000000001</c:v>
                </c:pt>
                <c:pt idx="25">
                  <c:v>124.63333333333333</c:v>
                </c:pt>
                <c:pt idx="26">
                  <c:v>124.91666666666666</c:v>
                </c:pt>
                <c:pt idx="27">
                  <c:v>124.21666666666667</c:v>
                </c:pt>
                <c:pt idx="28">
                  <c:v>122.86666666666667</c:v>
                </c:pt>
                <c:pt idx="29">
                  <c:v>123.38333333333333</c:v>
                </c:pt>
                <c:pt idx="30">
                  <c:v>123.61666666666667</c:v>
                </c:pt>
                <c:pt idx="31">
                  <c:v>124.01666666666665</c:v>
                </c:pt>
                <c:pt idx="32">
                  <c:v>124.30000000000001</c:v>
                </c:pt>
                <c:pt idx="33">
                  <c:v>124.65</c:v>
                </c:pt>
                <c:pt idx="34">
                  <c:v>126.61666666666667</c:v>
                </c:pt>
                <c:pt idx="35">
                  <c:v>127</c:v>
                </c:pt>
                <c:pt idx="36">
                  <c:v>127.19999999999999</c:v>
                </c:pt>
                <c:pt idx="37">
                  <c:v>127.33333333333331</c:v>
                </c:pt>
                <c:pt idx="38">
                  <c:v>127.44999999999999</c:v>
                </c:pt>
                <c:pt idx="39">
                  <c:v>148.13333333333333</c:v>
                </c:pt>
                <c:pt idx="40">
                  <c:v>148.36666666666667</c:v>
                </c:pt>
                <c:pt idx="41">
                  <c:v>148.63333333333333</c:v>
                </c:pt>
                <c:pt idx="42">
                  <c:v>148.93333333333334</c:v>
                </c:pt>
                <c:pt idx="43">
                  <c:v>149.15</c:v>
                </c:pt>
                <c:pt idx="44">
                  <c:v>149.41666666666669</c:v>
                </c:pt>
                <c:pt idx="45">
                  <c:v>150.16666666666669</c:v>
                </c:pt>
                <c:pt idx="46">
                  <c:v>150.71666666666667</c:v>
                </c:pt>
                <c:pt idx="47">
                  <c:v>150.85</c:v>
                </c:pt>
                <c:pt idx="48">
                  <c:v>151</c:v>
                </c:pt>
                <c:pt idx="49">
                  <c:v>151.16666666666666</c:v>
                </c:pt>
                <c:pt idx="50">
                  <c:v>151.33333333333331</c:v>
                </c:pt>
                <c:pt idx="51">
                  <c:v>168.21666666666667</c:v>
                </c:pt>
                <c:pt idx="52">
                  <c:v>168.4</c:v>
                </c:pt>
                <c:pt idx="53">
                  <c:v>168.58333333333331</c:v>
                </c:pt>
                <c:pt idx="54">
                  <c:v>168.7166666666667</c:v>
                </c:pt>
                <c:pt idx="55">
                  <c:v>168.85</c:v>
                </c:pt>
                <c:pt idx="56">
                  <c:v>190.68333333333334</c:v>
                </c:pt>
                <c:pt idx="57">
                  <c:v>191.33333333333331</c:v>
                </c:pt>
                <c:pt idx="58">
                  <c:v>191.91666666666669</c:v>
                </c:pt>
                <c:pt idx="59">
                  <c:v>192.28333333333336</c:v>
                </c:pt>
                <c:pt idx="60">
                  <c:v>192.61666666666665</c:v>
                </c:pt>
                <c:pt idx="61">
                  <c:v>193.48333333333332</c:v>
                </c:pt>
                <c:pt idx="62">
                  <c:v>194.66666666666666</c:v>
                </c:pt>
                <c:pt idx="63">
                  <c:v>195.81666666666666</c:v>
                </c:pt>
                <c:pt idx="64">
                  <c:v>196.18333333333334</c:v>
                </c:pt>
                <c:pt idx="65">
                  <c:v>197.05</c:v>
                </c:pt>
                <c:pt idx="66">
                  <c:v>197.3</c:v>
                </c:pt>
                <c:pt idx="67">
                  <c:v>197.43333333333334</c:v>
                </c:pt>
                <c:pt idx="68">
                  <c:v>192.9</c:v>
                </c:pt>
                <c:pt idx="69">
                  <c:v>192.96666666666667</c:v>
                </c:pt>
                <c:pt idx="70">
                  <c:v>193.08333333333334</c:v>
                </c:pt>
                <c:pt idx="71">
                  <c:v>222.15</c:v>
                </c:pt>
                <c:pt idx="72">
                  <c:v>223.31666666666666</c:v>
                </c:pt>
                <c:pt idx="73">
                  <c:v>223.43333333333334</c:v>
                </c:pt>
                <c:pt idx="74">
                  <c:v>223.58333333333331</c:v>
                </c:pt>
                <c:pt idx="75">
                  <c:v>223.66666666666669</c:v>
                </c:pt>
                <c:pt idx="76">
                  <c:v>241.8</c:v>
                </c:pt>
                <c:pt idx="77">
                  <c:v>242.43333333333334</c:v>
                </c:pt>
                <c:pt idx="78">
                  <c:v>242.3</c:v>
                </c:pt>
                <c:pt idx="79">
                  <c:v>242.53333333333336</c:v>
                </c:pt>
                <c:pt idx="80">
                  <c:v>242.7</c:v>
                </c:pt>
                <c:pt idx="81">
                  <c:v>242.81666666666666</c:v>
                </c:pt>
                <c:pt idx="82">
                  <c:v>264.46666666666664</c:v>
                </c:pt>
                <c:pt idx="83">
                  <c:v>269.48333333333335</c:v>
                </c:pt>
                <c:pt idx="84">
                  <c:v>269.08333333333331</c:v>
                </c:pt>
                <c:pt idx="85">
                  <c:v>269.2833333333333</c:v>
                </c:pt>
                <c:pt idx="86">
                  <c:v>269.38333333333333</c:v>
                </c:pt>
                <c:pt idx="87">
                  <c:v>269.5</c:v>
                </c:pt>
                <c:pt idx="88">
                  <c:v>270.33333333333337</c:v>
                </c:pt>
                <c:pt idx="89">
                  <c:v>270.43333333333334</c:v>
                </c:pt>
                <c:pt idx="90">
                  <c:v>270.56666666666666</c:v>
                </c:pt>
                <c:pt idx="91">
                  <c:v>270.64999999999998</c:v>
                </c:pt>
                <c:pt idx="92">
                  <c:v>292.5333333333333</c:v>
                </c:pt>
                <c:pt idx="93">
                  <c:v>292.64999999999998</c:v>
                </c:pt>
                <c:pt idx="94">
                  <c:v>292.76666666666665</c:v>
                </c:pt>
                <c:pt idx="95">
                  <c:v>292.88333333333333</c:v>
                </c:pt>
                <c:pt idx="96">
                  <c:v>293</c:v>
                </c:pt>
                <c:pt idx="97">
                  <c:v>293.11666666666667</c:v>
                </c:pt>
                <c:pt idx="98">
                  <c:v>293.51666666666665</c:v>
                </c:pt>
                <c:pt idx="99">
                  <c:v>293.63333333333333</c:v>
                </c:pt>
                <c:pt idx="100">
                  <c:v>316.43333333333334</c:v>
                </c:pt>
                <c:pt idx="101">
                  <c:v>316.55</c:v>
                </c:pt>
                <c:pt idx="102">
                  <c:v>316.63333333333333</c:v>
                </c:pt>
                <c:pt idx="103">
                  <c:v>316.68333333333334</c:v>
                </c:pt>
                <c:pt idx="104">
                  <c:v>316.76666666666665</c:v>
                </c:pt>
                <c:pt idx="105">
                  <c:v>316.86666666666667</c:v>
                </c:pt>
                <c:pt idx="106">
                  <c:v>338.0333333333333</c:v>
                </c:pt>
                <c:pt idx="107">
                  <c:v>338.2166666666667</c:v>
                </c:pt>
                <c:pt idx="108">
                  <c:v>338.2833333333333</c:v>
                </c:pt>
                <c:pt idx="109">
                  <c:v>338.35</c:v>
                </c:pt>
                <c:pt idx="110">
                  <c:v>338.43333333333334</c:v>
                </c:pt>
                <c:pt idx="111">
                  <c:v>338.48333333333335</c:v>
                </c:pt>
                <c:pt idx="112">
                  <c:v>342.61666666666667</c:v>
                </c:pt>
                <c:pt idx="113">
                  <c:v>342.68333333333334</c:v>
                </c:pt>
                <c:pt idx="114">
                  <c:v>342.7166666666667</c:v>
                </c:pt>
                <c:pt idx="115">
                  <c:v>342.75</c:v>
                </c:pt>
                <c:pt idx="116">
                  <c:v>342.7833333333333</c:v>
                </c:pt>
                <c:pt idx="117">
                  <c:v>342.81666666666666</c:v>
                </c:pt>
                <c:pt idx="118">
                  <c:v>342.86666666666667</c:v>
                </c:pt>
                <c:pt idx="119">
                  <c:v>363.03333333333336</c:v>
                </c:pt>
                <c:pt idx="120">
                  <c:v>362.98333333333335</c:v>
                </c:pt>
                <c:pt idx="121">
                  <c:v>363.08333333333331</c:v>
                </c:pt>
                <c:pt idx="122">
                  <c:v>363.11666666666667</c:v>
                </c:pt>
                <c:pt idx="123">
                  <c:v>363.15</c:v>
                </c:pt>
                <c:pt idx="124">
                  <c:v>390.2</c:v>
                </c:pt>
                <c:pt idx="125">
                  <c:v>390.23333333333335</c:v>
                </c:pt>
                <c:pt idx="126">
                  <c:v>390.26666666666671</c:v>
                </c:pt>
                <c:pt idx="127">
                  <c:v>390.3</c:v>
                </c:pt>
                <c:pt idx="128">
                  <c:v>390.35</c:v>
                </c:pt>
                <c:pt idx="129">
                  <c:v>390.38333333333333</c:v>
                </c:pt>
                <c:pt idx="130">
                  <c:v>390.41666666666663</c:v>
                </c:pt>
                <c:pt idx="131">
                  <c:v>411.06666666666661</c:v>
                </c:pt>
                <c:pt idx="132">
                  <c:v>411.13333333333333</c:v>
                </c:pt>
                <c:pt idx="133">
                  <c:v>411.15</c:v>
                </c:pt>
                <c:pt idx="134">
                  <c:v>411.2</c:v>
                </c:pt>
                <c:pt idx="135">
                  <c:v>411.23333333333335</c:v>
                </c:pt>
                <c:pt idx="136">
                  <c:v>411.26666666666671</c:v>
                </c:pt>
                <c:pt idx="137">
                  <c:v>461.85</c:v>
                </c:pt>
                <c:pt idx="138">
                  <c:v>461.98333333333335</c:v>
                </c:pt>
                <c:pt idx="139">
                  <c:v>462.03333333333336</c:v>
                </c:pt>
                <c:pt idx="140">
                  <c:v>462.06666666666661</c:v>
                </c:pt>
                <c:pt idx="141">
                  <c:v>462.11666666666667</c:v>
                </c:pt>
                <c:pt idx="142">
                  <c:v>462.16666666666663</c:v>
                </c:pt>
                <c:pt idx="143">
                  <c:v>462.2166666666667</c:v>
                </c:pt>
                <c:pt idx="144">
                  <c:v>505.0333333333333</c:v>
                </c:pt>
                <c:pt idx="145">
                  <c:v>505.06666666666661</c:v>
                </c:pt>
                <c:pt idx="146">
                  <c:v>505.1</c:v>
                </c:pt>
                <c:pt idx="147">
                  <c:v>505.16666666666663</c:v>
                </c:pt>
                <c:pt idx="148">
                  <c:v>505.16666666666663</c:v>
                </c:pt>
                <c:pt idx="149">
                  <c:v>505.2166666666667</c:v>
                </c:pt>
                <c:pt idx="150">
                  <c:v>505.25</c:v>
                </c:pt>
                <c:pt idx="151">
                  <c:v>505.29999999999995</c:v>
                </c:pt>
                <c:pt idx="152">
                  <c:v>505.33333333333337</c:v>
                </c:pt>
                <c:pt idx="153">
                  <c:v>505.38333333333333</c:v>
                </c:pt>
                <c:pt idx="154">
                  <c:v>531.66666666666674</c:v>
                </c:pt>
                <c:pt idx="155">
                  <c:v>531.70000000000005</c:v>
                </c:pt>
                <c:pt idx="156">
                  <c:v>531.75</c:v>
                </c:pt>
                <c:pt idx="157">
                  <c:v>531.76666666666665</c:v>
                </c:pt>
                <c:pt idx="158">
                  <c:v>531.79999999999995</c:v>
                </c:pt>
                <c:pt idx="159">
                  <c:v>531.83333333333326</c:v>
                </c:pt>
                <c:pt idx="160">
                  <c:v>531.88333333333333</c:v>
                </c:pt>
                <c:pt idx="161">
                  <c:v>531.93333333333328</c:v>
                </c:pt>
                <c:pt idx="162">
                  <c:v>531.9666666666667</c:v>
                </c:pt>
                <c:pt idx="163">
                  <c:v>532.01666666666665</c:v>
                </c:pt>
                <c:pt idx="164">
                  <c:v>555.04999999999995</c:v>
                </c:pt>
                <c:pt idx="165">
                  <c:v>555.08333333333326</c:v>
                </c:pt>
                <c:pt idx="166">
                  <c:v>555.13333333333333</c:v>
                </c:pt>
                <c:pt idx="167">
                  <c:v>555.16666666666663</c:v>
                </c:pt>
                <c:pt idx="168">
                  <c:v>555.20000000000005</c:v>
                </c:pt>
                <c:pt idx="169">
                  <c:v>555.2166666666667</c:v>
                </c:pt>
                <c:pt idx="170">
                  <c:v>555.26666666666665</c:v>
                </c:pt>
                <c:pt idx="171">
                  <c:v>555.29999999999995</c:v>
                </c:pt>
                <c:pt idx="172">
                  <c:v>578.88333333333333</c:v>
                </c:pt>
                <c:pt idx="173">
                  <c:v>578.91666666666674</c:v>
                </c:pt>
                <c:pt idx="174">
                  <c:v>578.9666666666667</c:v>
                </c:pt>
                <c:pt idx="175">
                  <c:v>579</c:v>
                </c:pt>
                <c:pt idx="176">
                  <c:v>579.0333333333333</c:v>
                </c:pt>
                <c:pt idx="177">
                  <c:v>579.1</c:v>
                </c:pt>
                <c:pt idx="178">
                  <c:v>624.23333333333335</c:v>
                </c:pt>
                <c:pt idx="179">
                  <c:v>624.2833333333333</c:v>
                </c:pt>
                <c:pt idx="180">
                  <c:v>624.31666666666661</c:v>
                </c:pt>
                <c:pt idx="181">
                  <c:v>624.4</c:v>
                </c:pt>
                <c:pt idx="182">
                  <c:v>624.45000000000005</c:v>
                </c:pt>
                <c:pt idx="183">
                  <c:v>624.48333333333335</c:v>
                </c:pt>
                <c:pt idx="184">
                  <c:v>725.2</c:v>
                </c:pt>
                <c:pt idx="185">
                  <c:v>725.2833333333333</c:v>
                </c:pt>
                <c:pt idx="186">
                  <c:v>725.35</c:v>
                </c:pt>
                <c:pt idx="187">
                  <c:v>725.38333333333333</c:v>
                </c:pt>
                <c:pt idx="188">
                  <c:v>725.43333333333328</c:v>
                </c:pt>
              </c:numCache>
            </c:numRef>
          </c:xVal>
          <c:yVal>
            <c:numRef>
              <c:f>'normalised based on width'!$D$3:$D$191</c:f>
              <c:numCache>
                <c:formatCode>General</c:formatCode>
                <c:ptCount val="189"/>
                <c:pt idx="0">
                  <c:v>3.4253524662140933E-2</c:v>
                </c:pt>
                <c:pt idx="1">
                  <c:v>3.4253524662140933E-2</c:v>
                </c:pt>
                <c:pt idx="2">
                  <c:v>5.5162232203728401E-2</c:v>
                </c:pt>
                <c:pt idx="3">
                  <c:v>5.5162232203728401E-2</c:v>
                </c:pt>
                <c:pt idx="4">
                  <c:v>5.5162232203728401E-2</c:v>
                </c:pt>
                <c:pt idx="5">
                  <c:v>8.5442078484075701E-2</c:v>
                </c:pt>
                <c:pt idx="6">
                  <c:v>8.6629287822242773E-2</c:v>
                </c:pt>
                <c:pt idx="7">
                  <c:v>8.8092767710063136E-2</c:v>
                </c:pt>
                <c:pt idx="8">
                  <c:v>8.8644190159638647E-2</c:v>
                </c:pt>
                <c:pt idx="9">
                  <c:v>9.0200400552070903E-2</c:v>
                </c:pt>
                <c:pt idx="10">
                  <c:v>9.184377956166756E-2</c:v>
                </c:pt>
                <c:pt idx="11">
                  <c:v>9.5909090053215351E-2</c:v>
                </c:pt>
                <c:pt idx="12">
                  <c:v>9.5909090053215351E-2</c:v>
                </c:pt>
                <c:pt idx="13">
                  <c:v>9.5909090053215351E-2</c:v>
                </c:pt>
                <c:pt idx="14">
                  <c:v>9.5909090053215351E-2</c:v>
                </c:pt>
                <c:pt idx="15">
                  <c:v>9.5909090053215351E-2</c:v>
                </c:pt>
                <c:pt idx="16">
                  <c:v>9.5909090053215351E-2</c:v>
                </c:pt>
                <c:pt idx="17">
                  <c:v>9.5909090053215351E-2</c:v>
                </c:pt>
                <c:pt idx="18">
                  <c:v>0.13679075004062646</c:v>
                </c:pt>
                <c:pt idx="19">
                  <c:v>0.13826888765118284</c:v>
                </c:pt>
                <c:pt idx="20">
                  <c:v>0.13935368110267277</c:v>
                </c:pt>
                <c:pt idx="21">
                  <c:v>0.14443286554363954</c:v>
                </c:pt>
                <c:pt idx="22">
                  <c:v>0.14809527470189465</c:v>
                </c:pt>
                <c:pt idx="23">
                  <c:v>0.15071755771807727</c:v>
                </c:pt>
                <c:pt idx="24">
                  <c:v>0.24560373633611654</c:v>
                </c:pt>
                <c:pt idx="25">
                  <c:v>0.24717888584516423</c:v>
                </c:pt>
                <c:pt idx="26">
                  <c:v>0.24852536017428051</c:v>
                </c:pt>
                <c:pt idx="27">
                  <c:v>0.24521145289395996</c:v>
                </c:pt>
                <c:pt idx="28">
                  <c:v>0.2389394547686301</c:v>
                </c:pt>
                <c:pt idx="29">
                  <c:v>0.24132147627900302</c:v>
                </c:pt>
                <c:pt idx="30">
                  <c:v>0.24240467063702997</c:v>
                </c:pt>
                <c:pt idx="31">
                  <c:v>0.24427241866600724</c:v>
                </c:pt>
                <c:pt idx="32">
                  <c:v>0.24560373633611654</c:v>
                </c:pt>
                <c:pt idx="33">
                  <c:v>0.24725789658976094</c:v>
                </c:pt>
                <c:pt idx="34">
                  <c:v>0.25675270726700283</c:v>
                </c:pt>
                <c:pt idx="35">
                  <c:v>0.25864352964651705</c:v>
                </c:pt>
                <c:pt idx="36">
                  <c:v>0.25963531735486889</c:v>
                </c:pt>
                <c:pt idx="37">
                  <c:v>0.26029852533422737</c:v>
                </c:pt>
                <c:pt idx="38">
                  <c:v>0.26088015869925574</c:v>
                </c:pt>
                <c:pt idx="39">
                  <c:v>0.38594512574569073</c:v>
                </c:pt>
                <c:pt idx="40">
                  <c:v>0.38763378039800589</c:v>
                </c:pt>
                <c:pt idx="41">
                  <c:v>0.38957209252865876</c:v>
                </c:pt>
                <c:pt idx="42">
                  <c:v>0.39176347253394006</c:v>
                </c:pt>
                <c:pt idx="43">
                  <c:v>0.39335326081780764</c:v>
                </c:pt>
                <c:pt idx="44">
                  <c:v>0.39531815800022585</c:v>
                </c:pt>
                <c:pt idx="45">
                  <c:v>0.40089343930392562</c:v>
                </c:pt>
                <c:pt idx="46">
                  <c:v>0.40502828291740389</c:v>
                </c:pt>
                <c:pt idx="47">
                  <c:v>0.40603661048390194</c:v>
                </c:pt>
                <c:pt idx="48">
                  <c:v>0.4071737614619666</c:v>
                </c:pt>
                <c:pt idx="49">
                  <c:v>0.40844072535216736</c:v>
                </c:pt>
                <c:pt idx="50">
                  <c:v>0.40971134273469634</c:v>
                </c:pt>
                <c:pt idx="51">
                  <c:v>0.55895032721487059</c:v>
                </c:pt>
                <c:pt idx="52">
                  <c:v>0.56081165963497792</c:v>
                </c:pt>
                <c:pt idx="53">
                  <c:v>0.56267854939312301</c:v>
                </c:pt>
                <c:pt idx="54">
                  <c:v>0.56403978499319329</c:v>
                </c:pt>
                <c:pt idx="55">
                  <c:v>0.56540397126673803</c:v>
                </c:pt>
                <c:pt idx="56">
                  <c:v>0.83205394309431657</c:v>
                </c:pt>
                <c:pt idx="57">
                  <c:v>0.84141446778232432</c:v>
                </c:pt>
                <c:pt idx="58">
                  <c:v>0.84988982246858846</c:v>
                </c:pt>
                <c:pt idx="59">
                  <c:v>0.85525359266820633</c:v>
                </c:pt>
                <c:pt idx="60">
                  <c:v>0.86015421166580719</c:v>
                </c:pt>
                <c:pt idx="61">
                  <c:v>0.87300528348862017</c:v>
                </c:pt>
                <c:pt idx="62">
                  <c:v>0.89080873326428733</c:v>
                </c:pt>
                <c:pt idx="63">
                  <c:v>0.90839685879209053</c:v>
                </c:pt>
                <c:pt idx="64">
                  <c:v>0.91406433946236909</c:v>
                </c:pt>
                <c:pt idx="65">
                  <c:v>0.92757549578418441</c:v>
                </c:pt>
                <c:pt idx="66">
                  <c:v>0.93150315130479733</c:v>
                </c:pt>
                <c:pt idx="67">
                  <c:v>0.93360344572209986</c:v>
                </c:pt>
                <c:pt idx="68">
                  <c:v>0.86433810152453994</c:v>
                </c:pt>
                <c:pt idx="69">
                  <c:v>0.86532500269891788</c:v>
                </c:pt>
                <c:pt idx="70">
                  <c:v>0.86705433410958932</c:v>
                </c:pt>
                <c:pt idx="71">
                  <c:v>1.3920559781413404</c:v>
                </c:pt>
                <c:pt idx="72">
                  <c:v>1.4171571398573617</c:v>
                </c:pt>
                <c:pt idx="73">
                  <c:v>1.4196843754261961</c:v>
                </c:pt>
                <c:pt idx="74">
                  <c:v>1.422938245319874</c:v>
                </c:pt>
                <c:pt idx="75">
                  <c:v>1.4247481700634159</c:v>
                </c:pt>
                <c:pt idx="76">
                  <c:v>1.8550231855791166</c:v>
                </c:pt>
                <c:pt idx="77">
                  <c:v>1.8712946917172308</c:v>
                </c:pt>
                <c:pt idx="78">
                  <c:v>1.8678626268456169</c:v>
                </c:pt>
                <c:pt idx="79">
                  <c:v>1.8738710015990261</c:v>
                </c:pt>
                <c:pt idx="80">
                  <c:v>1.8781691497015816</c:v>
                </c:pt>
                <c:pt idx="81">
                  <c:v>1.8811810439269747</c:v>
                </c:pt>
                <c:pt idx="82">
                  <c:v>2.4793245929607153</c:v>
                </c:pt>
                <c:pt idx="83">
                  <c:v>2.6264487367265872</c:v>
                </c:pt>
                <c:pt idx="84">
                  <c:v>2.6146407349562235</c:v>
                </c:pt>
                <c:pt idx="85">
                  <c:v>2.6205432423013733</c:v>
                </c:pt>
                <c:pt idx="86">
                  <c:v>2.6234956189400163</c:v>
                </c:pt>
                <c:pt idx="87">
                  <c:v>2.6269409946852118</c:v>
                </c:pt>
                <c:pt idx="88">
                  <c:v>2.6515793647562811</c:v>
                </c:pt>
                <c:pt idx="89">
                  <c:v>2.6545392418840565</c:v>
                </c:pt>
                <c:pt idx="90">
                  <c:v>2.6584868042525338</c:v>
                </c:pt>
                <c:pt idx="91">
                  <c:v>2.6609546402189634</c:v>
                </c:pt>
                <c:pt idx="92">
                  <c:v>3.3148364784506232</c:v>
                </c:pt>
                <c:pt idx="93">
                  <c:v>3.318297505676981</c:v>
                </c:pt>
                <c:pt idx="94">
                  <c:v>3.3217576761815155</c:v>
                </c:pt>
                <c:pt idx="95">
                  <c:v>3.325216980866454</c:v>
                </c:pt>
                <c:pt idx="96">
                  <c:v>3.3286754106432888</c:v>
                </c:pt>
                <c:pt idx="97">
                  <c:v>3.3321329564328708</c:v>
                </c:pt>
                <c:pt idx="98">
                  <c:v>3.3439805635370017</c:v>
                </c:pt>
                <c:pt idx="99">
                  <c:v>3.3474340856363498</c:v>
                </c:pt>
                <c:pt idx="100">
                  <c:v>3.994021527038587</c:v>
                </c:pt>
                <c:pt idx="101">
                  <c:v>3.9971360687908222</c:v>
                </c:pt>
                <c:pt idx="102">
                  <c:v>3.9993592635074924</c:v>
                </c:pt>
                <c:pt idx="103">
                  <c:v>4.0006925881617317</c:v>
                </c:pt>
                <c:pt idx="104">
                  <c:v>4.002913807532626</c:v>
                </c:pt>
                <c:pt idx="105">
                  <c:v>4.0055776374123138</c:v>
                </c:pt>
                <c:pt idx="106">
                  <c:v>4.5246741319823558</c:v>
                </c:pt>
                <c:pt idx="107">
                  <c:v>4.5287497220433979</c:v>
                </c:pt>
                <c:pt idx="108">
                  <c:v>4.5302298688270861</c:v>
                </c:pt>
                <c:pt idx="109">
                  <c:v>4.5317090093020918</c:v>
                </c:pt>
                <c:pt idx="110">
                  <c:v>4.533556519336388</c:v>
                </c:pt>
                <c:pt idx="111">
                  <c:v>4.5346642701779878</c:v>
                </c:pt>
                <c:pt idx="112">
                  <c:v>4.6242692705105952</c:v>
                </c:pt>
                <c:pt idx="113">
                  <c:v>4.6256824822791032</c:v>
                </c:pt>
                <c:pt idx="114">
                  <c:v>4.6263887054054189</c:v>
                </c:pt>
                <c:pt idx="115">
                  <c:v>4.6270946733349003</c:v>
                </c:pt>
                <c:pt idx="116">
                  <c:v>4.627800386049052</c:v>
                </c:pt>
                <c:pt idx="117">
                  <c:v>4.6285058435295046</c:v>
                </c:pt>
                <c:pt idx="118">
                  <c:v>4.6295635511471218</c:v>
                </c:pt>
                <c:pt idx="119">
                  <c:v>5.0093223046213495</c:v>
                </c:pt>
                <c:pt idx="120">
                  <c:v>5.0084949236317602</c:v>
                </c:pt>
                <c:pt idx="121">
                  <c:v>5.0101491316381441</c:v>
                </c:pt>
                <c:pt idx="122">
                  <c:v>5.0107000419573708</c:v>
                </c:pt>
                <c:pt idx="123">
                  <c:v>5.0112507061726106</c:v>
                </c:pt>
                <c:pt idx="124">
                  <c:v>5.3818187752845796</c:v>
                </c:pt>
                <c:pt idx="125">
                  <c:v>5.382188337392197</c:v>
                </c:pt>
                <c:pt idx="126">
                  <c:v>5.3825577039145802</c:v>
                </c:pt>
                <c:pt idx="127">
                  <c:v>5.3829268749249373</c:v>
                </c:pt>
                <c:pt idx="128">
                  <c:v>5.3834802650155957</c:v>
                </c:pt>
                <c:pt idx="129">
                  <c:v>5.3838489475662401</c:v>
                </c:pt>
                <c:pt idx="130">
                  <c:v>5.3842174348611636</c:v>
                </c:pt>
                <c:pt idx="131">
                  <c:v>5.5779031179111787</c:v>
                </c:pt>
                <c:pt idx="132">
                  <c:v>5.5784260217268873</c:v>
                </c:pt>
                <c:pt idx="133">
                  <c:v>5.5785566540826013</c:v>
                </c:pt>
                <c:pt idx="134">
                  <c:v>5.5789483266552562</c:v>
                </c:pt>
                <c:pt idx="135">
                  <c:v>5.5792092547131995</c:v>
                </c:pt>
                <c:pt idx="136">
                  <c:v>5.5794700332610914</c:v>
                </c:pt>
                <c:pt idx="137">
                  <c:v>5.8399513634294404</c:v>
                </c:pt>
                <c:pt idx="138">
                  <c:v>5.8403662511801686</c:v>
                </c:pt>
                <c:pt idx="139">
                  <c:v>5.8405215642360915</c:v>
                </c:pt>
                <c:pt idx="140">
                  <c:v>5.8406250246057816</c:v>
                </c:pt>
                <c:pt idx="141">
                  <c:v>5.8407800927560451</c:v>
                </c:pt>
                <c:pt idx="142">
                  <c:v>5.8409350141376386</c:v>
                </c:pt>
                <c:pt idx="143">
                  <c:v>5.8410897888814839</c:v>
                </c:pt>
                <c:pt idx="144">
                  <c:v>5.9314639647369729</c:v>
                </c:pt>
                <c:pt idx="145">
                  <c:v>5.9315091188081803</c:v>
                </c:pt>
                <c:pt idx="146">
                  <c:v>5.9315542434735065</c:v>
                </c:pt>
                <c:pt idx="147">
                  <c:v>5.9316444046612959</c:v>
                </c:pt>
                <c:pt idx="148">
                  <c:v>5.9316444046612959</c:v>
                </c:pt>
                <c:pt idx="149">
                  <c:v>5.9317119485006842</c:v>
                </c:pt>
                <c:pt idx="150">
                  <c:v>5.9317569410707689</c:v>
                </c:pt>
                <c:pt idx="151">
                  <c:v>5.9318243749882535</c:v>
                </c:pt>
                <c:pt idx="152">
                  <c:v>5.9318692943353222</c:v>
                </c:pt>
                <c:pt idx="153">
                  <c:v>5.9319366185055893</c:v>
                </c:pt>
                <c:pt idx="154">
                  <c:v>5.9595760957508839</c:v>
                </c:pt>
                <c:pt idx="155">
                  <c:v>5.9596028546541646</c:v>
                </c:pt>
                <c:pt idx="156">
                  <c:v>5.9596429600252812</c:v>
                </c:pt>
                <c:pt idx="157">
                  <c:v>5.9596563196923427</c:v>
                </c:pt>
                <c:pt idx="158">
                  <c:v>5.9596830258500484</c:v>
                </c:pt>
                <c:pt idx="159">
                  <c:v>5.9597097144486932</c:v>
                </c:pt>
                <c:pt idx="160">
                  <c:v>5.9597497144483285</c:v>
                </c:pt>
                <c:pt idx="161">
                  <c:v>5.9597896750040951</c:v>
                </c:pt>
                <c:pt idx="162">
                  <c:v>5.9598162934802925</c:v>
                </c:pt>
                <c:pt idx="163">
                  <c:v>5.9598561883815133</c:v>
                </c:pt>
                <c:pt idx="164">
                  <c:v>5.9746120552125017</c:v>
                </c:pt>
                <c:pt idx="165">
                  <c:v>5.9746289033234765</c:v>
                </c:pt>
                <c:pt idx="166">
                  <c:v>5.9746541546170864</c:v>
                </c:pt>
                <c:pt idx="167">
                  <c:v>5.9746709749082267</c:v>
                </c:pt>
                <c:pt idx="168">
                  <c:v>5.9746877840841899</c:v>
                </c:pt>
                <c:pt idx="169">
                  <c:v>5.9746961845062554</c:v>
                </c:pt>
                <c:pt idx="170">
                  <c:v>5.9747213691197087</c:v>
                </c:pt>
                <c:pt idx="171">
                  <c:v>5.9747381449938155</c:v>
                </c:pt>
                <c:pt idx="172">
                  <c:v>5.9842125806813939</c:v>
                </c:pt>
                <c:pt idx="173">
                  <c:v>5.9842230744540776</c:v>
                </c:pt>
                <c:pt idx="174">
                  <c:v>5.9842388020706307</c:v>
                </c:pt>
                <c:pt idx="175">
                  <c:v>5.9842492784600392</c:v>
                </c:pt>
                <c:pt idx="176">
                  <c:v>5.9842597479041597</c:v>
                </c:pt>
                <c:pt idx="177">
                  <c:v>5.9842806659748575</c:v>
                </c:pt>
                <c:pt idx="178">
                  <c:v>5.9936160723493517</c:v>
                </c:pt>
                <c:pt idx="179">
                  <c:v>5.9936224463038537</c:v>
                </c:pt>
                <c:pt idx="180">
                  <c:v>5.9936266920746686</c:v>
                </c:pt>
                <c:pt idx="181">
                  <c:v>5.9936372941527241</c:v>
                </c:pt>
                <c:pt idx="182">
                  <c:v>5.993643646941047</c:v>
                </c:pt>
                <c:pt idx="183">
                  <c:v>5.9936478786127809</c:v>
                </c:pt>
                <c:pt idx="184">
                  <c:v>5.9991517896588791</c:v>
                </c:pt>
                <c:pt idx="185">
                  <c:v>5.9991532019660143</c:v>
                </c:pt>
                <c:pt idx="186">
                  <c:v>5.999154330118655</c:v>
                </c:pt>
                <c:pt idx="187">
                  <c:v>5.9991548936313084</c:v>
                </c:pt>
                <c:pt idx="188">
                  <c:v>5.9991557381964089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1-4082-8434-0D7B5FC6AB45}"/>
            </c:ext>
          </c:extLst>
        </c:ser>
        <c:ser>
          <c:idx val="1"/>
          <c:order val="1"/>
          <c:tx>
            <c:strRef>
              <c:f>'normalised based on width'!$J$9</c:f>
              <c:strCache>
                <c:ptCount val="1"/>
                <c:pt idx="0">
                  <c:v>ExpID_2976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'normalised based on width'!$Q$11:$Q$18</c:f>
              <c:numCache>
                <c:formatCode>0.00</c:formatCode>
                <c:ptCount val="8"/>
                <c:pt idx="2">
                  <c:v>108.85</c:v>
                </c:pt>
                <c:pt idx="3">
                  <c:v>132.63</c:v>
                </c:pt>
                <c:pt idx="4">
                  <c:v>151.69</c:v>
                </c:pt>
                <c:pt idx="5">
                  <c:v>165</c:v>
                </c:pt>
                <c:pt idx="6">
                  <c:v>173.07</c:v>
                </c:pt>
              </c:numCache>
            </c:numRef>
          </c:xVal>
          <c:yVal>
            <c:numRef>
              <c:f>'normalised based on width'!$R$11:$R$18</c:f>
              <c:numCache>
                <c:formatCode>General</c:formatCode>
                <c:ptCount val="8"/>
                <c:pt idx="0">
                  <c:v>6.3E-2</c:v>
                </c:pt>
                <c:pt idx="1">
                  <c:v>0.09</c:v>
                </c:pt>
                <c:pt idx="2">
                  <c:v>0.17199999999999999</c:v>
                </c:pt>
                <c:pt idx="3">
                  <c:v>0.27200000000000002</c:v>
                </c:pt>
                <c:pt idx="4">
                  <c:v>0.39</c:v>
                </c:pt>
                <c:pt idx="5">
                  <c:v>0.499</c:v>
                </c:pt>
                <c:pt idx="6">
                  <c:v>0.57799999999999996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1-4082-8434-0D7B5FC6AB45}"/>
            </c:ext>
          </c:extLst>
        </c:ser>
        <c:ser>
          <c:idx val="3"/>
          <c:order val="2"/>
          <c:tx>
            <c:strRef>
              <c:f>'normalised based on width'!$J$66</c:f>
              <c:strCache>
                <c:ptCount val="1"/>
                <c:pt idx="0">
                  <c:v>ExpID_6437_P4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92D050"/>
              </a:solidFill>
            </c:spPr>
          </c:marker>
          <c:xVal>
            <c:numRef>
              <c:f>'normalised based on width'!$Q$68:$Q$77</c:f>
              <c:numCache>
                <c:formatCode>0.00</c:formatCode>
                <c:ptCount val="10"/>
                <c:pt idx="0">
                  <c:v>123.88</c:v>
                </c:pt>
                <c:pt idx="1">
                  <c:v>144.38999999999999</c:v>
                </c:pt>
                <c:pt idx="2">
                  <c:v>162.66</c:v>
                </c:pt>
                <c:pt idx="3">
                  <c:v>180.89</c:v>
                </c:pt>
                <c:pt idx="4">
                  <c:v>195.94</c:v>
                </c:pt>
                <c:pt idx="5">
                  <c:v>211.96</c:v>
                </c:pt>
              </c:numCache>
            </c:numRef>
          </c:xVal>
          <c:yVal>
            <c:numRef>
              <c:f>'normalised based on width'!$R$68:$R$77</c:f>
              <c:numCache>
                <c:formatCode>General</c:formatCode>
                <c:ptCount val="10"/>
                <c:pt idx="0">
                  <c:v>0.23</c:v>
                </c:pt>
                <c:pt idx="1">
                  <c:v>0.34</c:v>
                </c:pt>
                <c:pt idx="2">
                  <c:v>0.47799999999999998</c:v>
                </c:pt>
                <c:pt idx="3">
                  <c:v>0.66500000000000004</c:v>
                </c:pt>
                <c:pt idx="4">
                  <c:v>0.86499999999999999</c:v>
                </c:pt>
                <c:pt idx="5">
                  <c:v>1.1339999999999999</c:v>
                </c:pt>
                <c:pt idx="6">
                  <c:v>1.4</c:v>
                </c:pt>
                <c:pt idx="7">
                  <c:v>1.79</c:v>
                </c:pt>
                <c:pt idx="8">
                  <c:v>2.0699999999999998</c:v>
                </c:pt>
                <c:pt idx="9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1-4082-8434-0D7B5FC6AB45}"/>
            </c:ext>
          </c:extLst>
        </c:ser>
        <c:ser>
          <c:idx val="4"/>
          <c:order val="3"/>
          <c:tx>
            <c:v>3002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'normalised based on width'!$Q$82:$Q$90</c:f>
              <c:numCache>
                <c:formatCode>0.00</c:formatCode>
                <c:ptCount val="9"/>
                <c:pt idx="1">
                  <c:v>101.82</c:v>
                </c:pt>
                <c:pt idx="3">
                  <c:v>121.57</c:v>
                </c:pt>
                <c:pt idx="4">
                  <c:v>131.27000000000001</c:v>
                </c:pt>
                <c:pt idx="5">
                  <c:v>139.51</c:v>
                </c:pt>
                <c:pt idx="6">
                  <c:v>151</c:v>
                </c:pt>
                <c:pt idx="7">
                  <c:v>162.88</c:v>
                </c:pt>
                <c:pt idx="8">
                  <c:v>182.31</c:v>
                </c:pt>
              </c:numCache>
            </c:numRef>
          </c:xVal>
          <c:yVal>
            <c:numRef>
              <c:f>'normalised based on width'!$R$82:$R$90</c:f>
              <c:numCache>
                <c:formatCode>General</c:formatCode>
                <c:ptCount val="9"/>
                <c:pt idx="0">
                  <c:v>0.13200000000000001</c:v>
                </c:pt>
                <c:pt idx="1">
                  <c:v>0.14799999999999999</c:v>
                </c:pt>
                <c:pt idx="2">
                  <c:v>0.20200000000000001</c:v>
                </c:pt>
                <c:pt idx="3">
                  <c:v>0.22</c:v>
                </c:pt>
                <c:pt idx="4">
                  <c:v>0.29799999999999999</c:v>
                </c:pt>
                <c:pt idx="5">
                  <c:v>0.30599999999999999</c:v>
                </c:pt>
                <c:pt idx="6">
                  <c:v>0.38500000000000001</c:v>
                </c:pt>
                <c:pt idx="7">
                  <c:v>0.48</c:v>
                </c:pt>
                <c:pt idx="8">
                  <c:v>0.68200000000000005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E1-4082-8434-0D7B5FC6AB45}"/>
            </c:ext>
          </c:extLst>
        </c:ser>
        <c:ser>
          <c:idx val="2"/>
          <c:order val="4"/>
          <c:tx>
            <c:strRef>
              <c:f>'normalised based on width'!$J$22</c:f>
              <c:strCache>
                <c:ptCount val="1"/>
                <c:pt idx="0">
                  <c:v>ExpID 3289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'normalised based on width'!$Q$24:$Q$63</c:f>
              <c:numCache>
                <c:formatCode>0.00</c:formatCode>
                <c:ptCount val="40"/>
                <c:pt idx="0">
                  <c:v>77.44</c:v>
                </c:pt>
                <c:pt idx="12">
                  <c:v>118.67</c:v>
                </c:pt>
                <c:pt idx="25">
                  <c:v>146.83000000000001</c:v>
                </c:pt>
                <c:pt idx="39">
                  <c:v>170.83</c:v>
                </c:pt>
              </c:numCache>
            </c:numRef>
          </c:xVal>
          <c:yVal>
            <c:numRef>
              <c:f>'normalised based on width'!$S$24:$S$63</c:f>
              <c:numCache>
                <c:formatCode>General</c:formatCode>
                <c:ptCount val="40"/>
                <c:pt idx="0">
                  <c:v>9.2999999999999999E-2</c:v>
                </c:pt>
                <c:pt idx="6">
                  <c:v>0.122</c:v>
                </c:pt>
                <c:pt idx="12">
                  <c:v>0.18</c:v>
                </c:pt>
                <c:pt idx="18">
                  <c:v>0.26</c:v>
                </c:pt>
                <c:pt idx="25">
                  <c:v>0.35599999999999998</c:v>
                </c:pt>
                <c:pt idx="33">
                  <c:v>0.47</c:v>
                </c:pt>
                <c:pt idx="39">
                  <c:v>0.55200000000000005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E1-4082-8434-0D7B5FC6A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09408"/>
        <c:axId val="1"/>
      </c:scatterChart>
      <c:valAx>
        <c:axId val="231009408"/>
        <c:scaling>
          <c:orientation val="minMax"/>
          <c:max val="5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100940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'HAS + wt incorporated'!$K$9</c:f>
              <c:strCache>
                <c:ptCount val="1"/>
                <c:pt idx="0">
                  <c:v>spch ExpID_2976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</c:marker>
          <c:xVal>
            <c:numRef>
              <c:f>'HAS + wt incorporated'!$U$11:$U$17</c:f>
              <c:numCache>
                <c:formatCode>0.00</c:formatCode>
                <c:ptCount val="7"/>
                <c:pt idx="0">
                  <c:v>79.333333333333314</c:v>
                </c:pt>
                <c:pt idx="1">
                  <c:v>101.25</c:v>
                </c:pt>
                <c:pt idx="2">
                  <c:v>126.25</c:v>
                </c:pt>
                <c:pt idx="3">
                  <c:v>150.80000000000001</c:v>
                </c:pt>
                <c:pt idx="4">
                  <c:v>175.78333333333336</c:v>
                </c:pt>
                <c:pt idx="5">
                  <c:v>201.5</c:v>
                </c:pt>
                <c:pt idx="6">
                  <c:v>222</c:v>
                </c:pt>
              </c:numCache>
            </c:numRef>
          </c:xVal>
          <c:yVal>
            <c:numRef>
              <c:f>'HAS + wt incorporated'!$V$11:$V$17</c:f>
              <c:numCache>
                <c:formatCode>General</c:formatCode>
                <c:ptCount val="7"/>
                <c:pt idx="0">
                  <c:v>-2.7646205525906042</c:v>
                </c:pt>
                <c:pt idx="1">
                  <c:v>-2.4079456086518722</c:v>
                </c:pt>
                <c:pt idx="2">
                  <c:v>-1.7602608021686841</c:v>
                </c:pt>
                <c:pt idx="3">
                  <c:v>-1.3019532126861397</c:v>
                </c:pt>
                <c:pt idx="4">
                  <c:v>-0.94160853985844495</c:v>
                </c:pt>
                <c:pt idx="5">
                  <c:v>-0.69514918323061836</c:v>
                </c:pt>
                <c:pt idx="6">
                  <c:v>-0.54818141030975964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C-4DED-8447-2F4CA79730F8}"/>
            </c:ext>
          </c:extLst>
        </c:ser>
        <c:ser>
          <c:idx val="1"/>
          <c:order val="1"/>
          <c:tx>
            <c:strRef>
              <c:f>'HAS + wt incorporated'!$K$22</c:f>
              <c:strCache>
                <c:ptCount val="1"/>
                <c:pt idx="0">
                  <c:v>spch ExpID 3289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</c:marker>
          <c:xVal>
            <c:numRef>
              <c:f>'HAS + wt incorporated'!$U$24:$U$36</c:f>
              <c:numCache>
                <c:formatCode>0.00</c:formatCode>
                <c:ptCount val="13"/>
                <c:pt idx="0">
                  <c:v>98.75</c:v>
                </c:pt>
                <c:pt idx="1">
                  <c:v>110.48333333333332</c:v>
                </c:pt>
                <c:pt idx="2">
                  <c:v>123.5</c:v>
                </c:pt>
                <c:pt idx="3">
                  <c:v>134.39999999999998</c:v>
                </c:pt>
                <c:pt idx="4">
                  <c:v>146.15</c:v>
                </c:pt>
                <c:pt idx="5">
                  <c:v>157.75</c:v>
                </c:pt>
                <c:pt idx="6">
                  <c:v>169.25</c:v>
                </c:pt>
              </c:numCache>
            </c:numRef>
          </c:xVal>
          <c:yVal>
            <c:numRef>
              <c:f>'HAS + wt incorporated'!$V$24:$V$36</c:f>
              <c:numCache>
                <c:formatCode>General</c:formatCode>
                <c:ptCount val="13"/>
                <c:pt idx="0">
                  <c:v>-2.375155785828881</c:v>
                </c:pt>
                <c:pt idx="1">
                  <c:v>-2.1037342342488805</c:v>
                </c:pt>
                <c:pt idx="2">
                  <c:v>-1.7147984280919266</c:v>
                </c:pt>
                <c:pt idx="3">
                  <c:v>-1.3470736479666092</c:v>
                </c:pt>
                <c:pt idx="4">
                  <c:v>-1.0328245481301066</c:v>
                </c:pt>
                <c:pt idx="5">
                  <c:v>-0.75502258427803282</c:v>
                </c:pt>
                <c:pt idx="6">
                  <c:v>-0.59420723270504161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C-4DED-8447-2F4CA79730F8}"/>
            </c:ext>
          </c:extLst>
        </c:ser>
        <c:ser>
          <c:idx val="2"/>
          <c:order val="2"/>
          <c:tx>
            <c:strRef>
              <c:f>'HAS + wt incorporated'!$K$37</c:f>
              <c:strCache>
                <c:ptCount val="1"/>
                <c:pt idx="0">
                  <c:v>spch ExpID_6437_P4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2"/>
          </c:marker>
          <c:xVal>
            <c:numRef>
              <c:f>'HAS + wt incorporated'!$U$39:$U$48</c:f>
              <c:numCache>
                <c:formatCode>0.00</c:formatCode>
                <c:ptCount val="10"/>
                <c:pt idx="0">
                  <c:v>144.58333333333334</c:v>
                </c:pt>
                <c:pt idx="1">
                  <c:v>167</c:v>
                </c:pt>
                <c:pt idx="2">
                  <c:v>192.36666666666667</c:v>
                </c:pt>
                <c:pt idx="3">
                  <c:v>216.91666666666669</c:v>
                </c:pt>
                <c:pt idx="4">
                  <c:v>240.33333333333331</c:v>
                </c:pt>
                <c:pt idx="5">
                  <c:v>263</c:v>
                </c:pt>
                <c:pt idx="6">
                  <c:v>283.11666666666667</c:v>
                </c:pt>
                <c:pt idx="7">
                  <c:v>310.25</c:v>
                </c:pt>
                <c:pt idx="8">
                  <c:v>334</c:v>
                </c:pt>
                <c:pt idx="9">
                  <c:v>406.66666666666669</c:v>
                </c:pt>
              </c:numCache>
            </c:numRef>
          </c:xVal>
          <c:yVal>
            <c:numRef>
              <c:f>'HAS + wt incorporated'!$V$39:$V$48</c:f>
              <c:numCache>
                <c:formatCode>General</c:formatCode>
                <c:ptCount val="10"/>
                <c:pt idx="0">
                  <c:v>-1.4696759700589417</c:v>
                </c:pt>
                <c:pt idx="1">
                  <c:v>-1.0788096613719298</c:v>
                </c:pt>
                <c:pt idx="2">
                  <c:v>-0.73814454649068106</c:v>
                </c:pt>
                <c:pt idx="3">
                  <c:v>-0.40796823832628287</c:v>
                </c:pt>
                <c:pt idx="4">
                  <c:v>-0.14502577205025774</c:v>
                </c:pt>
                <c:pt idx="5">
                  <c:v>0.12575120530556025</c:v>
                </c:pt>
                <c:pt idx="6">
                  <c:v>0.33647223662121289</c:v>
                </c:pt>
                <c:pt idx="7">
                  <c:v>0.58221561985266368</c:v>
                </c:pt>
                <c:pt idx="8">
                  <c:v>0.72754860727727766</c:v>
                </c:pt>
                <c:pt idx="9">
                  <c:v>1.0116009116784799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5C-4DED-8447-2F4CA79730F8}"/>
            </c:ext>
          </c:extLst>
        </c:ser>
        <c:ser>
          <c:idx val="3"/>
          <c:order val="3"/>
          <c:tx>
            <c:strRef>
              <c:f>'HAS + wt incorporated'!$K$51</c:f>
              <c:strCache>
                <c:ptCount val="1"/>
                <c:pt idx="0">
                  <c:v>spch ExpID_3002_PA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</c:marker>
          <c:xVal>
            <c:numRef>
              <c:f>'HAS + wt incorporated'!$U$53:$U$61</c:f>
              <c:numCache>
                <c:formatCode>0.00</c:formatCode>
                <c:ptCount val="9"/>
                <c:pt idx="0">
                  <c:v>115.80000000000001</c:v>
                </c:pt>
                <c:pt idx="1">
                  <c:v>126.53333333333333</c:v>
                </c:pt>
                <c:pt idx="2">
                  <c:v>134.03333333333336</c:v>
                </c:pt>
                <c:pt idx="3">
                  <c:v>140.13333333333333</c:v>
                </c:pt>
                <c:pt idx="4">
                  <c:v>150.70000000000002</c:v>
                </c:pt>
                <c:pt idx="5">
                  <c:v>161.14999999999998</c:v>
                </c:pt>
                <c:pt idx="6">
                  <c:v>173.3</c:v>
                </c:pt>
                <c:pt idx="7">
                  <c:v>184.89999999999998</c:v>
                </c:pt>
                <c:pt idx="8">
                  <c:v>200.03333333333336</c:v>
                </c:pt>
              </c:numCache>
            </c:numRef>
          </c:xVal>
          <c:yVal>
            <c:numRef>
              <c:f>'HAS + wt incorporated'!$V$53:$V$61</c:f>
              <c:numCache>
                <c:formatCode>General</c:formatCode>
                <c:ptCount val="9"/>
                <c:pt idx="0">
                  <c:v>-2.0249533563957662</c:v>
                </c:pt>
                <c:pt idx="1">
                  <c:v>-1.9105430052180221</c:v>
                </c:pt>
                <c:pt idx="2">
                  <c:v>-1.5994875815809322</c:v>
                </c:pt>
                <c:pt idx="3">
                  <c:v>-1.5141277326297755</c:v>
                </c:pt>
                <c:pt idx="4">
                  <c:v>-1.2106617924767327</c:v>
                </c:pt>
                <c:pt idx="5">
                  <c:v>-1.1841701770297564</c:v>
                </c:pt>
                <c:pt idx="6">
                  <c:v>-0.95451194469435285</c:v>
                </c:pt>
                <c:pt idx="7">
                  <c:v>-0.73396917508020043</c:v>
                </c:pt>
                <c:pt idx="8">
                  <c:v>-0.38272562113867487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5C-4DED-8447-2F4CA79730F8}"/>
            </c:ext>
          </c:extLst>
        </c:ser>
        <c:ser>
          <c:idx val="4"/>
          <c:order val="4"/>
          <c:tx>
            <c:strRef>
              <c:f>'HAS + wt incorporated'!$K$66</c:f>
              <c:strCache>
                <c:ptCount val="1"/>
                <c:pt idx="0">
                  <c:v>ExpID_6437_P8 Wt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2"/>
          </c:marker>
          <c:xVal>
            <c:numRef>
              <c:f>'HAS + wt incorporated'!$Q$68:$Q$73</c:f>
              <c:numCache>
                <c:formatCode>0.00</c:formatCode>
                <c:ptCount val="6"/>
                <c:pt idx="0">
                  <c:v>243.16666666666669</c:v>
                </c:pt>
                <c:pt idx="1">
                  <c:v>291.5</c:v>
                </c:pt>
                <c:pt idx="2">
                  <c:v>315</c:v>
                </c:pt>
                <c:pt idx="3">
                  <c:v>334.41666666666669</c:v>
                </c:pt>
                <c:pt idx="4">
                  <c:v>363.2</c:v>
                </c:pt>
                <c:pt idx="5">
                  <c:v>458.41666666666663</c:v>
                </c:pt>
              </c:numCache>
            </c:numRef>
          </c:xVal>
          <c:yVal>
            <c:numRef>
              <c:f>'HAS + wt incorporated'!$U$68:$U$73</c:f>
              <c:numCache>
                <c:formatCode>General</c:formatCode>
                <c:ptCount val="6"/>
                <c:pt idx="0">
                  <c:v>0.17395330712343798</c:v>
                </c:pt>
                <c:pt idx="1">
                  <c:v>0.72754860727727766</c:v>
                </c:pt>
                <c:pt idx="2">
                  <c:v>0.95551144502743635</c:v>
                </c:pt>
                <c:pt idx="3">
                  <c:v>1.1184149159642893</c:v>
                </c:pt>
                <c:pt idx="4">
                  <c:v>1.3164082336557241</c:v>
                </c:pt>
                <c:pt idx="5">
                  <c:v>1.6094379124341003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5C-4DED-8447-2F4CA79730F8}"/>
            </c:ext>
          </c:extLst>
        </c:ser>
        <c:ser>
          <c:idx val="6"/>
          <c:order val="5"/>
          <c:tx>
            <c:strRef>
              <c:f>'HAS + wt incorporated'!$K$77</c:f>
              <c:strCache>
                <c:ptCount val="1"/>
                <c:pt idx="0">
                  <c:v>ExpID_3278_PE SPCH in Wt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noFill/>
              <a:ln w="25400">
                <a:solidFill>
                  <a:schemeClr val="tx2"/>
                </a:solidFill>
              </a:ln>
            </c:spPr>
          </c:marker>
          <c:xVal>
            <c:numRef>
              <c:f>'HAS + wt incorporated'!$S$79:$S$97</c:f>
              <c:numCache>
                <c:formatCode>0.00</c:formatCode>
                <c:ptCount val="19"/>
                <c:pt idx="0" formatCode="General">
                  <c:v>129.25</c:v>
                </c:pt>
                <c:pt idx="1">
                  <c:v>130.19999999999999</c:v>
                </c:pt>
                <c:pt idx="2">
                  <c:v>131.16666666666669</c:v>
                </c:pt>
                <c:pt idx="3">
                  <c:v>132.13333333333333</c:v>
                </c:pt>
                <c:pt idx="4">
                  <c:v>134.18333333333334</c:v>
                </c:pt>
                <c:pt idx="5">
                  <c:v>136.03333333333333</c:v>
                </c:pt>
                <c:pt idx="6">
                  <c:v>138.13333333333333</c:v>
                </c:pt>
                <c:pt idx="7">
                  <c:v>141.13333333333333</c:v>
                </c:pt>
                <c:pt idx="8">
                  <c:v>144.13333333333333</c:v>
                </c:pt>
                <c:pt idx="9">
                  <c:v>153.5</c:v>
                </c:pt>
                <c:pt idx="10">
                  <c:v>156.26666666666665</c:v>
                </c:pt>
                <c:pt idx="11">
                  <c:v>159.30000000000001</c:v>
                </c:pt>
                <c:pt idx="12">
                  <c:v>162.58333333333331</c:v>
                </c:pt>
                <c:pt idx="13">
                  <c:v>165.58333333333331</c:v>
                </c:pt>
                <c:pt idx="14">
                  <c:v>179.61666666666665</c:v>
                </c:pt>
                <c:pt idx="15">
                  <c:v>182.53333333333333</c:v>
                </c:pt>
                <c:pt idx="16">
                  <c:v>185.55</c:v>
                </c:pt>
              </c:numCache>
            </c:numRef>
          </c:xVal>
          <c:yVal>
            <c:numRef>
              <c:f>'HAS + wt incorporated'!$T$79:$T$97</c:f>
              <c:numCache>
                <c:formatCode>0.00</c:formatCode>
                <c:ptCount val="19"/>
                <c:pt idx="0">
                  <c:v>-1.7719568419318752</c:v>
                </c:pt>
                <c:pt idx="1">
                  <c:v>-1.742969305058623</c:v>
                </c:pt>
                <c:pt idx="2">
                  <c:v>-1.6820086052689358</c:v>
                </c:pt>
                <c:pt idx="3">
                  <c:v>-1.6873994539038122</c:v>
                </c:pt>
                <c:pt idx="4">
                  <c:v>-1.5095925774643841</c:v>
                </c:pt>
                <c:pt idx="5">
                  <c:v>-1.6245515502441485</c:v>
                </c:pt>
                <c:pt idx="6">
                  <c:v>-1.5371172508544744</c:v>
                </c:pt>
                <c:pt idx="7">
                  <c:v>-1.4696759700589417</c:v>
                </c:pt>
                <c:pt idx="8">
                  <c:v>-1.4354846053106625</c:v>
                </c:pt>
                <c:pt idx="9">
                  <c:v>-1.2658482080440236</c:v>
                </c:pt>
                <c:pt idx="10">
                  <c:v>-1.1776554960085626</c:v>
                </c:pt>
                <c:pt idx="11">
                  <c:v>-1.0498221244986778</c:v>
                </c:pt>
                <c:pt idx="12">
                  <c:v>-1.0078579253996456</c:v>
                </c:pt>
                <c:pt idx="13">
                  <c:v>-0.93649343919167449</c:v>
                </c:pt>
                <c:pt idx="14">
                  <c:v>-0.79628793947945864</c:v>
                </c:pt>
                <c:pt idx="15">
                  <c:v>-0.71539278950726504</c:v>
                </c:pt>
                <c:pt idx="16">
                  <c:v>-0.68319684970677719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5C-4DED-8447-2F4CA79730F8}"/>
            </c:ext>
          </c:extLst>
        </c:ser>
        <c:ser>
          <c:idx val="5"/>
          <c:order val="6"/>
          <c:tx>
            <c:strRef>
              <c:f>'HAS + wt incorporated'!$B$1</c:f>
              <c:strCache>
                <c:ptCount val="1"/>
                <c:pt idx="0">
                  <c:v>Confocal wt growth curve control data</c:v>
                </c:pt>
              </c:strCache>
            </c:strRef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'HAS + wt incorporated'!$B$3:$B$154</c:f>
              <c:numCache>
                <c:formatCode>General</c:formatCode>
                <c:ptCount val="152"/>
                <c:pt idx="0">
                  <c:v>48</c:v>
                </c:pt>
                <c:pt idx="1">
                  <c:v>48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94.133333333333326</c:v>
                </c:pt>
                <c:pt idx="6">
                  <c:v>94.833333333333329</c:v>
                </c:pt>
                <c:pt idx="7">
                  <c:v>95.683333333333337</c:v>
                </c:pt>
                <c:pt idx="8">
                  <c:v>96</c:v>
                </c:pt>
                <c:pt idx="9">
                  <c:v>96.883333333333326</c:v>
                </c:pt>
                <c:pt idx="10">
                  <c:v>97.800000000000011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118.1</c:v>
                </c:pt>
                <c:pt idx="19">
                  <c:v>118.64999999999999</c:v>
                </c:pt>
                <c:pt idx="20">
                  <c:v>119.05000000000001</c:v>
                </c:pt>
                <c:pt idx="21">
                  <c:v>120.88333333333333</c:v>
                </c:pt>
                <c:pt idx="22">
                  <c:v>122.16666666666666</c:v>
                </c:pt>
                <c:pt idx="23">
                  <c:v>123.06666666666668</c:v>
                </c:pt>
                <c:pt idx="24">
                  <c:v>148.30000000000001</c:v>
                </c:pt>
                <c:pt idx="25">
                  <c:v>148.63333333333333</c:v>
                </c:pt>
                <c:pt idx="26">
                  <c:v>148.91666666666666</c:v>
                </c:pt>
                <c:pt idx="27">
                  <c:v>148.21666666666667</c:v>
                </c:pt>
                <c:pt idx="28">
                  <c:v>146.86666666666667</c:v>
                </c:pt>
                <c:pt idx="29">
                  <c:v>147.38333333333333</c:v>
                </c:pt>
                <c:pt idx="30">
                  <c:v>147.61666666666667</c:v>
                </c:pt>
                <c:pt idx="31">
                  <c:v>148.01666666666665</c:v>
                </c:pt>
                <c:pt idx="32">
                  <c:v>148.30000000000001</c:v>
                </c:pt>
                <c:pt idx="33">
                  <c:v>148.65</c:v>
                </c:pt>
                <c:pt idx="34">
                  <c:v>150.61666666666667</c:v>
                </c:pt>
                <c:pt idx="35">
                  <c:v>151</c:v>
                </c:pt>
                <c:pt idx="36">
                  <c:v>151.19999999999999</c:v>
                </c:pt>
                <c:pt idx="37">
                  <c:v>151.33333333333331</c:v>
                </c:pt>
                <c:pt idx="38">
                  <c:v>151.44999999999999</c:v>
                </c:pt>
                <c:pt idx="39">
                  <c:v>172.13333333333333</c:v>
                </c:pt>
                <c:pt idx="40">
                  <c:v>172.36666666666667</c:v>
                </c:pt>
                <c:pt idx="41">
                  <c:v>172.63333333333333</c:v>
                </c:pt>
                <c:pt idx="42">
                  <c:v>172.93333333333334</c:v>
                </c:pt>
                <c:pt idx="43">
                  <c:v>173.15</c:v>
                </c:pt>
                <c:pt idx="44">
                  <c:v>173.41666666666669</c:v>
                </c:pt>
                <c:pt idx="45">
                  <c:v>174.16666666666669</c:v>
                </c:pt>
                <c:pt idx="46">
                  <c:v>174.71666666666667</c:v>
                </c:pt>
                <c:pt idx="47">
                  <c:v>174.85</c:v>
                </c:pt>
                <c:pt idx="48">
                  <c:v>175</c:v>
                </c:pt>
                <c:pt idx="49">
                  <c:v>175.16666666666666</c:v>
                </c:pt>
                <c:pt idx="50">
                  <c:v>175.33333333333331</c:v>
                </c:pt>
                <c:pt idx="51">
                  <c:v>192.21666666666667</c:v>
                </c:pt>
                <c:pt idx="52">
                  <c:v>192.4</c:v>
                </c:pt>
                <c:pt idx="53">
                  <c:v>192.58333333333331</c:v>
                </c:pt>
                <c:pt idx="54">
                  <c:v>192.7166666666667</c:v>
                </c:pt>
                <c:pt idx="55">
                  <c:v>192.85</c:v>
                </c:pt>
                <c:pt idx="56">
                  <c:v>214.68333333333334</c:v>
                </c:pt>
                <c:pt idx="57">
                  <c:v>215.33333333333331</c:v>
                </c:pt>
                <c:pt idx="58">
                  <c:v>215.91666666666669</c:v>
                </c:pt>
                <c:pt idx="59">
                  <c:v>216.28333333333336</c:v>
                </c:pt>
                <c:pt idx="60">
                  <c:v>216.61666666666665</c:v>
                </c:pt>
                <c:pt idx="61">
                  <c:v>217.48333333333332</c:v>
                </c:pt>
                <c:pt idx="62">
                  <c:v>218.66666666666666</c:v>
                </c:pt>
                <c:pt idx="63">
                  <c:v>219.81666666666666</c:v>
                </c:pt>
                <c:pt idx="64">
                  <c:v>220.18333333333334</c:v>
                </c:pt>
                <c:pt idx="65">
                  <c:v>221.05</c:v>
                </c:pt>
                <c:pt idx="66">
                  <c:v>221.3</c:v>
                </c:pt>
                <c:pt idx="67">
                  <c:v>221.43333333333334</c:v>
                </c:pt>
                <c:pt idx="68">
                  <c:v>216.9</c:v>
                </c:pt>
                <c:pt idx="69">
                  <c:v>216.96666666666667</c:v>
                </c:pt>
                <c:pt idx="70">
                  <c:v>217.08333333333334</c:v>
                </c:pt>
                <c:pt idx="71">
                  <c:v>246.15</c:v>
                </c:pt>
                <c:pt idx="72">
                  <c:v>247.31666666666666</c:v>
                </c:pt>
                <c:pt idx="73">
                  <c:v>247.43333333333334</c:v>
                </c:pt>
                <c:pt idx="74">
                  <c:v>247.58333333333331</c:v>
                </c:pt>
                <c:pt idx="75">
                  <c:v>247.66666666666669</c:v>
                </c:pt>
                <c:pt idx="76">
                  <c:v>265.8</c:v>
                </c:pt>
                <c:pt idx="77">
                  <c:v>266.43333333333334</c:v>
                </c:pt>
                <c:pt idx="78">
                  <c:v>266.3</c:v>
                </c:pt>
                <c:pt idx="79">
                  <c:v>266.53333333333336</c:v>
                </c:pt>
                <c:pt idx="80">
                  <c:v>266.7</c:v>
                </c:pt>
                <c:pt idx="81">
                  <c:v>266.81666666666666</c:v>
                </c:pt>
                <c:pt idx="82">
                  <c:v>288.46666666666664</c:v>
                </c:pt>
                <c:pt idx="83">
                  <c:v>293.48333333333335</c:v>
                </c:pt>
                <c:pt idx="84">
                  <c:v>293.08333333333331</c:v>
                </c:pt>
                <c:pt idx="85">
                  <c:v>293.2833333333333</c:v>
                </c:pt>
                <c:pt idx="86">
                  <c:v>293.38333333333333</c:v>
                </c:pt>
                <c:pt idx="87">
                  <c:v>293.5</c:v>
                </c:pt>
                <c:pt idx="88">
                  <c:v>294.33333333333337</c:v>
                </c:pt>
                <c:pt idx="89">
                  <c:v>294.43333333333334</c:v>
                </c:pt>
                <c:pt idx="90">
                  <c:v>294.56666666666666</c:v>
                </c:pt>
                <c:pt idx="91">
                  <c:v>294.64999999999998</c:v>
                </c:pt>
                <c:pt idx="92">
                  <c:v>316.5333333333333</c:v>
                </c:pt>
                <c:pt idx="93">
                  <c:v>316.64999999999998</c:v>
                </c:pt>
                <c:pt idx="94">
                  <c:v>316.76666666666665</c:v>
                </c:pt>
                <c:pt idx="95">
                  <c:v>316.88333333333333</c:v>
                </c:pt>
                <c:pt idx="96">
                  <c:v>317</c:v>
                </c:pt>
                <c:pt idx="97">
                  <c:v>317.11666666666667</c:v>
                </c:pt>
                <c:pt idx="98">
                  <c:v>317.51666666666665</c:v>
                </c:pt>
                <c:pt idx="99">
                  <c:v>317.63333333333333</c:v>
                </c:pt>
                <c:pt idx="100">
                  <c:v>340.43333333333334</c:v>
                </c:pt>
                <c:pt idx="101">
                  <c:v>340.55</c:v>
                </c:pt>
                <c:pt idx="102">
                  <c:v>340.63333333333333</c:v>
                </c:pt>
                <c:pt idx="103">
                  <c:v>340.68333333333334</c:v>
                </c:pt>
                <c:pt idx="104">
                  <c:v>340.76666666666665</c:v>
                </c:pt>
                <c:pt idx="105">
                  <c:v>340.86666666666667</c:v>
                </c:pt>
                <c:pt idx="106">
                  <c:v>362.0333333333333</c:v>
                </c:pt>
                <c:pt idx="107">
                  <c:v>362.2166666666667</c:v>
                </c:pt>
                <c:pt idx="108">
                  <c:v>362.2833333333333</c:v>
                </c:pt>
                <c:pt idx="109">
                  <c:v>362.35</c:v>
                </c:pt>
                <c:pt idx="110">
                  <c:v>362.43333333333334</c:v>
                </c:pt>
                <c:pt idx="111">
                  <c:v>362.48333333333335</c:v>
                </c:pt>
                <c:pt idx="112">
                  <c:v>366.61666666666667</c:v>
                </c:pt>
                <c:pt idx="113">
                  <c:v>366.68333333333334</c:v>
                </c:pt>
                <c:pt idx="114">
                  <c:v>366.7166666666667</c:v>
                </c:pt>
                <c:pt idx="115">
                  <c:v>366.75</c:v>
                </c:pt>
                <c:pt idx="116">
                  <c:v>366.7833333333333</c:v>
                </c:pt>
                <c:pt idx="117">
                  <c:v>366.81666666666666</c:v>
                </c:pt>
                <c:pt idx="118">
                  <c:v>366.86666666666667</c:v>
                </c:pt>
                <c:pt idx="119">
                  <c:v>387.03333333333336</c:v>
                </c:pt>
                <c:pt idx="120">
                  <c:v>386.98333333333335</c:v>
                </c:pt>
                <c:pt idx="121">
                  <c:v>387.08333333333331</c:v>
                </c:pt>
                <c:pt idx="122">
                  <c:v>387.11666666666667</c:v>
                </c:pt>
                <c:pt idx="123">
                  <c:v>387.15</c:v>
                </c:pt>
                <c:pt idx="124">
                  <c:v>414.2</c:v>
                </c:pt>
                <c:pt idx="125">
                  <c:v>414.23333333333335</c:v>
                </c:pt>
                <c:pt idx="126">
                  <c:v>414.26666666666671</c:v>
                </c:pt>
                <c:pt idx="127">
                  <c:v>414.3</c:v>
                </c:pt>
                <c:pt idx="128">
                  <c:v>414.35</c:v>
                </c:pt>
                <c:pt idx="129">
                  <c:v>414.38333333333333</c:v>
                </c:pt>
                <c:pt idx="130">
                  <c:v>414.41666666666663</c:v>
                </c:pt>
                <c:pt idx="131">
                  <c:v>435.06666666666661</c:v>
                </c:pt>
                <c:pt idx="132">
                  <c:v>435.13333333333333</c:v>
                </c:pt>
                <c:pt idx="133">
                  <c:v>435.15</c:v>
                </c:pt>
                <c:pt idx="134">
                  <c:v>435.2</c:v>
                </c:pt>
                <c:pt idx="135">
                  <c:v>435.23333333333335</c:v>
                </c:pt>
                <c:pt idx="136">
                  <c:v>435.26666666666671</c:v>
                </c:pt>
                <c:pt idx="137">
                  <c:v>485.85</c:v>
                </c:pt>
                <c:pt idx="138">
                  <c:v>485.98333333333335</c:v>
                </c:pt>
                <c:pt idx="139">
                  <c:v>486.03333333333336</c:v>
                </c:pt>
                <c:pt idx="140">
                  <c:v>486.06666666666661</c:v>
                </c:pt>
                <c:pt idx="141">
                  <c:v>486.11666666666667</c:v>
                </c:pt>
                <c:pt idx="142">
                  <c:v>486.16666666666663</c:v>
                </c:pt>
                <c:pt idx="143">
                  <c:v>486.2166666666667</c:v>
                </c:pt>
                <c:pt idx="144">
                  <c:v>529.0333333333333</c:v>
                </c:pt>
                <c:pt idx="145">
                  <c:v>529.06666666666661</c:v>
                </c:pt>
                <c:pt idx="146">
                  <c:v>529.1</c:v>
                </c:pt>
                <c:pt idx="147">
                  <c:v>529.16666666666663</c:v>
                </c:pt>
                <c:pt idx="148">
                  <c:v>529.16666666666663</c:v>
                </c:pt>
                <c:pt idx="149">
                  <c:v>529.2166666666667</c:v>
                </c:pt>
                <c:pt idx="150">
                  <c:v>529.25</c:v>
                </c:pt>
                <c:pt idx="151">
                  <c:v>529.29999999999995</c:v>
                </c:pt>
              </c:numCache>
            </c:numRef>
          </c:xVal>
          <c:yVal>
            <c:numRef>
              <c:f>'HAS + wt incorporated'!$F$3:$F$154</c:f>
              <c:numCache>
                <c:formatCode>General</c:formatCode>
                <c:ptCount val="152"/>
                <c:pt idx="0">
                  <c:v>-3.3739658097252265</c:v>
                </c:pt>
                <c:pt idx="1">
                  <c:v>-3.3739658097252265</c:v>
                </c:pt>
                <c:pt idx="2">
                  <c:v>-2.8974767590780033</c:v>
                </c:pt>
                <c:pt idx="3">
                  <c:v>-2.8974767590780033</c:v>
                </c:pt>
                <c:pt idx="4">
                  <c:v>-2.8974767590780033</c:v>
                </c:pt>
                <c:pt idx="5">
                  <c:v>-2.459916577239416</c:v>
                </c:pt>
                <c:pt idx="6">
                  <c:v>-2.4461173240276191</c:v>
                </c:pt>
                <c:pt idx="7">
                  <c:v>-2.4293648412364739</c:v>
                </c:pt>
                <c:pt idx="8">
                  <c:v>-2.4231247854438598</c:v>
                </c:pt>
                <c:pt idx="9">
                  <c:v>-2.4057214112130985</c:v>
                </c:pt>
                <c:pt idx="10">
                  <c:v>-2.3876661934938719</c:v>
                </c:pt>
                <c:pt idx="11">
                  <c:v>-2.3443545147941616</c:v>
                </c:pt>
                <c:pt idx="12">
                  <c:v>-2.3443545147941616</c:v>
                </c:pt>
                <c:pt idx="13">
                  <c:v>-2.3443545147941616</c:v>
                </c:pt>
                <c:pt idx="14">
                  <c:v>-2.3443545147941616</c:v>
                </c:pt>
                <c:pt idx="15">
                  <c:v>-2.3443545147941616</c:v>
                </c:pt>
                <c:pt idx="16">
                  <c:v>-2.3443545147941616</c:v>
                </c:pt>
                <c:pt idx="17">
                  <c:v>-2.3443545147941616</c:v>
                </c:pt>
                <c:pt idx="18">
                  <c:v>-1.9893028927418839</c:v>
                </c:pt>
                <c:pt idx="19">
                  <c:v>-1.978555028372899</c:v>
                </c:pt>
                <c:pt idx="20">
                  <c:v>-1.9707401091657466</c:v>
                </c:pt>
                <c:pt idx="21">
                  <c:v>-1.9349404777027999</c:v>
                </c:pt>
                <c:pt idx="22">
                  <c:v>-1.9098994643490994</c:v>
                </c:pt>
                <c:pt idx="23">
                  <c:v>-1.8923476723851778</c:v>
                </c:pt>
                <c:pt idx="24">
                  <c:v>-1.4040358697299307</c:v>
                </c:pt>
                <c:pt idx="25">
                  <c:v>-1.3976429702942381</c:v>
                </c:pt>
                <c:pt idx="26">
                  <c:v>-1.3922103856372949</c:v>
                </c:pt>
                <c:pt idx="27">
                  <c:v>-1.4056343676342111</c:v>
                </c:pt>
                <c:pt idx="28">
                  <c:v>-1.4315450864713215</c:v>
                </c:pt>
                <c:pt idx="29">
                  <c:v>-1.4216253079121144</c:v>
                </c:pt>
                <c:pt idx="30">
                  <c:v>-1.41714675666803</c:v>
                </c:pt>
                <c:pt idx="31">
                  <c:v>-1.4094712065353419</c:v>
                </c:pt>
                <c:pt idx="32">
                  <c:v>-1.4040358697299307</c:v>
                </c:pt>
                <c:pt idx="33">
                  <c:v>-1.3973233713158604</c:v>
                </c:pt>
                <c:pt idx="34">
                  <c:v>-1.3596418858590402</c:v>
                </c:pt>
                <c:pt idx="35">
                  <c:v>-1.3523044987105177</c:v>
                </c:pt>
                <c:pt idx="36">
                  <c:v>-1.3484772581248252</c:v>
                </c:pt>
                <c:pt idx="37">
                  <c:v>-1.345926132252266</c:v>
                </c:pt>
                <c:pt idx="38">
                  <c:v>-1.3436941391784443</c:v>
                </c:pt>
                <c:pt idx="39">
                  <c:v>-0.95206008090377281</c:v>
                </c:pt>
                <c:pt idx="40">
                  <c:v>-0.94769425003347108</c:v>
                </c:pt>
                <c:pt idx="41">
                  <c:v>-0.94270634086599059</c:v>
                </c:pt>
                <c:pt idx="42">
                  <c:v>-0.9370970076955133</c:v>
                </c:pt>
                <c:pt idx="43">
                  <c:v>-0.93304718837774647</c:v>
                </c:pt>
                <c:pt idx="44">
                  <c:v>-0.92806437500077932</c:v>
                </c:pt>
                <c:pt idx="45">
                  <c:v>-0.91405962438670041</c:v>
                </c:pt>
                <c:pt idx="46">
                  <c:v>-0.90379837994994339</c:v>
                </c:pt>
                <c:pt idx="47">
                  <c:v>-0.90131194984012974</c:v>
                </c:pt>
                <c:pt idx="48">
                  <c:v>-0.89851525231023799</c:v>
                </c:pt>
                <c:pt idx="49">
                  <c:v>-0.89540847838763282</c:v>
                </c:pt>
                <c:pt idx="50">
                  <c:v>-0.89230240934831384</c:v>
                </c:pt>
                <c:pt idx="51">
                  <c:v>-0.58169466985606111</c:v>
                </c:pt>
                <c:pt idx="52">
                  <c:v>-0.57837015240267786</c:v>
                </c:pt>
                <c:pt idx="53">
                  <c:v>-0.57504677412766503</c:v>
                </c:pt>
                <c:pt idx="54">
                  <c:v>-0.57263048920388793</c:v>
                </c:pt>
                <c:pt idx="55">
                  <c:v>-0.57021480992924178</c:v>
                </c:pt>
                <c:pt idx="56">
                  <c:v>-0.18385800481275566</c:v>
                </c:pt>
                <c:pt idx="57">
                  <c:v>-0.17267091308131463</c:v>
                </c:pt>
                <c:pt idx="58">
                  <c:v>-0.16264855852444421</c:v>
                </c:pt>
                <c:pt idx="59">
                  <c:v>-0.15635725441040901</c:v>
                </c:pt>
                <c:pt idx="60">
                  <c:v>-0.15064358991928278</c:v>
                </c:pt>
                <c:pt idx="61">
                  <c:v>-0.13581367105475464</c:v>
                </c:pt>
                <c:pt idx="62">
                  <c:v>-0.11562553980292334</c:v>
                </c:pt>
                <c:pt idx="63">
                  <c:v>-9.6073926713459934E-2</c:v>
                </c:pt>
                <c:pt idx="64">
                  <c:v>-8.9854316720610339E-2</c:v>
                </c:pt>
                <c:pt idx="65">
                  <c:v>-7.5181090741211806E-2</c:v>
                </c:pt>
                <c:pt idx="66">
                  <c:v>-7.0955705902955704E-2</c:v>
                </c:pt>
                <c:pt idx="67">
                  <c:v>-6.8703507226006391E-2</c:v>
                </c:pt>
                <c:pt idx="68">
                  <c:v>-0.1457912655152987</c:v>
                </c:pt>
                <c:pt idx="69">
                  <c:v>-0.14465011695398056</c:v>
                </c:pt>
                <c:pt idx="70">
                  <c:v>-0.14265363506534887</c:v>
                </c:pt>
                <c:pt idx="71">
                  <c:v>0.33078177528565678</c:v>
                </c:pt>
                <c:pt idx="72">
                  <c:v>0.34865285071906033</c:v>
                </c:pt>
                <c:pt idx="73">
                  <c:v>0.3504345760807257</c:v>
                </c:pt>
                <c:pt idx="74">
                  <c:v>0.35272392063957408</c:v>
                </c:pt>
                <c:pt idx="75">
                  <c:v>0.35399507534079133</c:v>
                </c:pt>
                <c:pt idx="76">
                  <c:v>0.61789719494577044</c:v>
                </c:pt>
                <c:pt idx="77">
                  <c:v>0.62663053981571992</c:v>
                </c:pt>
                <c:pt idx="78">
                  <c:v>0.62479479686989625</c:v>
                </c:pt>
                <c:pt idx="79">
                  <c:v>0.62800634558728941</c:v>
                </c:pt>
                <c:pt idx="80">
                  <c:v>0.63029744579377156</c:v>
                </c:pt>
                <c:pt idx="81">
                  <c:v>0.63189979445228328</c:v>
                </c:pt>
                <c:pt idx="82">
                  <c:v>0.9079861815370982</c:v>
                </c:pt>
                <c:pt idx="83">
                  <c:v>0.96563264350832301</c:v>
                </c:pt>
                <c:pt idx="84">
                  <c:v>0.96112670182852078</c:v>
                </c:pt>
                <c:pt idx="85">
                  <c:v>0.96338164066996546</c:v>
                </c:pt>
                <c:pt idx="86">
                  <c:v>0.96450763421375774</c:v>
                </c:pt>
                <c:pt idx="87">
                  <c:v>0.96582004934921162</c:v>
                </c:pt>
                <c:pt idx="88">
                  <c:v>0.97515544916907404</c:v>
                </c:pt>
                <c:pt idx="89">
                  <c:v>0.9762710960869837</c:v>
                </c:pt>
                <c:pt idx="90">
                  <c:v>0.97775709034359315</c:v>
                </c:pt>
                <c:pt idx="91">
                  <c:v>0.97868494570932685</c:v>
                </c:pt>
                <c:pt idx="92">
                  <c:v>1.198408294653637</c:v>
                </c:pt>
                <c:pt idx="93">
                  <c:v>1.1994518519068844</c:v>
                </c:pt>
                <c:pt idx="94">
                  <c:v>1.2004940633713894</c:v>
                </c:pt>
                <c:pt idx="95">
                  <c:v>1.2015349293820905</c:v>
                </c:pt>
                <c:pt idx="96">
                  <c:v>1.2025744502774631</c:v>
                </c:pt>
                <c:pt idx="97">
                  <c:v>1.2036126263995148</c:v>
                </c:pt>
                <c:pt idx="98">
                  <c:v>1.2071618828661501</c:v>
                </c:pt>
                <c:pt idx="99">
                  <c:v>1.2081941077653844</c:v>
                </c:pt>
                <c:pt idx="100">
                  <c:v>1.3847986248235118</c:v>
                </c:pt>
                <c:pt idx="101">
                  <c:v>1.3855781218794987</c:v>
                </c:pt>
                <c:pt idx="102">
                  <c:v>1.3861341641659168</c:v>
                </c:pt>
                <c:pt idx="103">
                  <c:v>1.3864674931721048</c:v>
                </c:pt>
                <c:pt idx="104">
                  <c:v>1.3870225478107527</c:v>
                </c:pt>
                <c:pt idx="105">
                  <c:v>1.3876877991870558</c:v>
                </c:pt>
                <c:pt idx="106">
                  <c:v>1.509545559527159</c:v>
                </c:pt>
                <c:pt idx="107">
                  <c:v>1.5104459018511387</c:v>
                </c:pt>
                <c:pt idx="108">
                  <c:v>1.5107726818779645</c:v>
                </c:pt>
                <c:pt idx="109">
                  <c:v>1.5110991330950903</c:v>
                </c:pt>
                <c:pt idx="110">
                  <c:v>1.5115067350685876</c:v>
                </c:pt>
                <c:pt idx="111">
                  <c:v>1.5117510499949269</c:v>
                </c:pt>
                <c:pt idx="112">
                  <c:v>1.5313183629164977</c:v>
                </c:pt>
                <c:pt idx="113">
                  <c:v>1.5316239238139537</c:v>
                </c:pt>
                <c:pt idx="114">
                  <c:v>1.5317765865233863</c:v>
                </c:pt>
                <c:pt idx="115">
                  <c:v>1.5319291707777596</c:v>
                </c:pt>
                <c:pt idx="116">
                  <c:v>1.5320816766054306</c:v>
                </c:pt>
                <c:pt idx="117">
                  <c:v>1.5322341040347576</c:v>
                </c:pt>
                <c:pt idx="118">
                  <c:v>1.5324625982438909</c:v>
                </c:pt>
                <c:pt idx="119">
                  <c:v>1.6113006374085068</c:v>
                </c:pt>
                <c:pt idx="120">
                  <c:v>1.6111354555185562</c:v>
                </c:pt>
                <c:pt idx="121">
                  <c:v>1.6114656814477919</c:v>
                </c:pt>
                <c:pt idx="122">
                  <c:v>1.6115756342692023</c:v>
                </c:pt>
                <c:pt idx="123">
                  <c:v>1.6116855258920275</c:v>
                </c:pt>
                <c:pt idx="124">
                  <c:v>1.6830263793640559</c:v>
                </c:pt>
                <c:pt idx="125">
                  <c:v>1.6830950456337628</c:v>
                </c:pt>
                <c:pt idx="126">
                  <c:v>1.6831636708518796</c:v>
                </c:pt>
                <c:pt idx="127">
                  <c:v>1.6832322550401337</c:v>
                </c:pt>
                <c:pt idx="128">
                  <c:v>1.6833350544390331</c:v>
                </c:pt>
                <c:pt idx="129">
                  <c:v>1.6834035361476369</c:v>
                </c:pt>
                <c:pt idx="130">
                  <c:v>1.6834719769023612</c:v>
                </c:pt>
                <c:pt idx="131">
                  <c:v>1.718812920447645</c:v>
                </c:pt>
                <c:pt idx="132">
                  <c:v>1.7189066616432562</c:v>
                </c:pt>
                <c:pt idx="133">
                  <c:v>1.7189300787909771</c:v>
                </c:pt>
                <c:pt idx="134">
                  <c:v>1.7190002867045731</c:v>
                </c:pt>
                <c:pt idx="135">
                  <c:v>1.7190470557264457</c:v>
                </c:pt>
                <c:pt idx="136">
                  <c:v>1.7190937957646184</c:v>
                </c:pt>
                <c:pt idx="137">
                  <c:v>1.7647224686255658</c:v>
                </c:pt>
                <c:pt idx="138">
                  <c:v>1.7647935091168594</c:v>
                </c:pt>
                <c:pt idx="139">
                  <c:v>1.7648201017968654</c:v>
                </c:pt>
                <c:pt idx="140">
                  <c:v>1.7648378158746585</c:v>
                </c:pt>
                <c:pt idx="141">
                  <c:v>1.7648643654461724</c:v>
                </c:pt>
                <c:pt idx="142">
                  <c:v>1.7648908891852269</c:v>
                </c:pt>
                <c:pt idx="143">
                  <c:v>1.7649173871162729</c:v>
                </c:pt>
                <c:pt idx="144">
                  <c:v>1.7802710568644498</c:v>
                </c:pt>
                <c:pt idx="145">
                  <c:v>1.7802786694706472</c:v>
                </c:pt>
                <c:pt idx="146">
                  <c:v>1.7802862770613592</c:v>
                </c:pt>
                <c:pt idx="147">
                  <c:v>1.780301477209391</c:v>
                </c:pt>
                <c:pt idx="148">
                  <c:v>1.780301477209391</c:v>
                </c:pt>
                <c:pt idx="149">
                  <c:v>1.7803128641790442</c:v>
                </c:pt>
                <c:pt idx="150">
                  <c:v>1.7803204492404632</c:v>
                </c:pt>
                <c:pt idx="151">
                  <c:v>1.7803318174632097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5C-4DED-8447-2F4CA79730F8}"/>
            </c:ext>
          </c:extLst>
        </c:ser>
        <c:ser>
          <c:idx val="7"/>
          <c:order val="7"/>
          <c:tx>
            <c:strRef>
              <c:f>'HAS + wt incorporated'!$X$46</c:f>
              <c:strCache>
                <c:ptCount val="1"/>
                <c:pt idx="0">
                  <c:v>Epidermal model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2"/>
          </c:marker>
          <c:xVal>
            <c:numRef>
              <c:f>'HAS + wt incorporated'!$X$48:$X$393</c:f>
              <c:numCache>
                <c:formatCode>General</c:formatCode>
                <c:ptCount val="346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80</c:v>
                </c:pt>
                <c:pt idx="15">
                  <c:v>81</c:v>
                </c:pt>
                <c:pt idx="16">
                  <c:v>82</c:v>
                </c:pt>
                <c:pt idx="17">
                  <c:v>83</c:v>
                </c:pt>
                <c:pt idx="18">
                  <c:v>84</c:v>
                </c:pt>
                <c:pt idx="19">
                  <c:v>85</c:v>
                </c:pt>
                <c:pt idx="20">
                  <c:v>86</c:v>
                </c:pt>
                <c:pt idx="21">
                  <c:v>87</c:v>
                </c:pt>
                <c:pt idx="22">
                  <c:v>88</c:v>
                </c:pt>
                <c:pt idx="23">
                  <c:v>89</c:v>
                </c:pt>
                <c:pt idx="24">
                  <c:v>90</c:v>
                </c:pt>
                <c:pt idx="25">
                  <c:v>91</c:v>
                </c:pt>
                <c:pt idx="26">
                  <c:v>92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96</c:v>
                </c:pt>
                <c:pt idx="31">
                  <c:v>97</c:v>
                </c:pt>
                <c:pt idx="32">
                  <c:v>98</c:v>
                </c:pt>
                <c:pt idx="33">
                  <c:v>99</c:v>
                </c:pt>
                <c:pt idx="34">
                  <c:v>100</c:v>
                </c:pt>
                <c:pt idx="35">
                  <c:v>101</c:v>
                </c:pt>
                <c:pt idx="36">
                  <c:v>102</c:v>
                </c:pt>
                <c:pt idx="37">
                  <c:v>103</c:v>
                </c:pt>
                <c:pt idx="38">
                  <c:v>104</c:v>
                </c:pt>
                <c:pt idx="39">
                  <c:v>105</c:v>
                </c:pt>
                <c:pt idx="40">
                  <c:v>106</c:v>
                </c:pt>
                <c:pt idx="41">
                  <c:v>107</c:v>
                </c:pt>
                <c:pt idx="42">
                  <c:v>108</c:v>
                </c:pt>
                <c:pt idx="43">
                  <c:v>109</c:v>
                </c:pt>
                <c:pt idx="44">
                  <c:v>110</c:v>
                </c:pt>
                <c:pt idx="45">
                  <c:v>111</c:v>
                </c:pt>
                <c:pt idx="46">
                  <c:v>112</c:v>
                </c:pt>
                <c:pt idx="47">
                  <c:v>113</c:v>
                </c:pt>
                <c:pt idx="48">
                  <c:v>114</c:v>
                </c:pt>
                <c:pt idx="49">
                  <c:v>115</c:v>
                </c:pt>
                <c:pt idx="50">
                  <c:v>116</c:v>
                </c:pt>
                <c:pt idx="51">
                  <c:v>117</c:v>
                </c:pt>
                <c:pt idx="52">
                  <c:v>118</c:v>
                </c:pt>
                <c:pt idx="53">
                  <c:v>119</c:v>
                </c:pt>
                <c:pt idx="54">
                  <c:v>120</c:v>
                </c:pt>
                <c:pt idx="55">
                  <c:v>121</c:v>
                </c:pt>
                <c:pt idx="56">
                  <c:v>122</c:v>
                </c:pt>
                <c:pt idx="57">
                  <c:v>123</c:v>
                </c:pt>
                <c:pt idx="58">
                  <c:v>124</c:v>
                </c:pt>
                <c:pt idx="59">
                  <c:v>125</c:v>
                </c:pt>
                <c:pt idx="60">
                  <c:v>126</c:v>
                </c:pt>
                <c:pt idx="61">
                  <c:v>127</c:v>
                </c:pt>
                <c:pt idx="62">
                  <c:v>128</c:v>
                </c:pt>
                <c:pt idx="63">
                  <c:v>129</c:v>
                </c:pt>
                <c:pt idx="64">
                  <c:v>130</c:v>
                </c:pt>
                <c:pt idx="65">
                  <c:v>131</c:v>
                </c:pt>
                <c:pt idx="66">
                  <c:v>132</c:v>
                </c:pt>
                <c:pt idx="67">
                  <c:v>133</c:v>
                </c:pt>
                <c:pt idx="68">
                  <c:v>134</c:v>
                </c:pt>
                <c:pt idx="69">
                  <c:v>135</c:v>
                </c:pt>
                <c:pt idx="70">
                  <c:v>136</c:v>
                </c:pt>
                <c:pt idx="71">
                  <c:v>137</c:v>
                </c:pt>
                <c:pt idx="72">
                  <c:v>138</c:v>
                </c:pt>
                <c:pt idx="73">
                  <c:v>139</c:v>
                </c:pt>
                <c:pt idx="74">
                  <c:v>140</c:v>
                </c:pt>
                <c:pt idx="75">
                  <c:v>141</c:v>
                </c:pt>
                <c:pt idx="76">
                  <c:v>142</c:v>
                </c:pt>
                <c:pt idx="77">
                  <c:v>143</c:v>
                </c:pt>
                <c:pt idx="78">
                  <c:v>144</c:v>
                </c:pt>
                <c:pt idx="79">
                  <c:v>145</c:v>
                </c:pt>
                <c:pt idx="80">
                  <c:v>146</c:v>
                </c:pt>
                <c:pt idx="81">
                  <c:v>147</c:v>
                </c:pt>
                <c:pt idx="82">
                  <c:v>148</c:v>
                </c:pt>
                <c:pt idx="83">
                  <c:v>149</c:v>
                </c:pt>
                <c:pt idx="84">
                  <c:v>150</c:v>
                </c:pt>
                <c:pt idx="85">
                  <c:v>151</c:v>
                </c:pt>
                <c:pt idx="86">
                  <c:v>152</c:v>
                </c:pt>
                <c:pt idx="87">
                  <c:v>153</c:v>
                </c:pt>
                <c:pt idx="88">
                  <c:v>154</c:v>
                </c:pt>
                <c:pt idx="89">
                  <c:v>155</c:v>
                </c:pt>
                <c:pt idx="90">
                  <c:v>156</c:v>
                </c:pt>
                <c:pt idx="91">
                  <c:v>157</c:v>
                </c:pt>
                <c:pt idx="92">
                  <c:v>158</c:v>
                </c:pt>
                <c:pt idx="93">
                  <c:v>159</c:v>
                </c:pt>
                <c:pt idx="94">
                  <c:v>160</c:v>
                </c:pt>
                <c:pt idx="95">
                  <c:v>161</c:v>
                </c:pt>
                <c:pt idx="96">
                  <c:v>162</c:v>
                </c:pt>
                <c:pt idx="97">
                  <c:v>163</c:v>
                </c:pt>
                <c:pt idx="98">
                  <c:v>164</c:v>
                </c:pt>
                <c:pt idx="99">
                  <c:v>165</c:v>
                </c:pt>
                <c:pt idx="100">
                  <c:v>166</c:v>
                </c:pt>
                <c:pt idx="101">
                  <c:v>167</c:v>
                </c:pt>
                <c:pt idx="102">
                  <c:v>168</c:v>
                </c:pt>
                <c:pt idx="103">
                  <c:v>169</c:v>
                </c:pt>
                <c:pt idx="104">
                  <c:v>170</c:v>
                </c:pt>
                <c:pt idx="105">
                  <c:v>171</c:v>
                </c:pt>
                <c:pt idx="106">
                  <c:v>172</c:v>
                </c:pt>
                <c:pt idx="107">
                  <c:v>173</c:v>
                </c:pt>
                <c:pt idx="108">
                  <c:v>174</c:v>
                </c:pt>
                <c:pt idx="109">
                  <c:v>175</c:v>
                </c:pt>
                <c:pt idx="110">
                  <c:v>176</c:v>
                </c:pt>
                <c:pt idx="111">
                  <c:v>177</c:v>
                </c:pt>
                <c:pt idx="112">
                  <c:v>178</c:v>
                </c:pt>
                <c:pt idx="113">
                  <c:v>179</c:v>
                </c:pt>
                <c:pt idx="114">
                  <c:v>180</c:v>
                </c:pt>
                <c:pt idx="115">
                  <c:v>181</c:v>
                </c:pt>
                <c:pt idx="116">
                  <c:v>182</c:v>
                </c:pt>
                <c:pt idx="117">
                  <c:v>183</c:v>
                </c:pt>
                <c:pt idx="118">
                  <c:v>184</c:v>
                </c:pt>
                <c:pt idx="119">
                  <c:v>185</c:v>
                </c:pt>
                <c:pt idx="120">
                  <c:v>186</c:v>
                </c:pt>
                <c:pt idx="121">
                  <c:v>187</c:v>
                </c:pt>
                <c:pt idx="122">
                  <c:v>188</c:v>
                </c:pt>
                <c:pt idx="123">
                  <c:v>189</c:v>
                </c:pt>
                <c:pt idx="124">
                  <c:v>190</c:v>
                </c:pt>
                <c:pt idx="125">
                  <c:v>191</c:v>
                </c:pt>
                <c:pt idx="126">
                  <c:v>192</c:v>
                </c:pt>
                <c:pt idx="127">
                  <c:v>193</c:v>
                </c:pt>
                <c:pt idx="128">
                  <c:v>194</c:v>
                </c:pt>
                <c:pt idx="129">
                  <c:v>195</c:v>
                </c:pt>
                <c:pt idx="130">
                  <c:v>196</c:v>
                </c:pt>
                <c:pt idx="131">
                  <c:v>197</c:v>
                </c:pt>
                <c:pt idx="132">
                  <c:v>198</c:v>
                </c:pt>
                <c:pt idx="133">
                  <c:v>199</c:v>
                </c:pt>
                <c:pt idx="134">
                  <c:v>200</c:v>
                </c:pt>
                <c:pt idx="135">
                  <c:v>201</c:v>
                </c:pt>
                <c:pt idx="136">
                  <c:v>202</c:v>
                </c:pt>
                <c:pt idx="137">
                  <c:v>203</c:v>
                </c:pt>
                <c:pt idx="138">
                  <c:v>204</c:v>
                </c:pt>
                <c:pt idx="139">
                  <c:v>205</c:v>
                </c:pt>
                <c:pt idx="140">
                  <c:v>206</c:v>
                </c:pt>
                <c:pt idx="141">
                  <c:v>207</c:v>
                </c:pt>
                <c:pt idx="142">
                  <c:v>208</c:v>
                </c:pt>
                <c:pt idx="143">
                  <c:v>209</c:v>
                </c:pt>
                <c:pt idx="144">
                  <c:v>210</c:v>
                </c:pt>
                <c:pt idx="145">
                  <c:v>211</c:v>
                </c:pt>
                <c:pt idx="146">
                  <c:v>212</c:v>
                </c:pt>
                <c:pt idx="147">
                  <c:v>213</c:v>
                </c:pt>
                <c:pt idx="148">
                  <c:v>214</c:v>
                </c:pt>
                <c:pt idx="149">
                  <c:v>215</c:v>
                </c:pt>
                <c:pt idx="150">
                  <c:v>216</c:v>
                </c:pt>
                <c:pt idx="151">
                  <c:v>217</c:v>
                </c:pt>
                <c:pt idx="152">
                  <c:v>218</c:v>
                </c:pt>
                <c:pt idx="153">
                  <c:v>219</c:v>
                </c:pt>
                <c:pt idx="154">
                  <c:v>220</c:v>
                </c:pt>
                <c:pt idx="155">
                  <c:v>221</c:v>
                </c:pt>
                <c:pt idx="156">
                  <c:v>222</c:v>
                </c:pt>
                <c:pt idx="157">
                  <c:v>223</c:v>
                </c:pt>
                <c:pt idx="158">
                  <c:v>224</c:v>
                </c:pt>
                <c:pt idx="159">
                  <c:v>225</c:v>
                </c:pt>
                <c:pt idx="160">
                  <c:v>226</c:v>
                </c:pt>
                <c:pt idx="161">
                  <c:v>227</c:v>
                </c:pt>
                <c:pt idx="162">
                  <c:v>228</c:v>
                </c:pt>
                <c:pt idx="163">
                  <c:v>229</c:v>
                </c:pt>
                <c:pt idx="164">
                  <c:v>230</c:v>
                </c:pt>
                <c:pt idx="165">
                  <c:v>231</c:v>
                </c:pt>
                <c:pt idx="166">
                  <c:v>232</c:v>
                </c:pt>
                <c:pt idx="167">
                  <c:v>233</c:v>
                </c:pt>
                <c:pt idx="168">
                  <c:v>234</c:v>
                </c:pt>
                <c:pt idx="169">
                  <c:v>235</c:v>
                </c:pt>
                <c:pt idx="170">
                  <c:v>236</c:v>
                </c:pt>
                <c:pt idx="171">
                  <c:v>237</c:v>
                </c:pt>
                <c:pt idx="172">
                  <c:v>238</c:v>
                </c:pt>
                <c:pt idx="173">
                  <c:v>239</c:v>
                </c:pt>
                <c:pt idx="174">
                  <c:v>240</c:v>
                </c:pt>
                <c:pt idx="175">
                  <c:v>241</c:v>
                </c:pt>
                <c:pt idx="176">
                  <c:v>242</c:v>
                </c:pt>
                <c:pt idx="177">
                  <c:v>243</c:v>
                </c:pt>
                <c:pt idx="178">
                  <c:v>244</c:v>
                </c:pt>
                <c:pt idx="179">
                  <c:v>245</c:v>
                </c:pt>
                <c:pt idx="180">
                  <c:v>246</c:v>
                </c:pt>
                <c:pt idx="181">
                  <c:v>247</c:v>
                </c:pt>
                <c:pt idx="182">
                  <c:v>248</c:v>
                </c:pt>
                <c:pt idx="183">
                  <c:v>249</c:v>
                </c:pt>
                <c:pt idx="184">
                  <c:v>250</c:v>
                </c:pt>
                <c:pt idx="185">
                  <c:v>251</c:v>
                </c:pt>
                <c:pt idx="186">
                  <c:v>252</c:v>
                </c:pt>
                <c:pt idx="187">
                  <c:v>253</c:v>
                </c:pt>
                <c:pt idx="188">
                  <c:v>254</c:v>
                </c:pt>
                <c:pt idx="189">
                  <c:v>255</c:v>
                </c:pt>
                <c:pt idx="190">
                  <c:v>256</c:v>
                </c:pt>
                <c:pt idx="191">
                  <c:v>257</c:v>
                </c:pt>
                <c:pt idx="192">
                  <c:v>258</c:v>
                </c:pt>
                <c:pt idx="193">
                  <c:v>259</c:v>
                </c:pt>
                <c:pt idx="194">
                  <c:v>260</c:v>
                </c:pt>
                <c:pt idx="195">
                  <c:v>261</c:v>
                </c:pt>
                <c:pt idx="196">
                  <c:v>262</c:v>
                </c:pt>
                <c:pt idx="197">
                  <c:v>263</c:v>
                </c:pt>
                <c:pt idx="198">
                  <c:v>264</c:v>
                </c:pt>
                <c:pt idx="199">
                  <c:v>265</c:v>
                </c:pt>
                <c:pt idx="200">
                  <c:v>266</c:v>
                </c:pt>
                <c:pt idx="201">
                  <c:v>267</c:v>
                </c:pt>
                <c:pt idx="202">
                  <c:v>268</c:v>
                </c:pt>
                <c:pt idx="203">
                  <c:v>269</c:v>
                </c:pt>
                <c:pt idx="204">
                  <c:v>270</c:v>
                </c:pt>
                <c:pt idx="205">
                  <c:v>271</c:v>
                </c:pt>
                <c:pt idx="206">
                  <c:v>272</c:v>
                </c:pt>
                <c:pt idx="207">
                  <c:v>273</c:v>
                </c:pt>
                <c:pt idx="208">
                  <c:v>274</c:v>
                </c:pt>
                <c:pt idx="209">
                  <c:v>275</c:v>
                </c:pt>
                <c:pt idx="210">
                  <c:v>276</c:v>
                </c:pt>
                <c:pt idx="211">
                  <c:v>277</c:v>
                </c:pt>
                <c:pt idx="212">
                  <c:v>278</c:v>
                </c:pt>
                <c:pt idx="213">
                  <c:v>279</c:v>
                </c:pt>
                <c:pt idx="214">
                  <c:v>280</c:v>
                </c:pt>
                <c:pt idx="215">
                  <c:v>281</c:v>
                </c:pt>
                <c:pt idx="216">
                  <c:v>282</c:v>
                </c:pt>
                <c:pt idx="217">
                  <c:v>283</c:v>
                </c:pt>
                <c:pt idx="218">
                  <c:v>284</c:v>
                </c:pt>
                <c:pt idx="219">
                  <c:v>285</c:v>
                </c:pt>
                <c:pt idx="220">
                  <c:v>286</c:v>
                </c:pt>
                <c:pt idx="221">
                  <c:v>287</c:v>
                </c:pt>
                <c:pt idx="222">
                  <c:v>288</c:v>
                </c:pt>
                <c:pt idx="223">
                  <c:v>289</c:v>
                </c:pt>
                <c:pt idx="224">
                  <c:v>290</c:v>
                </c:pt>
                <c:pt idx="225">
                  <c:v>291</c:v>
                </c:pt>
                <c:pt idx="226">
                  <c:v>292</c:v>
                </c:pt>
                <c:pt idx="227">
                  <c:v>293</c:v>
                </c:pt>
                <c:pt idx="228">
                  <c:v>294</c:v>
                </c:pt>
                <c:pt idx="229">
                  <c:v>295</c:v>
                </c:pt>
                <c:pt idx="230">
                  <c:v>296</c:v>
                </c:pt>
                <c:pt idx="231">
                  <c:v>297</c:v>
                </c:pt>
                <c:pt idx="232">
                  <c:v>298</c:v>
                </c:pt>
                <c:pt idx="233">
                  <c:v>299</c:v>
                </c:pt>
                <c:pt idx="234">
                  <c:v>300</c:v>
                </c:pt>
                <c:pt idx="235">
                  <c:v>301</c:v>
                </c:pt>
                <c:pt idx="236">
                  <c:v>302</c:v>
                </c:pt>
                <c:pt idx="237">
                  <c:v>303</c:v>
                </c:pt>
                <c:pt idx="238">
                  <c:v>304</c:v>
                </c:pt>
                <c:pt idx="239">
                  <c:v>305</c:v>
                </c:pt>
                <c:pt idx="240">
                  <c:v>306</c:v>
                </c:pt>
                <c:pt idx="241">
                  <c:v>307</c:v>
                </c:pt>
                <c:pt idx="242">
                  <c:v>308</c:v>
                </c:pt>
                <c:pt idx="243">
                  <c:v>309</c:v>
                </c:pt>
                <c:pt idx="244">
                  <c:v>310</c:v>
                </c:pt>
                <c:pt idx="245">
                  <c:v>311</c:v>
                </c:pt>
                <c:pt idx="246">
                  <c:v>312</c:v>
                </c:pt>
                <c:pt idx="247">
                  <c:v>313</c:v>
                </c:pt>
                <c:pt idx="248">
                  <c:v>314</c:v>
                </c:pt>
                <c:pt idx="249">
                  <c:v>315</c:v>
                </c:pt>
                <c:pt idx="250">
                  <c:v>316</c:v>
                </c:pt>
                <c:pt idx="251">
                  <c:v>317</c:v>
                </c:pt>
                <c:pt idx="252">
                  <c:v>318</c:v>
                </c:pt>
                <c:pt idx="253">
                  <c:v>319</c:v>
                </c:pt>
                <c:pt idx="254">
                  <c:v>320</c:v>
                </c:pt>
                <c:pt idx="255">
                  <c:v>321</c:v>
                </c:pt>
                <c:pt idx="256">
                  <c:v>322</c:v>
                </c:pt>
                <c:pt idx="257">
                  <c:v>323</c:v>
                </c:pt>
                <c:pt idx="258">
                  <c:v>324</c:v>
                </c:pt>
                <c:pt idx="259">
                  <c:v>325</c:v>
                </c:pt>
                <c:pt idx="260">
                  <c:v>326</c:v>
                </c:pt>
                <c:pt idx="261">
                  <c:v>327</c:v>
                </c:pt>
                <c:pt idx="262">
                  <c:v>328</c:v>
                </c:pt>
                <c:pt idx="263">
                  <c:v>329</c:v>
                </c:pt>
                <c:pt idx="264">
                  <c:v>330</c:v>
                </c:pt>
                <c:pt idx="265">
                  <c:v>331</c:v>
                </c:pt>
                <c:pt idx="266">
                  <c:v>332</c:v>
                </c:pt>
                <c:pt idx="267">
                  <c:v>333</c:v>
                </c:pt>
                <c:pt idx="268">
                  <c:v>334</c:v>
                </c:pt>
                <c:pt idx="269">
                  <c:v>335</c:v>
                </c:pt>
                <c:pt idx="270">
                  <c:v>336</c:v>
                </c:pt>
                <c:pt idx="271">
                  <c:v>337</c:v>
                </c:pt>
                <c:pt idx="272">
                  <c:v>338</c:v>
                </c:pt>
                <c:pt idx="273">
                  <c:v>339</c:v>
                </c:pt>
                <c:pt idx="274">
                  <c:v>340</c:v>
                </c:pt>
                <c:pt idx="275">
                  <c:v>341</c:v>
                </c:pt>
                <c:pt idx="276">
                  <c:v>342</c:v>
                </c:pt>
                <c:pt idx="277">
                  <c:v>343</c:v>
                </c:pt>
                <c:pt idx="278">
                  <c:v>344</c:v>
                </c:pt>
                <c:pt idx="279">
                  <c:v>345</c:v>
                </c:pt>
                <c:pt idx="280">
                  <c:v>346</c:v>
                </c:pt>
                <c:pt idx="281">
                  <c:v>347</c:v>
                </c:pt>
                <c:pt idx="282">
                  <c:v>348</c:v>
                </c:pt>
                <c:pt idx="283">
                  <c:v>349</c:v>
                </c:pt>
                <c:pt idx="284">
                  <c:v>350</c:v>
                </c:pt>
                <c:pt idx="285">
                  <c:v>351</c:v>
                </c:pt>
                <c:pt idx="286">
                  <c:v>352</c:v>
                </c:pt>
                <c:pt idx="287">
                  <c:v>353</c:v>
                </c:pt>
                <c:pt idx="288">
                  <c:v>354</c:v>
                </c:pt>
                <c:pt idx="289">
                  <c:v>355</c:v>
                </c:pt>
                <c:pt idx="290">
                  <c:v>356</c:v>
                </c:pt>
                <c:pt idx="291">
                  <c:v>357</c:v>
                </c:pt>
                <c:pt idx="292">
                  <c:v>358</c:v>
                </c:pt>
                <c:pt idx="293">
                  <c:v>359</c:v>
                </c:pt>
                <c:pt idx="294">
                  <c:v>360</c:v>
                </c:pt>
                <c:pt idx="295">
                  <c:v>361</c:v>
                </c:pt>
                <c:pt idx="296">
                  <c:v>362</c:v>
                </c:pt>
                <c:pt idx="297">
                  <c:v>363</c:v>
                </c:pt>
                <c:pt idx="298">
                  <c:v>364</c:v>
                </c:pt>
                <c:pt idx="299">
                  <c:v>365</c:v>
                </c:pt>
                <c:pt idx="300">
                  <c:v>366</c:v>
                </c:pt>
                <c:pt idx="301">
                  <c:v>367</c:v>
                </c:pt>
                <c:pt idx="302">
                  <c:v>368</c:v>
                </c:pt>
                <c:pt idx="303">
                  <c:v>369</c:v>
                </c:pt>
                <c:pt idx="304">
                  <c:v>370</c:v>
                </c:pt>
                <c:pt idx="305">
                  <c:v>371</c:v>
                </c:pt>
                <c:pt idx="306">
                  <c:v>372</c:v>
                </c:pt>
                <c:pt idx="307">
                  <c:v>373</c:v>
                </c:pt>
                <c:pt idx="308">
                  <c:v>374</c:v>
                </c:pt>
                <c:pt idx="309">
                  <c:v>375</c:v>
                </c:pt>
                <c:pt idx="310">
                  <c:v>376</c:v>
                </c:pt>
                <c:pt idx="311">
                  <c:v>377</c:v>
                </c:pt>
                <c:pt idx="312">
                  <c:v>378</c:v>
                </c:pt>
                <c:pt idx="313">
                  <c:v>379</c:v>
                </c:pt>
                <c:pt idx="314">
                  <c:v>380</c:v>
                </c:pt>
                <c:pt idx="315">
                  <c:v>381</c:v>
                </c:pt>
                <c:pt idx="316">
                  <c:v>382</c:v>
                </c:pt>
                <c:pt idx="317">
                  <c:v>383</c:v>
                </c:pt>
                <c:pt idx="318">
                  <c:v>384</c:v>
                </c:pt>
                <c:pt idx="319">
                  <c:v>385</c:v>
                </c:pt>
                <c:pt idx="320">
                  <c:v>386</c:v>
                </c:pt>
                <c:pt idx="321">
                  <c:v>387</c:v>
                </c:pt>
                <c:pt idx="322">
                  <c:v>388</c:v>
                </c:pt>
                <c:pt idx="323">
                  <c:v>389</c:v>
                </c:pt>
                <c:pt idx="324">
                  <c:v>390</c:v>
                </c:pt>
                <c:pt idx="325">
                  <c:v>391</c:v>
                </c:pt>
                <c:pt idx="326">
                  <c:v>392</c:v>
                </c:pt>
                <c:pt idx="327">
                  <c:v>393</c:v>
                </c:pt>
                <c:pt idx="328">
                  <c:v>394</c:v>
                </c:pt>
                <c:pt idx="329">
                  <c:v>395</c:v>
                </c:pt>
                <c:pt idx="330">
                  <c:v>396</c:v>
                </c:pt>
                <c:pt idx="331">
                  <c:v>397</c:v>
                </c:pt>
                <c:pt idx="332">
                  <c:v>398</c:v>
                </c:pt>
                <c:pt idx="333">
                  <c:v>399</c:v>
                </c:pt>
                <c:pt idx="334">
                  <c:v>400</c:v>
                </c:pt>
                <c:pt idx="335">
                  <c:v>401</c:v>
                </c:pt>
                <c:pt idx="336">
                  <c:v>402</c:v>
                </c:pt>
                <c:pt idx="337">
                  <c:v>403</c:v>
                </c:pt>
                <c:pt idx="338">
                  <c:v>404</c:v>
                </c:pt>
                <c:pt idx="339">
                  <c:v>405</c:v>
                </c:pt>
                <c:pt idx="340">
                  <c:v>406</c:v>
                </c:pt>
                <c:pt idx="341">
                  <c:v>407</c:v>
                </c:pt>
                <c:pt idx="342">
                  <c:v>408</c:v>
                </c:pt>
                <c:pt idx="343">
                  <c:v>409</c:v>
                </c:pt>
                <c:pt idx="344">
                  <c:v>410</c:v>
                </c:pt>
                <c:pt idx="345">
                  <c:v>411</c:v>
                </c:pt>
              </c:numCache>
            </c:numRef>
          </c:xVal>
          <c:yVal>
            <c:numRef>
              <c:f>'HAS + wt incorporated'!$Z$48:$Z$393</c:f>
              <c:numCache>
                <c:formatCode>General</c:formatCode>
                <c:ptCount val="346"/>
                <c:pt idx="0">
                  <c:v>-2.4769384801388235</c:v>
                </c:pt>
                <c:pt idx="1">
                  <c:v>-2.4769384801388235</c:v>
                </c:pt>
                <c:pt idx="2">
                  <c:v>-2.4769384801388235</c:v>
                </c:pt>
                <c:pt idx="3">
                  <c:v>-2.4769384801388235</c:v>
                </c:pt>
                <c:pt idx="4">
                  <c:v>-2.4769384801388235</c:v>
                </c:pt>
                <c:pt idx="5">
                  <c:v>-2.4769384801388235</c:v>
                </c:pt>
                <c:pt idx="6">
                  <c:v>-2.4769384801388235</c:v>
                </c:pt>
                <c:pt idx="7">
                  <c:v>-2.4769384801388235</c:v>
                </c:pt>
                <c:pt idx="8">
                  <c:v>-2.4769384801388235</c:v>
                </c:pt>
                <c:pt idx="9">
                  <c:v>-2.4769384801388235</c:v>
                </c:pt>
                <c:pt idx="10">
                  <c:v>-2.4769384801388235</c:v>
                </c:pt>
                <c:pt idx="11">
                  <c:v>-2.4769384801388235</c:v>
                </c:pt>
                <c:pt idx="12">
                  <c:v>-2.4769384801388235</c:v>
                </c:pt>
                <c:pt idx="13">
                  <c:v>-2.4769384801388235</c:v>
                </c:pt>
                <c:pt idx="14">
                  <c:v>-2.4769384801388235</c:v>
                </c:pt>
                <c:pt idx="15">
                  <c:v>-2.4769384801388235</c:v>
                </c:pt>
                <c:pt idx="16">
                  <c:v>-2.4769384801388235</c:v>
                </c:pt>
                <c:pt idx="17">
                  <c:v>-2.4769384801388235</c:v>
                </c:pt>
                <c:pt idx="18">
                  <c:v>-2.4769384801388235</c:v>
                </c:pt>
                <c:pt idx="19">
                  <c:v>-2.4769384801388235</c:v>
                </c:pt>
                <c:pt idx="20">
                  <c:v>-2.4769384801388235</c:v>
                </c:pt>
                <c:pt idx="21">
                  <c:v>-2.4769384801388235</c:v>
                </c:pt>
                <c:pt idx="22">
                  <c:v>-2.4565757856199388</c:v>
                </c:pt>
                <c:pt idx="23">
                  <c:v>-2.4360250612264767</c:v>
                </c:pt>
                <c:pt idx="24">
                  <c:v>-2.415574635816363</c:v>
                </c:pt>
                <c:pt idx="25">
                  <c:v>-2.3950513206666391</c:v>
                </c:pt>
                <c:pt idx="26">
                  <c:v>-2.3744785958189643</c:v>
                </c:pt>
                <c:pt idx="27">
                  <c:v>-2.353878387381596</c:v>
                </c:pt>
                <c:pt idx="28">
                  <c:v>-2.3331577089711097</c:v>
                </c:pt>
                <c:pt idx="29">
                  <c:v>-2.3123829354741567</c:v>
                </c:pt>
                <c:pt idx="30">
                  <c:v>-2.2915462458788292</c:v>
                </c:pt>
                <c:pt idx="31">
                  <c:v>-2.270698904131724</c:v>
                </c:pt>
                <c:pt idx="32">
                  <c:v>-2.2497080533932787</c:v>
                </c:pt>
                <c:pt idx="33">
                  <c:v>-2.2287771658493258</c:v>
                </c:pt>
                <c:pt idx="34">
                  <c:v>-2.207638615685092</c:v>
                </c:pt>
                <c:pt idx="35">
                  <c:v>-2.1865814172377398</c:v>
                </c:pt>
                <c:pt idx="36">
                  <c:v>-2.1654352548468121</c:v>
                </c:pt>
                <c:pt idx="37">
                  <c:v>-2.1443001140283324</c:v>
                </c:pt>
                <c:pt idx="38">
                  <c:v>-2.1230173243967121</c:v>
                </c:pt>
                <c:pt idx="39">
                  <c:v>-2.1016871506271557</c:v>
                </c:pt>
                <c:pt idx="40">
                  <c:v>-2.0803219291071433</c:v>
                </c:pt>
                <c:pt idx="41">
                  <c:v>-2.0588549080714476</c:v>
                </c:pt>
                <c:pt idx="42">
                  <c:v>-2.0373787173074493</c:v>
                </c:pt>
                <c:pt idx="43">
                  <c:v>-2.0158284486187656</c:v>
                </c:pt>
                <c:pt idx="44">
                  <c:v>-1.9942918966381549</c:v>
                </c:pt>
                <c:pt idx="45">
                  <c:v>-1.9727059718424764</c:v>
                </c:pt>
                <c:pt idx="46">
                  <c:v>-1.9510131472312167</c:v>
                </c:pt>
                <c:pt idx="47">
                  <c:v>-1.9292988832501166</c:v>
                </c:pt>
                <c:pt idx="48">
                  <c:v>-1.9075744427897403</c:v>
                </c:pt>
                <c:pt idx="49">
                  <c:v>-1.8857844752221355</c:v>
                </c:pt>
                <c:pt idx="50">
                  <c:v>-1.8638786511060794</c:v>
                </c:pt>
                <c:pt idx="51">
                  <c:v>-1.8420006856648017</c:v>
                </c:pt>
                <c:pt idx="52">
                  <c:v>-1.8199737757092276</c:v>
                </c:pt>
                <c:pt idx="53">
                  <c:v>-1.7979385203047704</c:v>
                </c:pt>
                <c:pt idx="54">
                  <c:v>-1.7756105674886842</c:v>
                </c:pt>
                <c:pt idx="55">
                  <c:v>-1.7534237629624818</c:v>
                </c:pt>
                <c:pt idx="56">
                  <c:v>-1.731266620799234</c:v>
                </c:pt>
                <c:pt idx="57">
                  <c:v>-1.7090925155942847</c:v>
                </c:pt>
                <c:pt idx="58">
                  <c:v>-1.6868590594026853</c:v>
                </c:pt>
                <c:pt idx="59">
                  <c:v>-1.6645807119313092</c:v>
                </c:pt>
                <c:pt idx="60">
                  <c:v>-1.6422194019584799</c:v>
                </c:pt>
                <c:pt idx="61">
                  <c:v>-1.619639774918697</c:v>
                </c:pt>
                <c:pt idx="62">
                  <c:v>-1.5971635515587121</c:v>
                </c:pt>
                <c:pt idx="63">
                  <c:v>-1.5746500869484366</c:v>
                </c:pt>
                <c:pt idx="64">
                  <c:v>-1.5517823999459379</c:v>
                </c:pt>
                <c:pt idx="65">
                  <c:v>-1.5291952247578977</c:v>
                </c:pt>
                <c:pt idx="66">
                  <c:v>-1.506294853517232</c:v>
                </c:pt>
                <c:pt idx="67">
                  <c:v>-1.4835985275949526</c:v>
                </c:pt>
                <c:pt idx="68">
                  <c:v>-1.4606300515071338</c:v>
                </c:pt>
                <c:pt idx="69">
                  <c:v>-1.4379245543567492</c:v>
                </c:pt>
                <c:pt idx="70">
                  <c:v>-1.4148996181302251</c:v>
                </c:pt>
                <c:pt idx="71">
                  <c:v>-1.3921514806042885</c:v>
                </c:pt>
                <c:pt idx="72">
                  <c:v>-1.3692799309607611</c:v>
                </c:pt>
                <c:pt idx="73">
                  <c:v>-1.3460741476335258</c:v>
                </c:pt>
                <c:pt idx="74">
                  <c:v>-1.3232068922496341</c:v>
                </c:pt>
                <c:pt idx="75">
                  <c:v>-1.3001166648788383</c:v>
                </c:pt>
                <c:pt idx="76">
                  <c:v>-1.2767227246905999</c:v>
                </c:pt>
                <c:pt idx="77">
                  <c:v>-1.2537234295904924</c:v>
                </c:pt>
                <c:pt idx="78">
                  <c:v>-1.230487909981691</c:v>
                </c:pt>
                <c:pt idx="79">
                  <c:v>-1.2070107475393872</c:v>
                </c:pt>
                <c:pt idx="80">
                  <c:v>-1.1838761026268136</c:v>
                </c:pt>
                <c:pt idx="81">
                  <c:v>-1.1603387673058747</c:v>
                </c:pt>
                <c:pt idx="82">
                  <c:v>-1.1370620990433091</c:v>
                </c:pt>
                <c:pt idx="83">
                  <c:v>-1.1134620019184458</c:v>
                </c:pt>
                <c:pt idx="84">
                  <c:v>-1.0901382945887301</c:v>
                </c:pt>
                <c:pt idx="85">
                  <c:v>-1.0664452403740865</c:v>
                </c:pt>
                <c:pt idx="86">
                  <c:v>-1.0425060948842382</c:v>
                </c:pt>
                <c:pt idx="87">
                  <c:v>-1.0189604265955343</c:v>
                </c:pt>
                <c:pt idx="88">
                  <c:v>-0.99490113245606648</c:v>
                </c:pt>
                <c:pt idx="89">
                  <c:v>-0.97064132662423641</c:v>
                </c:pt>
                <c:pt idx="90">
                  <c:v>-0.94662108168198922</c:v>
                </c:pt>
                <c:pt idx="91">
                  <c:v>-0.92228365361056419</c:v>
                </c:pt>
                <c:pt idx="92">
                  <c:v>-0.89773888647962796</c:v>
                </c:pt>
                <c:pt idx="93">
                  <c:v>-0.87337493089732332</c:v>
                </c:pt>
                <c:pt idx="94">
                  <c:v>-0.84879564817819841</c:v>
                </c:pt>
                <c:pt idx="95">
                  <c:v>-0.82400785700966028</c:v>
                </c:pt>
                <c:pt idx="96">
                  <c:v>-0.79899670465179773</c:v>
                </c:pt>
                <c:pt idx="97">
                  <c:v>-0.77431385297860555</c:v>
                </c:pt>
                <c:pt idx="98">
                  <c:v>-0.74946359603884916</c:v>
                </c:pt>
                <c:pt idx="99">
                  <c:v>-0.72443147059971169</c:v>
                </c:pt>
                <c:pt idx="100">
                  <c:v>-0.69912501224648149</c:v>
                </c:pt>
                <c:pt idx="101">
                  <c:v>-0.67416842196216409</c:v>
                </c:pt>
                <c:pt idx="102">
                  <c:v>-0.64901546920003672</c:v>
                </c:pt>
                <c:pt idx="103">
                  <c:v>-0.62365843204033433</c:v>
                </c:pt>
                <c:pt idx="104">
                  <c:v>-0.59803702075828757</c:v>
                </c:pt>
                <c:pt idx="105">
                  <c:v>-0.57234648041424108</c:v>
                </c:pt>
                <c:pt idx="106">
                  <c:v>-0.54726487543889313</c:v>
                </c:pt>
                <c:pt idx="107">
                  <c:v>-0.52186971922831293</c:v>
                </c:pt>
                <c:pt idx="108">
                  <c:v>-0.4963968871138697</c:v>
                </c:pt>
                <c:pt idx="109">
                  <c:v>-0.47085198900113168</c:v>
                </c:pt>
                <c:pt idx="110">
                  <c:v>-0.44527199302655179</c:v>
                </c:pt>
                <c:pt idx="111">
                  <c:v>-0.42008648131351484</c:v>
                </c:pt>
                <c:pt idx="112">
                  <c:v>-0.39468838613694857</c:v>
                </c:pt>
                <c:pt idx="113">
                  <c:v>-0.36915246544984492</c:v>
                </c:pt>
                <c:pt idx="114">
                  <c:v>-0.34347671077409592</c:v>
                </c:pt>
                <c:pt idx="115">
                  <c:v>-0.31811378890543668</c:v>
                </c:pt>
                <c:pt idx="116">
                  <c:v>-0.29269461427532523</c:v>
                </c:pt>
                <c:pt idx="117">
                  <c:v>-0.26723912732700783</c:v>
                </c:pt>
                <c:pt idx="118">
                  <c:v>-0.24175314056338112</c:v>
                </c:pt>
                <c:pt idx="119">
                  <c:v>-0.21626724737477759</c:v>
                </c:pt>
                <c:pt idx="120">
                  <c:v>-0.19112418650810931</c:v>
                </c:pt>
                <c:pt idx="121">
                  <c:v>-0.16580668117631128</c:v>
                </c:pt>
                <c:pt idx="122">
                  <c:v>-0.14040064630309371</c:v>
                </c:pt>
                <c:pt idx="123">
                  <c:v>-0.11496201846968164</c:v>
                </c:pt>
                <c:pt idx="124">
                  <c:v>-8.9804364660071287E-2</c:v>
                </c:pt>
                <c:pt idx="125">
                  <c:v>-6.5114687089299683E-2</c:v>
                </c:pt>
                <c:pt idx="126">
                  <c:v>-4.0947002333406278E-2</c:v>
                </c:pt>
                <c:pt idx="127">
                  <c:v>-1.7349638335112993E-2</c:v>
                </c:pt>
                <c:pt idx="128">
                  <c:v>5.6838164682977092E-3</c:v>
                </c:pt>
                <c:pt idx="129">
                  <c:v>2.7809700639267233E-2</c:v>
                </c:pt>
                <c:pt idx="130">
                  <c:v>4.9361429537724093E-2</c:v>
                </c:pt>
                <c:pt idx="131">
                  <c:v>7.0365262660563449E-2</c:v>
                </c:pt>
                <c:pt idx="132">
                  <c:v>9.0663034897242145E-2</c:v>
                </c:pt>
                <c:pt idx="133">
                  <c:v>0.11046745302597098</c:v>
                </c:pt>
                <c:pt idx="134">
                  <c:v>0.12962376779350562</c:v>
                </c:pt>
                <c:pt idx="135">
                  <c:v>0.14824757646020312</c:v>
                </c:pt>
                <c:pt idx="136">
                  <c:v>0.16636153721522529</c:v>
                </c:pt>
                <c:pt idx="137">
                  <c:v>0.18382043291769051</c:v>
                </c:pt>
                <c:pt idx="138">
                  <c:v>0.20089794236688999</c:v>
                </c:pt>
                <c:pt idx="139">
                  <c:v>0.21728643182981178</c:v>
                </c:pt>
                <c:pt idx="140">
                  <c:v>0.23301467110947272</c:v>
                </c:pt>
                <c:pt idx="141">
                  <c:v>0.24826534008798945</c:v>
                </c:pt>
                <c:pt idx="142">
                  <c:v>0.26313319953036818</c:v>
                </c:pt>
                <c:pt idx="143">
                  <c:v>0.27748020996718425</c:v>
                </c:pt>
                <c:pt idx="144">
                  <c:v>0.29140015182019174</c:v>
                </c:pt>
                <c:pt idx="145">
                  <c:v>0.30483413126934655</c:v>
                </c:pt>
                <c:pt idx="146">
                  <c:v>0.31772619380015765</c:v>
                </c:pt>
                <c:pt idx="147">
                  <c:v>0.33009480108338779</c:v>
                </c:pt>
                <c:pt idx="148">
                  <c:v>0.34195716685178257</c:v>
                </c:pt>
                <c:pt idx="149">
                  <c:v>0.35375067242148567</c:v>
                </c:pt>
                <c:pt idx="150">
                  <c:v>0.36533731701738509</c:v>
                </c:pt>
                <c:pt idx="151">
                  <c:v>0.37685985109782993</c:v>
                </c:pt>
                <c:pt idx="152">
                  <c:v>0.38818330087363695</c:v>
                </c:pt>
                <c:pt idx="153">
                  <c:v>0.39931288862296621</c:v>
                </c:pt>
                <c:pt idx="154">
                  <c:v>0.41031997083434657</c:v>
                </c:pt>
                <c:pt idx="155">
                  <c:v>0.42114158749317199</c:v>
                </c:pt>
                <c:pt idx="156">
                  <c:v>0.43184734938228281</c:v>
                </c:pt>
                <c:pt idx="157">
                  <c:v>0.44237546212826145</c:v>
                </c:pt>
                <c:pt idx="158">
                  <c:v>0.45279388751454269</c:v>
                </c:pt>
                <c:pt idx="159">
                  <c:v>0.46297901430877109</c:v>
                </c:pt>
                <c:pt idx="160">
                  <c:v>0.47312375658197919</c:v>
                </c:pt>
                <c:pt idx="161">
                  <c:v>0.48310493116539044</c:v>
                </c:pt>
                <c:pt idx="162">
                  <c:v>0.4929263838781589</c:v>
                </c:pt>
                <c:pt idx="163">
                  <c:v>0.50253132094117059</c:v>
                </c:pt>
                <c:pt idx="164">
                  <c:v>0.51204488017072014</c:v>
                </c:pt>
                <c:pt idx="165">
                  <c:v>0.52140941730563561</c:v>
                </c:pt>
                <c:pt idx="166">
                  <c:v>0.53056942580258692</c:v>
                </c:pt>
                <c:pt idx="167">
                  <c:v>0.53958799243364231</c:v>
                </c:pt>
                <c:pt idx="168">
                  <c:v>0.54852595094881629</c:v>
                </c:pt>
                <c:pt idx="169">
                  <c:v>0.55727018200859157</c:v>
                </c:pt>
                <c:pt idx="170">
                  <c:v>0.56588182951406907</c:v>
                </c:pt>
                <c:pt idx="171">
                  <c:v>0.57430733667841249</c:v>
                </c:pt>
                <c:pt idx="172">
                  <c:v>0.5826066048605768</c:v>
                </c:pt>
                <c:pt idx="173">
                  <c:v>0.59078217388191745</c:v>
                </c:pt>
                <c:pt idx="174">
                  <c:v>0.5987815545242241</c:v>
                </c:pt>
                <c:pt idx="175">
                  <c:v>0.60671745256155762</c:v>
                </c:pt>
                <c:pt idx="176">
                  <c:v>0.61459086765417015</c:v>
                </c:pt>
                <c:pt idx="177">
                  <c:v>0.62229543958799416</c:v>
                </c:pt>
                <c:pt idx="178">
                  <c:v>0.62988784092075434</c:v>
                </c:pt>
                <c:pt idx="179">
                  <c:v>0.63731729559927475</c:v>
                </c:pt>
                <c:pt idx="180">
                  <c:v>0.64463947649490183</c:v>
                </c:pt>
                <c:pt idx="181">
                  <c:v>0.65175210519355964</c:v>
                </c:pt>
                <c:pt idx="182">
                  <c:v>0.65876275369811454</c:v>
                </c:pt>
                <c:pt idx="183">
                  <c:v>0.66572459498197312</c:v>
                </c:pt>
                <c:pt idx="184">
                  <c:v>0.67253622665582091</c:v>
                </c:pt>
                <c:pt idx="185">
                  <c:v>0.67925107536783391</c:v>
                </c:pt>
                <c:pt idx="186">
                  <c:v>0.68582040517348442</c:v>
                </c:pt>
                <c:pt idx="187">
                  <c:v>0.69229681910510632</c:v>
                </c:pt>
                <c:pt idx="188">
                  <c:v>0.69863211079051502</c:v>
                </c:pt>
                <c:pt idx="189">
                  <c:v>0.70482868533378318</c:v>
                </c:pt>
                <c:pt idx="190">
                  <c:v>0.7109379815684943</c:v>
                </c:pt>
                <c:pt idx="191">
                  <c:v>0.71686370717726133</c:v>
                </c:pt>
                <c:pt idx="192">
                  <c:v>0.72280306546745599</c:v>
                </c:pt>
                <c:pt idx="193">
                  <c:v>0.72856258578089983</c:v>
                </c:pt>
                <c:pt idx="194">
                  <c:v>0.73419314999594631</c:v>
                </c:pt>
                <c:pt idx="195">
                  <c:v>0.7397921883829891</c:v>
                </c:pt>
                <c:pt idx="196">
                  <c:v>0.74521767285094742</c:v>
                </c:pt>
                <c:pt idx="197">
                  <c:v>0.75051946041781559</c:v>
                </c:pt>
                <c:pt idx="198">
                  <c:v>0.75579328721021588</c:v>
                </c:pt>
                <c:pt idx="199">
                  <c:v>0.76094600612438046</c:v>
                </c:pt>
                <c:pt idx="200">
                  <c:v>0.76593285028559288</c:v>
                </c:pt>
                <c:pt idx="201">
                  <c:v>0.77089494918187018</c:v>
                </c:pt>
                <c:pt idx="202">
                  <c:v>0.77569444152751077</c:v>
                </c:pt>
                <c:pt idx="203">
                  <c:v>0.78042518866700583</c:v>
                </c:pt>
                <c:pt idx="204">
                  <c:v>0.78508805425830264</c:v>
                </c:pt>
                <c:pt idx="205">
                  <c:v>0.78963848074870646</c:v>
                </c:pt>
                <c:pt idx="206">
                  <c:v>0.79403269833380385</c:v>
                </c:pt>
                <c:pt idx="207">
                  <c:v>0.79845269470521618</c:v>
                </c:pt>
                <c:pt idx="208">
                  <c:v>0.80271881698923619</c:v>
                </c:pt>
                <c:pt idx="209">
                  <c:v>0.80687757088696788</c:v>
                </c:pt>
                <c:pt idx="210">
                  <c:v>0.81097465967314819</c:v>
                </c:pt>
                <c:pt idx="211">
                  <c:v>0.81501076831678587</c:v>
                </c:pt>
                <c:pt idx="212">
                  <c:v>0.81889838586550556</c:v>
                </c:pt>
                <c:pt idx="213">
                  <c:v>0.82277094835345099</c:v>
                </c:pt>
                <c:pt idx="214">
                  <c:v>0.82645354786817049</c:v>
                </c:pt>
                <c:pt idx="215">
                  <c:v>0.83016623421803282</c:v>
                </c:pt>
                <c:pt idx="216">
                  <c:v>0.83377831029969096</c:v>
                </c:pt>
                <c:pt idx="217">
                  <c:v>0.83729081364000524</c:v>
                </c:pt>
                <c:pt idx="218">
                  <c:v>0.84079102247250759</c:v>
                </c:pt>
                <c:pt idx="219">
                  <c:v>0.8441500540964727</c:v>
                </c:pt>
                <c:pt idx="220">
                  <c:v>0.84749784038986997</c:v>
                </c:pt>
                <c:pt idx="221">
                  <c:v>0.85074904106343507</c:v>
                </c:pt>
                <c:pt idx="222">
                  <c:v>0.85390455943805954</c:v>
                </c:pt>
                <c:pt idx="223">
                  <c:v>0.85705015182988187</c:v>
                </c:pt>
                <c:pt idx="224">
                  <c:v>0.86010126022277811</c:v>
                </c:pt>
                <c:pt idx="225">
                  <c:v>0.86310090336003586</c:v>
                </c:pt>
                <c:pt idx="226">
                  <c:v>0.86600745356438702</c:v>
                </c:pt>
                <c:pt idx="227">
                  <c:v>0.86890558021222442</c:v>
                </c:pt>
                <c:pt idx="228">
                  <c:v>0.87166986409675073</c:v>
                </c:pt>
                <c:pt idx="229">
                  <c:v>0.87442652777545626</c:v>
                </c:pt>
                <c:pt idx="230">
                  <c:v>0.87709241846999753</c:v>
                </c:pt>
                <c:pt idx="231">
                  <c:v>0.87970973161115451</c:v>
                </c:pt>
                <c:pt idx="232">
                  <c:v>0.88227882928244905</c:v>
                </c:pt>
                <c:pt idx="233">
                  <c:v>0.88475878426099264</c:v>
                </c:pt>
                <c:pt idx="234">
                  <c:v>0.88719142404888029</c:v>
                </c:pt>
                <c:pt idx="235">
                  <c:v>0.88957707835573163</c:v>
                </c:pt>
                <c:pt idx="236">
                  <c:v>0.89191606873250018</c:v>
                </c:pt>
                <c:pt idx="237">
                  <c:v>0.89420870872795255</c:v>
                </c:pt>
                <c:pt idx="238">
                  <c:v>0.89641450186936245</c:v>
                </c:pt>
                <c:pt idx="239">
                  <c:v>0.89857472606837518</c:v>
                </c:pt>
                <c:pt idx="240">
                  <c:v>0.9006896656455039</c:v>
                </c:pt>
                <c:pt idx="241">
                  <c:v>0.90275959758980362</c:v>
                </c:pt>
                <c:pt idx="242">
                  <c:v>0.90478479168795301</c:v>
                </c:pt>
                <c:pt idx="243">
                  <c:v>0.90680589266293998</c:v>
                </c:pt>
                <c:pt idx="244">
                  <c:v>0.90870201022547925</c:v>
                </c:pt>
                <c:pt idx="245">
                  <c:v>0.91059453932927403</c:v>
                </c:pt>
                <c:pt idx="246">
                  <c:v>0.91244334014526141</c:v>
                </c:pt>
                <c:pt idx="247">
                  <c:v>0.91424864823993024</c:v>
                </c:pt>
                <c:pt idx="248">
                  <c:v>0.9160106926668361</c:v>
                </c:pt>
                <c:pt idx="249">
                  <c:v>0.91772969606840937</c:v>
                </c:pt>
                <c:pt idx="250">
                  <c:v>0.91940587477430047</c:v>
                </c:pt>
                <c:pt idx="251">
                  <c:v>0.92103943889635875</c:v>
                </c:pt>
                <c:pt idx="252">
                  <c:v>0.92263059242033474</c:v>
                </c:pt>
                <c:pt idx="253">
                  <c:v>0.92417953329439229</c:v>
                </c:pt>
                <c:pt idx="254">
                  <c:v>0.92572607866064016</c:v>
                </c:pt>
                <c:pt idx="255">
                  <c:v>0.92719110634244339</c:v>
                </c:pt>
                <c:pt idx="256">
                  <c:v>0.92865399085755362</c:v>
                </c:pt>
                <c:pt idx="257">
                  <c:v>0.9300752868447717</c:v>
                </c:pt>
                <c:pt idx="258">
                  <c:v>0.93145516839392684</c:v>
                </c:pt>
                <c:pt idx="259">
                  <c:v>0.93279380397316924</c:v>
                </c:pt>
                <c:pt idx="260">
                  <c:v>0.9340913564996618</c:v>
                </c:pt>
                <c:pt idx="261">
                  <c:v>0.93538722756514348</c:v>
                </c:pt>
                <c:pt idx="262">
                  <c:v>0.93664222812205267</c:v>
                </c:pt>
                <c:pt idx="263">
                  <c:v>0.9378565097887156</c:v>
                </c:pt>
                <c:pt idx="264">
                  <c:v>0.93906931876349464</c:v>
                </c:pt>
                <c:pt idx="265">
                  <c:v>0.94020255192046798</c:v>
                </c:pt>
                <c:pt idx="266">
                  <c:v>0.94133450231358662</c:v>
                </c:pt>
                <c:pt idx="267">
                  <c:v>0.94246517284361775</c:v>
                </c:pt>
                <c:pt idx="268">
                  <c:v>0.94355564302216777</c:v>
                </c:pt>
                <c:pt idx="269">
                  <c:v>0.94460604285420158</c:v>
                </c:pt>
                <c:pt idx="270">
                  <c:v>0.94561649725598163</c:v>
                </c:pt>
                <c:pt idx="271">
                  <c:v>0.94662593167022802</c:v>
                </c:pt>
                <c:pt idx="272">
                  <c:v>0.94759558170256752</c:v>
                </c:pt>
                <c:pt idx="273">
                  <c:v>0.94856429242445073</c:v>
                </c:pt>
                <c:pt idx="274">
                  <c:v>0.94949337270187339</c:v>
                </c:pt>
                <c:pt idx="275">
                  <c:v>0.95042159059030074</c:v>
                </c:pt>
                <c:pt idx="276">
                  <c:v>0.9512717007694006</c:v>
                </c:pt>
                <c:pt idx="277">
                  <c:v>0.95215968028839781</c:v>
                </c:pt>
                <c:pt idx="278">
                  <c:v>0.95300831480931791</c:v>
                </c:pt>
                <c:pt idx="279">
                  <c:v>0.9538177037648764</c:v>
                </c:pt>
                <c:pt idx="280">
                  <c:v>0.95462643813972825</c:v>
                </c:pt>
                <c:pt idx="281">
                  <c:v>0.95539605375473491</c:v>
                </c:pt>
                <c:pt idx="282">
                  <c:v>0.95616507751701674</c:v>
                </c:pt>
                <c:pt idx="283">
                  <c:v>0.95689510271609524</c:v>
                </c:pt>
                <c:pt idx="284">
                  <c:v>0.95762459536713229</c:v>
                </c:pt>
                <c:pt idx="285">
                  <c:v>0.95835355624654139</c:v>
                </c:pt>
                <c:pt idx="286">
                  <c:v>0.95904366093980387</c:v>
                </c:pt>
                <c:pt idx="287">
                  <c:v>0.95969498948144061</c:v>
                </c:pt>
                <c:pt idx="288">
                  <c:v>0.96034589407032589</c:v>
                </c:pt>
                <c:pt idx="289">
                  <c:v>0.96099637525800607</c:v>
                </c:pt>
                <c:pt idx="290">
                  <c:v>0.96160820656461443</c:v>
                </c:pt>
                <c:pt idx="291">
                  <c:v>0.96221966376255497</c:v>
                </c:pt>
                <c:pt idx="292">
                  <c:v>0.96279256552557491</c:v>
                </c:pt>
                <c:pt idx="293">
                  <c:v>0.96336513926008382</c:v>
                </c:pt>
                <c:pt idx="294">
                  <c:v>0.96393738534150808</c:v>
                </c:pt>
                <c:pt idx="295">
                  <c:v>0.96450930414462943</c:v>
                </c:pt>
                <c:pt idx="296">
                  <c:v>0.9650047026647548</c:v>
                </c:pt>
                <c:pt idx="297">
                  <c:v>0.96553793444276759</c:v>
                </c:pt>
                <c:pt idx="298">
                  <c:v>0.96603282376896915</c:v>
                </c:pt>
                <c:pt idx="299">
                  <c:v>0.9665655077477775</c:v>
                </c:pt>
                <c:pt idx="300">
                  <c:v>0.96702186828051262</c:v>
                </c:pt>
                <c:pt idx="301">
                  <c:v>0.9675160239496009</c:v>
                </c:pt>
                <c:pt idx="302">
                  <c:v>0.96797195100917033</c:v>
                </c:pt>
                <c:pt idx="303">
                  <c:v>0.96842767029398269</c:v>
                </c:pt>
                <c:pt idx="304">
                  <c:v>0.96884523060904437</c:v>
                </c:pt>
                <c:pt idx="305">
                  <c:v>0.96926261664026081</c:v>
                </c:pt>
                <c:pt idx="306">
                  <c:v>0.96967982853305867</c:v>
                </c:pt>
                <c:pt idx="307">
                  <c:v>0.97009686643268234</c:v>
                </c:pt>
                <c:pt idx="308">
                  <c:v>0.97047584093223471</c:v>
                </c:pt>
                <c:pt idx="309">
                  <c:v>0.97089254706573869</c:v>
                </c:pt>
                <c:pt idx="310">
                  <c:v>0.97123335933827926</c:v>
                </c:pt>
                <c:pt idx="311">
                  <c:v>0.97161190346211657</c:v>
                </c:pt>
                <c:pt idx="312">
                  <c:v>0.97199030434452194</c:v>
                </c:pt>
                <c:pt idx="313">
                  <c:v>0.97233074275682774</c:v>
                </c:pt>
                <c:pt idx="314">
                  <c:v>0.97267106531026271</c:v>
                </c:pt>
                <c:pt idx="315">
                  <c:v>0.97301127208365878</c:v>
                </c:pt>
                <c:pt idx="316">
                  <c:v>0.97331358097006349</c:v>
                </c:pt>
                <c:pt idx="317">
                  <c:v>0.9736157984934245</c:v>
                </c:pt>
                <c:pt idx="318">
                  <c:v>0.97395568406855404</c:v>
                </c:pt>
                <c:pt idx="319">
                  <c:v>0.97421995967179098</c:v>
                </c:pt>
                <c:pt idx="320">
                  <c:v>0.97452190343705924</c:v>
                </c:pt>
                <c:pt idx="321">
                  <c:v>0.9748237560598092</c:v>
                </c:pt>
                <c:pt idx="322">
                  <c:v>0.97508780238261228</c:v>
                </c:pt>
                <c:pt idx="323">
                  <c:v>0.97535177900335879</c:v>
                </c:pt>
                <c:pt idx="324">
                  <c:v>0.97561568595883885</c:v>
                </c:pt>
                <c:pt idx="325">
                  <c:v>0.97587952328581273</c:v>
                </c:pt>
                <c:pt idx="326">
                  <c:v>0.97614329102101183</c:v>
                </c:pt>
                <c:pt idx="327">
                  <c:v>0.9763693222896328</c:v>
                </c:pt>
                <c:pt idx="328">
                  <c:v>0.97663296088031681</c:v>
                </c:pt>
                <c:pt idx="329">
                  <c:v>0.97685888150783085</c:v>
                </c:pt>
                <c:pt idx="330">
                  <c:v>0.9770847511067432</c:v>
                </c:pt>
                <c:pt idx="331">
                  <c:v>0.97731056970010044</c:v>
                </c:pt>
                <c:pt idx="332">
                  <c:v>0.97753633731093292</c:v>
                </c:pt>
                <c:pt idx="333">
                  <c:v>0.97772443805824738</c:v>
                </c:pt>
                <c:pt idx="334">
                  <c:v>0.97795011226088269</c:v>
                </c:pt>
                <c:pt idx="335">
                  <c:v>0.97813813520023518</c:v>
                </c:pt>
                <c:pt idx="336">
                  <c:v>0.97832612279360776</c:v>
                </c:pt>
                <c:pt idx="337">
                  <c:v>0.97851407505428689</c:v>
                </c:pt>
                <c:pt idx="338">
                  <c:v>0.97870199199555219</c:v>
                </c:pt>
                <c:pt idx="339">
                  <c:v>0.97888987363067514</c:v>
                </c:pt>
                <c:pt idx="340">
                  <c:v>0.97907771997291981</c:v>
                </c:pt>
                <c:pt idx="341">
                  <c:v>0.97922797164475239</c:v>
                </c:pt>
                <c:pt idx="342">
                  <c:v>0.97941575449321894</c:v>
                </c:pt>
                <c:pt idx="343">
                  <c:v>0.9795659553871966</c:v>
                </c:pt>
                <c:pt idx="344">
                  <c:v>0.97975367478479314</c:v>
                </c:pt>
                <c:pt idx="345">
                  <c:v>0.97990382493522543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B-4780-8183-3103805C2384}"/>
            </c:ext>
          </c:extLst>
        </c:ser>
        <c:ser>
          <c:idx val="8"/>
          <c:order val="8"/>
          <c:tx>
            <c:strRef>
              <c:f>'HAS + wt incorporated'!$AA$47</c:f>
              <c:strCache>
                <c:ptCount val="1"/>
                <c:pt idx="0">
                  <c:v>stages in paper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noFill/>
              <a:ln w="31750">
                <a:solidFill>
                  <a:schemeClr val="tx2"/>
                </a:solidFill>
              </a:ln>
            </c:spPr>
          </c:marker>
          <c:xVal>
            <c:numRef>
              <c:f>'HAS + wt incorporated'!$X$48:$X$393</c:f>
              <c:numCache>
                <c:formatCode>General</c:formatCode>
                <c:ptCount val="346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80</c:v>
                </c:pt>
                <c:pt idx="15">
                  <c:v>81</c:v>
                </c:pt>
                <c:pt idx="16">
                  <c:v>82</c:v>
                </c:pt>
                <c:pt idx="17">
                  <c:v>83</c:v>
                </c:pt>
                <c:pt idx="18">
                  <c:v>84</c:v>
                </c:pt>
                <c:pt idx="19">
                  <c:v>85</c:v>
                </c:pt>
                <c:pt idx="20">
                  <c:v>86</c:v>
                </c:pt>
                <c:pt idx="21">
                  <c:v>87</c:v>
                </c:pt>
                <c:pt idx="22">
                  <c:v>88</c:v>
                </c:pt>
                <c:pt idx="23">
                  <c:v>89</c:v>
                </c:pt>
                <c:pt idx="24">
                  <c:v>90</c:v>
                </c:pt>
                <c:pt idx="25">
                  <c:v>91</c:v>
                </c:pt>
                <c:pt idx="26">
                  <c:v>92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96</c:v>
                </c:pt>
                <c:pt idx="31">
                  <c:v>97</c:v>
                </c:pt>
                <c:pt idx="32">
                  <c:v>98</c:v>
                </c:pt>
                <c:pt idx="33">
                  <c:v>99</c:v>
                </c:pt>
                <c:pt idx="34">
                  <c:v>100</c:v>
                </c:pt>
                <c:pt idx="35">
                  <c:v>101</c:v>
                </c:pt>
                <c:pt idx="36">
                  <c:v>102</c:v>
                </c:pt>
                <c:pt idx="37">
                  <c:v>103</c:v>
                </c:pt>
                <c:pt idx="38">
                  <c:v>104</c:v>
                </c:pt>
                <c:pt idx="39">
                  <c:v>105</c:v>
                </c:pt>
                <c:pt idx="40">
                  <c:v>106</c:v>
                </c:pt>
                <c:pt idx="41">
                  <c:v>107</c:v>
                </c:pt>
                <c:pt idx="42">
                  <c:v>108</c:v>
                </c:pt>
                <c:pt idx="43">
                  <c:v>109</c:v>
                </c:pt>
                <c:pt idx="44">
                  <c:v>110</c:v>
                </c:pt>
                <c:pt idx="45">
                  <c:v>111</c:v>
                </c:pt>
                <c:pt idx="46">
                  <c:v>112</c:v>
                </c:pt>
                <c:pt idx="47">
                  <c:v>113</c:v>
                </c:pt>
                <c:pt idx="48">
                  <c:v>114</c:v>
                </c:pt>
                <c:pt idx="49">
                  <c:v>115</c:v>
                </c:pt>
                <c:pt idx="50">
                  <c:v>116</c:v>
                </c:pt>
                <c:pt idx="51">
                  <c:v>117</c:v>
                </c:pt>
                <c:pt idx="52">
                  <c:v>118</c:v>
                </c:pt>
                <c:pt idx="53">
                  <c:v>119</c:v>
                </c:pt>
                <c:pt idx="54">
                  <c:v>120</c:v>
                </c:pt>
                <c:pt idx="55">
                  <c:v>121</c:v>
                </c:pt>
                <c:pt idx="56">
                  <c:v>122</c:v>
                </c:pt>
                <c:pt idx="57">
                  <c:v>123</c:v>
                </c:pt>
                <c:pt idx="58">
                  <c:v>124</c:v>
                </c:pt>
                <c:pt idx="59">
                  <c:v>125</c:v>
                </c:pt>
                <c:pt idx="60">
                  <c:v>126</c:v>
                </c:pt>
                <c:pt idx="61">
                  <c:v>127</c:v>
                </c:pt>
                <c:pt idx="62">
                  <c:v>128</c:v>
                </c:pt>
                <c:pt idx="63">
                  <c:v>129</c:v>
                </c:pt>
                <c:pt idx="64">
                  <c:v>130</c:v>
                </c:pt>
                <c:pt idx="65">
                  <c:v>131</c:v>
                </c:pt>
                <c:pt idx="66">
                  <c:v>132</c:v>
                </c:pt>
                <c:pt idx="67">
                  <c:v>133</c:v>
                </c:pt>
                <c:pt idx="68">
                  <c:v>134</c:v>
                </c:pt>
                <c:pt idx="69">
                  <c:v>135</c:v>
                </c:pt>
                <c:pt idx="70">
                  <c:v>136</c:v>
                </c:pt>
                <c:pt idx="71">
                  <c:v>137</c:v>
                </c:pt>
                <c:pt idx="72">
                  <c:v>138</c:v>
                </c:pt>
                <c:pt idx="73">
                  <c:v>139</c:v>
                </c:pt>
                <c:pt idx="74">
                  <c:v>140</c:v>
                </c:pt>
                <c:pt idx="75">
                  <c:v>141</c:v>
                </c:pt>
                <c:pt idx="76">
                  <c:v>142</c:v>
                </c:pt>
                <c:pt idx="77">
                  <c:v>143</c:v>
                </c:pt>
                <c:pt idx="78">
                  <c:v>144</c:v>
                </c:pt>
                <c:pt idx="79">
                  <c:v>145</c:v>
                </c:pt>
                <c:pt idx="80">
                  <c:v>146</c:v>
                </c:pt>
                <c:pt idx="81">
                  <c:v>147</c:v>
                </c:pt>
                <c:pt idx="82">
                  <c:v>148</c:v>
                </c:pt>
                <c:pt idx="83">
                  <c:v>149</c:v>
                </c:pt>
                <c:pt idx="84">
                  <c:v>150</c:v>
                </c:pt>
                <c:pt idx="85">
                  <c:v>151</c:v>
                </c:pt>
                <c:pt idx="86">
                  <c:v>152</c:v>
                </c:pt>
                <c:pt idx="87">
                  <c:v>153</c:v>
                </c:pt>
                <c:pt idx="88">
                  <c:v>154</c:v>
                </c:pt>
                <c:pt idx="89">
                  <c:v>155</c:v>
                </c:pt>
                <c:pt idx="90">
                  <c:v>156</c:v>
                </c:pt>
                <c:pt idx="91">
                  <c:v>157</c:v>
                </c:pt>
                <c:pt idx="92">
                  <c:v>158</c:v>
                </c:pt>
                <c:pt idx="93">
                  <c:v>159</c:v>
                </c:pt>
                <c:pt idx="94">
                  <c:v>160</c:v>
                </c:pt>
                <c:pt idx="95">
                  <c:v>161</c:v>
                </c:pt>
                <c:pt idx="96">
                  <c:v>162</c:v>
                </c:pt>
                <c:pt idx="97">
                  <c:v>163</c:v>
                </c:pt>
                <c:pt idx="98">
                  <c:v>164</c:v>
                </c:pt>
                <c:pt idx="99">
                  <c:v>165</c:v>
                </c:pt>
                <c:pt idx="100">
                  <c:v>166</c:v>
                </c:pt>
                <c:pt idx="101">
                  <c:v>167</c:v>
                </c:pt>
                <c:pt idx="102">
                  <c:v>168</c:v>
                </c:pt>
                <c:pt idx="103">
                  <c:v>169</c:v>
                </c:pt>
                <c:pt idx="104">
                  <c:v>170</c:v>
                </c:pt>
                <c:pt idx="105">
                  <c:v>171</c:v>
                </c:pt>
                <c:pt idx="106">
                  <c:v>172</c:v>
                </c:pt>
                <c:pt idx="107">
                  <c:v>173</c:v>
                </c:pt>
                <c:pt idx="108">
                  <c:v>174</c:v>
                </c:pt>
                <c:pt idx="109">
                  <c:v>175</c:v>
                </c:pt>
                <c:pt idx="110">
                  <c:v>176</c:v>
                </c:pt>
                <c:pt idx="111">
                  <c:v>177</c:v>
                </c:pt>
                <c:pt idx="112">
                  <c:v>178</c:v>
                </c:pt>
                <c:pt idx="113">
                  <c:v>179</c:v>
                </c:pt>
                <c:pt idx="114">
                  <c:v>180</c:v>
                </c:pt>
                <c:pt idx="115">
                  <c:v>181</c:v>
                </c:pt>
                <c:pt idx="116">
                  <c:v>182</c:v>
                </c:pt>
                <c:pt idx="117">
                  <c:v>183</c:v>
                </c:pt>
                <c:pt idx="118">
                  <c:v>184</c:v>
                </c:pt>
                <c:pt idx="119">
                  <c:v>185</c:v>
                </c:pt>
                <c:pt idx="120">
                  <c:v>186</c:v>
                </c:pt>
                <c:pt idx="121">
                  <c:v>187</c:v>
                </c:pt>
                <c:pt idx="122">
                  <c:v>188</c:v>
                </c:pt>
                <c:pt idx="123">
                  <c:v>189</c:v>
                </c:pt>
                <c:pt idx="124">
                  <c:v>190</c:v>
                </c:pt>
                <c:pt idx="125">
                  <c:v>191</c:v>
                </c:pt>
                <c:pt idx="126">
                  <c:v>192</c:v>
                </c:pt>
                <c:pt idx="127">
                  <c:v>193</c:v>
                </c:pt>
                <c:pt idx="128">
                  <c:v>194</c:v>
                </c:pt>
                <c:pt idx="129">
                  <c:v>195</c:v>
                </c:pt>
                <c:pt idx="130">
                  <c:v>196</c:v>
                </c:pt>
                <c:pt idx="131">
                  <c:v>197</c:v>
                </c:pt>
                <c:pt idx="132">
                  <c:v>198</c:v>
                </c:pt>
                <c:pt idx="133">
                  <c:v>199</c:v>
                </c:pt>
                <c:pt idx="134">
                  <c:v>200</c:v>
                </c:pt>
                <c:pt idx="135">
                  <c:v>201</c:v>
                </c:pt>
                <c:pt idx="136">
                  <c:v>202</c:v>
                </c:pt>
                <c:pt idx="137">
                  <c:v>203</c:v>
                </c:pt>
                <c:pt idx="138">
                  <c:v>204</c:v>
                </c:pt>
                <c:pt idx="139">
                  <c:v>205</c:v>
                </c:pt>
                <c:pt idx="140">
                  <c:v>206</c:v>
                </c:pt>
                <c:pt idx="141">
                  <c:v>207</c:v>
                </c:pt>
                <c:pt idx="142">
                  <c:v>208</c:v>
                </c:pt>
                <c:pt idx="143">
                  <c:v>209</c:v>
                </c:pt>
                <c:pt idx="144">
                  <c:v>210</c:v>
                </c:pt>
                <c:pt idx="145">
                  <c:v>211</c:v>
                </c:pt>
                <c:pt idx="146">
                  <c:v>212</c:v>
                </c:pt>
                <c:pt idx="147">
                  <c:v>213</c:v>
                </c:pt>
                <c:pt idx="148">
                  <c:v>214</c:v>
                </c:pt>
                <c:pt idx="149">
                  <c:v>215</c:v>
                </c:pt>
                <c:pt idx="150">
                  <c:v>216</c:v>
                </c:pt>
                <c:pt idx="151">
                  <c:v>217</c:v>
                </c:pt>
                <c:pt idx="152">
                  <c:v>218</c:v>
                </c:pt>
                <c:pt idx="153">
                  <c:v>219</c:v>
                </c:pt>
                <c:pt idx="154">
                  <c:v>220</c:v>
                </c:pt>
                <c:pt idx="155">
                  <c:v>221</c:v>
                </c:pt>
                <c:pt idx="156">
                  <c:v>222</c:v>
                </c:pt>
                <c:pt idx="157">
                  <c:v>223</c:v>
                </c:pt>
                <c:pt idx="158">
                  <c:v>224</c:v>
                </c:pt>
                <c:pt idx="159">
                  <c:v>225</c:v>
                </c:pt>
                <c:pt idx="160">
                  <c:v>226</c:v>
                </c:pt>
                <c:pt idx="161">
                  <c:v>227</c:v>
                </c:pt>
                <c:pt idx="162">
                  <c:v>228</c:v>
                </c:pt>
                <c:pt idx="163">
                  <c:v>229</c:v>
                </c:pt>
                <c:pt idx="164">
                  <c:v>230</c:v>
                </c:pt>
                <c:pt idx="165">
                  <c:v>231</c:v>
                </c:pt>
                <c:pt idx="166">
                  <c:v>232</c:v>
                </c:pt>
                <c:pt idx="167">
                  <c:v>233</c:v>
                </c:pt>
                <c:pt idx="168">
                  <c:v>234</c:v>
                </c:pt>
                <c:pt idx="169">
                  <c:v>235</c:v>
                </c:pt>
                <c:pt idx="170">
                  <c:v>236</c:v>
                </c:pt>
                <c:pt idx="171">
                  <c:v>237</c:v>
                </c:pt>
                <c:pt idx="172">
                  <c:v>238</c:v>
                </c:pt>
                <c:pt idx="173">
                  <c:v>239</c:v>
                </c:pt>
                <c:pt idx="174">
                  <c:v>240</c:v>
                </c:pt>
                <c:pt idx="175">
                  <c:v>241</c:v>
                </c:pt>
                <c:pt idx="176">
                  <c:v>242</c:v>
                </c:pt>
                <c:pt idx="177">
                  <c:v>243</c:v>
                </c:pt>
                <c:pt idx="178">
                  <c:v>244</c:v>
                </c:pt>
                <c:pt idx="179">
                  <c:v>245</c:v>
                </c:pt>
                <c:pt idx="180">
                  <c:v>246</c:v>
                </c:pt>
                <c:pt idx="181">
                  <c:v>247</c:v>
                </c:pt>
                <c:pt idx="182">
                  <c:v>248</c:v>
                </c:pt>
                <c:pt idx="183">
                  <c:v>249</c:v>
                </c:pt>
                <c:pt idx="184">
                  <c:v>250</c:v>
                </c:pt>
                <c:pt idx="185">
                  <c:v>251</c:v>
                </c:pt>
                <c:pt idx="186">
                  <c:v>252</c:v>
                </c:pt>
                <c:pt idx="187">
                  <c:v>253</c:v>
                </c:pt>
                <c:pt idx="188">
                  <c:v>254</c:v>
                </c:pt>
                <c:pt idx="189">
                  <c:v>255</c:v>
                </c:pt>
                <c:pt idx="190">
                  <c:v>256</c:v>
                </c:pt>
                <c:pt idx="191">
                  <c:v>257</c:v>
                </c:pt>
                <c:pt idx="192">
                  <c:v>258</c:v>
                </c:pt>
                <c:pt idx="193">
                  <c:v>259</c:v>
                </c:pt>
                <c:pt idx="194">
                  <c:v>260</c:v>
                </c:pt>
                <c:pt idx="195">
                  <c:v>261</c:v>
                </c:pt>
                <c:pt idx="196">
                  <c:v>262</c:v>
                </c:pt>
                <c:pt idx="197">
                  <c:v>263</c:v>
                </c:pt>
                <c:pt idx="198">
                  <c:v>264</c:v>
                </c:pt>
                <c:pt idx="199">
                  <c:v>265</c:v>
                </c:pt>
                <c:pt idx="200">
                  <c:v>266</c:v>
                </c:pt>
                <c:pt idx="201">
                  <c:v>267</c:v>
                </c:pt>
                <c:pt idx="202">
                  <c:v>268</c:v>
                </c:pt>
                <c:pt idx="203">
                  <c:v>269</c:v>
                </c:pt>
                <c:pt idx="204">
                  <c:v>270</c:v>
                </c:pt>
                <c:pt idx="205">
                  <c:v>271</c:v>
                </c:pt>
                <c:pt idx="206">
                  <c:v>272</c:v>
                </c:pt>
                <c:pt idx="207">
                  <c:v>273</c:v>
                </c:pt>
                <c:pt idx="208">
                  <c:v>274</c:v>
                </c:pt>
                <c:pt idx="209">
                  <c:v>275</c:v>
                </c:pt>
                <c:pt idx="210">
                  <c:v>276</c:v>
                </c:pt>
                <c:pt idx="211">
                  <c:v>277</c:v>
                </c:pt>
                <c:pt idx="212">
                  <c:v>278</c:v>
                </c:pt>
                <c:pt idx="213">
                  <c:v>279</c:v>
                </c:pt>
                <c:pt idx="214">
                  <c:v>280</c:v>
                </c:pt>
                <c:pt idx="215">
                  <c:v>281</c:v>
                </c:pt>
                <c:pt idx="216">
                  <c:v>282</c:v>
                </c:pt>
                <c:pt idx="217">
                  <c:v>283</c:v>
                </c:pt>
                <c:pt idx="218">
                  <c:v>284</c:v>
                </c:pt>
                <c:pt idx="219">
                  <c:v>285</c:v>
                </c:pt>
                <c:pt idx="220">
                  <c:v>286</c:v>
                </c:pt>
                <c:pt idx="221">
                  <c:v>287</c:v>
                </c:pt>
                <c:pt idx="222">
                  <c:v>288</c:v>
                </c:pt>
                <c:pt idx="223">
                  <c:v>289</c:v>
                </c:pt>
                <c:pt idx="224">
                  <c:v>290</c:v>
                </c:pt>
                <c:pt idx="225">
                  <c:v>291</c:v>
                </c:pt>
                <c:pt idx="226">
                  <c:v>292</c:v>
                </c:pt>
                <c:pt idx="227">
                  <c:v>293</c:v>
                </c:pt>
                <c:pt idx="228">
                  <c:v>294</c:v>
                </c:pt>
                <c:pt idx="229">
                  <c:v>295</c:v>
                </c:pt>
                <c:pt idx="230">
                  <c:v>296</c:v>
                </c:pt>
                <c:pt idx="231">
                  <c:v>297</c:v>
                </c:pt>
                <c:pt idx="232">
                  <c:v>298</c:v>
                </c:pt>
                <c:pt idx="233">
                  <c:v>299</c:v>
                </c:pt>
                <c:pt idx="234">
                  <c:v>300</c:v>
                </c:pt>
                <c:pt idx="235">
                  <c:v>301</c:v>
                </c:pt>
                <c:pt idx="236">
                  <c:v>302</c:v>
                </c:pt>
                <c:pt idx="237">
                  <c:v>303</c:v>
                </c:pt>
                <c:pt idx="238">
                  <c:v>304</c:v>
                </c:pt>
                <c:pt idx="239">
                  <c:v>305</c:v>
                </c:pt>
                <c:pt idx="240">
                  <c:v>306</c:v>
                </c:pt>
                <c:pt idx="241">
                  <c:v>307</c:v>
                </c:pt>
                <c:pt idx="242">
                  <c:v>308</c:v>
                </c:pt>
                <c:pt idx="243">
                  <c:v>309</c:v>
                </c:pt>
                <c:pt idx="244">
                  <c:v>310</c:v>
                </c:pt>
                <c:pt idx="245">
                  <c:v>311</c:v>
                </c:pt>
                <c:pt idx="246">
                  <c:v>312</c:v>
                </c:pt>
                <c:pt idx="247">
                  <c:v>313</c:v>
                </c:pt>
                <c:pt idx="248">
                  <c:v>314</c:v>
                </c:pt>
                <c:pt idx="249">
                  <c:v>315</c:v>
                </c:pt>
                <c:pt idx="250">
                  <c:v>316</c:v>
                </c:pt>
                <c:pt idx="251">
                  <c:v>317</c:v>
                </c:pt>
                <c:pt idx="252">
                  <c:v>318</c:v>
                </c:pt>
                <c:pt idx="253">
                  <c:v>319</c:v>
                </c:pt>
                <c:pt idx="254">
                  <c:v>320</c:v>
                </c:pt>
                <c:pt idx="255">
                  <c:v>321</c:v>
                </c:pt>
                <c:pt idx="256">
                  <c:v>322</c:v>
                </c:pt>
                <c:pt idx="257">
                  <c:v>323</c:v>
                </c:pt>
                <c:pt idx="258">
                  <c:v>324</c:v>
                </c:pt>
                <c:pt idx="259">
                  <c:v>325</c:v>
                </c:pt>
                <c:pt idx="260">
                  <c:v>326</c:v>
                </c:pt>
                <c:pt idx="261">
                  <c:v>327</c:v>
                </c:pt>
                <c:pt idx="262">
                  <c:v>328</c:v>
                </c:pt>
                <c:pt idx="263">
                  <c:v>329</c:v>
                </c:pt>
                <c:pt idx="264">
                  <c:v>330</c:v>
                </c:pt>
                <c:pt idx="265">
                  <c:v>331</c:v>
                </c:pt>
                <c:pt idx="266">
                  <c:v>332</c:v>
                </c:pt>
                <c:pt idx="267">
                  <c:v>333</c:v>
                </c:pt>
                <c:pt idx="268">
                  <c:v>334</c:v>
                </c:pt>
                <c:pt idx="269">
                  <c:v>335</c:v>
                </c:pt>
                <c:pt idx="270">
                  <c:v>336</c:v>
                </c:pt>
                <c:pt idx="271">
                  <c:v>337</c:v>
                </c:pt>
                <c:pt idx="272">
                  <c:v>338</c:v>
                </c:pt>
                <c:pt idx="273">
                  <c:v>339</c:v>
                </c:pt>
                <c:pt idx="274">
                  <c:v>340</c:v>
                </c:pt>
                <c:pt idx="275">
                  <c:v>341</c:v>
                </c:pt>
                <c:pt idx="276">
                  <c:v>342</c:v>
                </c:pt>
                <c:pt idx="277">
                  <c:v>343</c:v>
                </c:pt>
                <c:pt idx="278">
                  <c:v>344</c:v>
                </c:pt>
                <c:pt idx="279">
                  <c:v>345</c:v>
                </c:pt>
                <c:pt idx="280">
                  <c:v>346</c:v>
                </c:pt>
                <c:pt idx="281">
                  <c:v>347</c:v>
                </c:pt>
                <c:pt idx="282">
                  <c:v>348</c:v>
                </c:pt>
                <c:pt idx="283">
                  <c:v>349</c:v>
                </c:pt>
                <c:pt idx="284">
                  <c:v>350</c:v>
                </c:pt>
                <c:pt idx="285">
                  <c:v>351</c:v>
                </c:pt>
                <c:pt idx="286">
                  <c:v>352</c:v>
                </c:pt>
                <c:pt idx="287">
                  <c:v>353</c:v>
                </c:pt>
                <c:pt idx="288">
                  <c:v>354</c:v>
                </c:pt>
                <c:pt idx="289">
                  <c:v>355</c:v>
                </c:pt>
                <c:pt idx="290">
                  <c:v>356</c:v>
                </c:pt>
                <c:pt idx="291">
                  <c:v>357</c:v>
                </c:pt>
                <c:pt idx="292">
                  <c:v>358</c:v>
                </c:pt>
                <c:pt idx="293">
                  <c:v>359</c:v>
                </c:pt>
                <c:pt idx="294">
                  <c:v>360</c:v>
                </c:pt>
                <c:pt idx="295">
                  <c:v>361</c:v>
                </c:pt>
                <c:pt idx="296">
                  <c:v>362</c:v>
                </c:pt>
                <c:pt idx="297">
                  <c:v>363</c:v>
                </c:pt>
                <c:pt idx="298">
                  <c:v>364</c:v>
                </c:pt>
                <c:pt idx="299">
                  <c:v>365</c:v>
                </c:pt>
                <c:pt idx="300">
                  <c:v>366</c:v>
                </c:pt>
                <c:pt idx="301">
                  <c:v>367</c:v>
                </c:pt>
                <c:pt idx="302">
                  <c:v>368</c:v>
                </c:pt>
                <c:pt idx="303">
                  <c:v>369</c:v>
                </c:pt>
                <c:pt idx="304">
                  <c:v>370</c:v>
                </c:pt>
                <c:pt idx="305">
                  <c:v>371</c:v>
                </c:pt>
                <c:pt idx="306">
                  <c:v>372</c:v>
                </c:pt>
                <c:pt idx="307">
                  <c:v>373</c:v>
                </c:pt>
                <c:pt idx="308">
                  <c:v>374</c:v>
                </c:pt>
                <c:pt idx="309">
                  <c:v>375</c:v>
                </c:pt>
                <c:pt idx="310">
                  <c:v>376</c:v>
                </c:pt>
                <c:pt idx="311">
                  <c:v>377</c:v>
                </c:pt>
                <c:pt idx="312">
                  <c:v>378</c:v>
                </c:pt>
                <c:pt idx="313">
                  <c:v>379</c:v>
                </c:pt>
                <c:pt idx="314">
                  <c:v>380</c:v>
                </c:pt>
                <c:pt idx="315">
                  <c:v>381</c:v>
                </c:pt>
                <c:pt idx="316">
                  <c:v>382</c:v>
                </c:pt>
                <c:pt idx="317">
                  <c:v>383</c:v>
                </c:pt>
                <c:pt idx="318">
                  <c:v>384</c:v>
                </c:pt>
                <c:pt idx="319">
                  <c:v>385</c:v>
                </c:pt>
                <c:pt idx="320">
                  <c:v>386</c:v>
                </c:pt>
                <c:pt idx="321">
                  <c:v>387</c:v>
                </c:pt>
                <c:pt idx="322">
                  <c:v>388</c:v>
                </c:pt>
                <c:pt idx="323">
                  <c:v>389</c:v>
                </c:pt>
                <c:pt idx="324">
                  <c:v>390</c:v>
                </c:pt>
                <c:pt idx="325">
                  <c:v>391</c:v>
                </c:pt>
                <c:pt idx="326">
                  <c:v>392</c:v>
                </c:pt>
                <c:pt idx="327">
                  <c:v>393</c:v>
                </c:pt>
                <c:pt idx="328">
                  <c:v>394</c:v>
                </c:pt>
                <c:pt idx="329">
                  <c:v>395</c:v>
                </c:pt>
                <c:pt idx="330">
                  <c:v>396</c:v>
                </c:pt>
                <c:pt idx="331">
                  <c:v>397</c:v>
                </c:pt>
                <c:pt idx="332">
                  <c:v>398</c:v>
                </c:pt>
                <c:pt idx="333">
                  <c:v>399</c:v>
                </c:pt>
                <c:pt idx="334">
                  <c:v>400</c:v>
                </c:pt>
                <c:pt idx="335">
                  <c:v>401</c:v>
                </c:pt>
                <c:pt idx="336">
                  <c:v>402</c:v>
                </c:pt>
                <c:pt idx="337">
                  <c:v>403</c:v>
                </c:pt>
                <c:pt idx="338">
                  <c:v>404</c:v>
                </c:pt>
                <c:pt idx="339">
                  <c:v>405</c:v>
                </c:pt>
                <c:pt idx="340">
                  <c:v>406</c:v>
                </c:pt>
                <c:pt idx="341">
                  <c:v>407</c:v>
                </c:pt>
                <c:pt idx="342">
                  <c:v>408</c:v>
                </c:pt>
                <c:pt idx="343">
                  <c:v>409</c:v>
                </c:pt>
                <c:pt idx="344">
                  <c:v>410</c:v>
                </c:pt>
                <c:pt idx="345">
                  <c:v>411</c:v>
                </c:pt>
              </c:numCache>
            </c:numRef>
          </c:xVal>
          <c:yVal>
            <c:numRef>
              <c:f>'HAS + wt incorporated'!$AA$48:$AA$393</c:f>
              <c:numCache>
                <c:formatCode>General</c:formatCode>
                <c:ptCount val="346"/>
                <c:pt idx="135">
                  <c:v>0.14824757646020312</c:v>
                </c:pt>
                <c:pt idx="153">
                  <c:v>0.39931288862296621</c:v>
                </c:pt>
                <c:pt idx="177">
                  <c:v>0.62229543958799416</c:v>
                </c:pt>
                <c:pt idx="198">
                  <c:v>0.75579328721021588</c:v>
                </c:pt>
                <c:pt idx="345">
                  <c:v>0.97990382493522543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B-4780-8183-3103805C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00048"/>
        <c:axId val="1"/>
      </c:scatterChart>
      <c:valAx>
        <c:axId val="23210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800" baseline="0"/>
                  <a:t>Hours after Stratification normalised to starting width (HAS)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25400"/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800" baseline="0"/>
                  <a:t>Ln Leaf Width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aseline="0"/>
            </a:pPr>
            <a:endParaRPr lang="en-US"/>
          </a:p>
        </c:txPr>
        <c:crossAx val="232100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250855966947795"/>
          <c:y val="0.56394352430084171"/>
          <c:w val="0.20301859759824811"/>
          <c:h val="0.295319233084466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27708</xdr:colOff>
      <xdr:row>4</xdr:row>
      <xdr:rowOff>5194</xdr:rowOff>
    </xdr:from>
    <xdr:to>
      <xdr:col>25</xdr:col>
      <xdr:colOff>747279</xdr:colOff>
      <xdr:row>54</xdr:row>
      <xdr:rowOff>14720</xdr:rowOff>
    </xdr:to>
    <xdr:graphicFrame macro="">
      <xdr:nvGraphicFramePr>
        <xdr:cNvPr id="1731" name="Chart 4">
          <a:extLst>
            <a:ext uri="{FF2B5EF4-FFF2-40B4-BE49-F238E27FC236}">
              <a16:creationId xmlns:a16="http://schemas.microsoft.com/office/drawing/2014/main" id="{D2E57A3E-5342-40AE-B288-80D4FA89B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47625</xdr:rowOff>
    </xdr:from>
    <xdr:to>
      <xdr:col>8</xdr:col>
      <xdr:colOff>847725</xdr:colOff>
      <xdr:row>59</xdr:row>
      <xdr:rowOff>104775</xdr:rowOff>
    </xdr:to>
    <xdr:graphicFrame macro="">
      <xdr:nvGraphicFramePr>
        <xdr:cNvPr id="1732" name="Chart 4">
          <a:extLst>
            <a:ext uri="{FF2B5EF4-FFF2-40B4-BE49-F238E27FC236}">
              <a16:creationId xmlns:a16="http://schemas.microsoft.com/office/drawing/2014/main" id="{280B828F-71F8-4C5D-9965-9142E0B0F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63</xdr:row>
      <xdr:rowOff>47625</xdr:rowOff>
    </xdr:from>
    <xdr:to>
      <xdr:col>8</xdr:col>
      <xdr:colOff>1181100</xdr:colOff>
      <xdr:row>95</xdr:row>
      <xdr:rowOff>104775</xdr:rowOff>
    </xdr:to>
    <xdr:graphicFrame macro="">
      <xdr:nvGraphicFramePr>
        <xdr:cNvPr id="1733" name="Chart 4">
          <a:extLst>
            <a:ext uri="{FF2B5EF4-FFF2-40B4-BE49-F238E27FC236}">
              <a16:creationId xmlns:a16="http://schemas.microsoft.com/office/drawing/2014/main" id="{B35D7764-A714-4A2A-9983-DBB62C499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97</xdr:row>
      <xdr:rowOff>114300</xdr:rowOff>
    </xdr:from>
    <xdr:to>
      <xdr:col>9</xdr:col>
      <xdr:colOff>523875</xdr:colOff>
      <xdr:row>130</xdr:row>
      <xdr:rowOff>19050</xdr:rowOff>
    </xdr:to>
    <xdr:graphicFrame macro="">
      <xdr:nvGraphicFramePr>
        <xdr:cNvPr id="1734" name="Chart 4">
          <a:extLst>
            <a:ext uri="{FF2B5EF4-FFF2-40B4-BE49-F238E27FC236}">
              <a16:creationId xmlns:a16="http://schemas.microsoft.com/office/drawing/2014/main" id="{BC8B7BA0-713F-4F7E-99A1-1E56295D5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118629</xdr:colOff>
      <xdr:row>10</xdr:row>
      <xdr:rowOff>85725</xdr:rowOff>
    </xdr:from>
    <xdr:to>
      <xdr:col>28</xdr:col>
      <xdr:colOff>632113</xdr:colOff>
      <xdr:row>60</xdr:row>
      <xdr:rowOff>152400</xdr:rowOff>
    </xdr:to>
    <xdr:graphicFrame macro="">
      <xdr:nvGraphicFramePr>
        <xdr:cNvPr id="422993" name="Chart 8">
          <a:extLst>
            <a:ext uri="{FF2B5EF4-FFF2-40B4-BE49-F238E27FC236}">
              <a16:creationId xmlns:a16="http://schemas.microsoft.com/office/drawing/2014/main" id="{C466C70A-06CD-4515-B1C9-844BDEB03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509987</xdr:colOff>
      <xdr:row>1</xdr:row>
      <xdr:rowOff>0</xdr:rowOff>
    </xdr:from>
    <xdr:to>
      <xdr:col>32</xdr:col>
      <xdr:colOff>421737</xdr:colOff>
      <xdr:row>44</xdr:row>
      <xdr:rowOff>36014</xdr:rowOff>
    </xdr:to>
    <xdr:graphicFrame macro="">
      <xdr:nvGraphicFramePr>
        <xdr:cNvPr id="526511" name="Chart 2">
          <a:extLst>
            <a:ext uri="{FF2B5EF4-FFF2-40B4-BE49-F238E27FC236}">
              <a16:creationId xmlns:a16="http://schemas.microsoft.com/office/drawing/2014/main" id="{63B4A0F1-9993-4357-A4E7-702017FE0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1"/>
  <sheetViews>
    <sheetView zoomScale="40" zoomScaleNormal="40" workbookViewId="0">
      <selection activeCell="W93" sqref="W93:W94"/>
    </sheetView>
  </sheetViews>
  <sheetFormatPr defaultRowHeight="12.75" x14ac:dyDescent="0.2"/>
  <cols>
    <col min="1" max="1" width="15.42578125" style="11" customWidth="1"/>
    <col min="2" max="2" width="23.140625" customWidth="1"/>
    <col min="3" max="3" width="19.140625" bestFit="1" customWidth="1"/>
    <col min="4" max="4" width="12.5703125" bestFit="1" customWidth="1"/>
    <col min="5" max="5" width="13.140625" bestFit="1" customWidth="1"/>
    <col min="6" max="6" width="20.5703125" bestFit="1" customWidth="1"/>
    <col min="7" max="7" width="10.140625" style="14" bestFit="1" customWidth="1"/>
    <col min="8" max="8" width="22.42578125" style="11" bestFit="1" customWidth="1"/>
    <col min="9" max="9" width="18.42578125" style="14" customWidth="1"/>
    <col min="10" max="10" width="9.85546875" customWidth="1"/>
    <col min="11" max="11" width="19.28515625" customWidth="1"/>
    <col min="12" max="12" width="11.7109375" customWidth="1"/>
    <col min="13" max="13" width="6.85546875" customWidth="1"/>
    <col min="14" max="14" width="11.140625" customWidth="1"/>
    <col min="15" max="15" width="20.140625" customWidth="1"/>
    <col min="16" max="16" width="18" customWidth="1"/>
    <col min="18" max="18" width="12.5703125" bestFit="1" customWidth="1"/>
    <col min="19" max="19" width="18.5703125" bestFit="1" customWidth="1"/>
    <col min="21" max="21" width="12.5703125" bestFit="1" customWidth="1"/>
    <col min="22" max="22" width="13.42578125" bestFit="1" customWidth="1"/>
    <col min="23" max="23" width="20.5703125" bestFit="1" customWidth="1"/>
    <col min="24" max="24" width="10.42578125" bestFit="1" customWidth="1"/>
    <col min="25" max="25" width="19.42578125" bestFit="1" customWidth="1"/>
    <col min="26" max="26" width="16.42578125" bestFit="1" customWidth="1"/>
    <col min="28" max="28" width="15" bestFit="1" customWidth="1"/>
    <col min="29" max="30" width="23.140625" bestFit="1" customWidth="1"/>
    <col min="31" max="31" width="14.85546875" bestFit="1" customWidth="1"/>
    <col min="32" max="32" width="15" bestFit="1" customWidth="1"/>
    <col min="33" max="33" width="24.28515625" bestFit="1" customWidth="1"/>
    <col min="34" max="34" width="12.85546875" bestFit="1" customWidth="1"/>
    <col min="35" max="35" width="26" bestFit="1" customWidth="1"/>
    <col min="36" max="36" width="18.5703125" bestFit="1" customWidth="1"/>
  </cols>
  <sheetData>
    <row r="1" spans="1:36" x14ac:dyDescent="0.2">
      <c r="J1" s="36" t="s">
        <v>8</v>
      </c>
      <c r="K1" s="37"/>
      <c r="L1" s="37"/>
      <c r="N1" s="36" t="s">
        <v>51</v>
      </c>
      <c r="O1" s="37"/>
      <c r="P1" s="37"/>
      <c r="R1" s="40"/>
    </row>
    <row r="2" spans="1:36" x14ac:dyDescent="0.2">
      <c r="A2" s="3" t="s">
        <v>6</v>
      </c>
      <c r="B2" s="1" t="s">
        <v>0</v>
      </c>
      <c r="C2" s="2" t="s">
        <v>1</v>
      </c>
      <c r="D2" s="1" t="s">
        <v>2</v>
      </c>
      <c r="E2" s="2" t="s">
        <v>3</v>
      </c>
      <c r="F2" s="3" t="s">
        <v>4</v>
      </c>
      <c r="G2" s="15" t="s">
        <v>5</v>
      </c>
      <c r="H2" s="3" t="s">
        <v>50</v>
      </c>
      <c r="I2" s="25" t="s">
        <v>10</v>
      </c>
      <c r="J2" s="16" t="s">
        <v>5</v>
      </c>
      <c r="K2" s="9" t="s">
        <v>7</v>
      </c>
      <c r="L2" s="9" t="s">
        <v>9</v>
      </c>
      <c r="N2" s="16" t="s">
        <v>5</v>
      </c>
      <c r="O2" s="9" t="s">
        <v>7</v>
      </c>
      <c r="P2" s="9" t="s">
        <v>9</v>
      </c>
      <c r="R2" s="16" t="s">
        <v>52</v>
      </c>
      <c r="S2" s="9"/>
      <c r="T2" s="9"/>
    </row>
    <row r="3" spans="1:36" x14ac:dyDescent="0.2">
      <c r="A3" s="42" t="s">
        <v>17</v>
      </c>
      <c r="B3" s="43">
        <v>41086</v>
      </c>
      <c r="C3" s="44">
        <v>0.6875</v>
      </c>
      <c r="D3" s="43">
        <v>41093</v>
      </c>
      <c r="E3" s="44">
        <v>0.97083333333333333</v>
      </c>
      <c r="F3" s="42">
        <f t="shared" ref="F3:F12" si="0">(D3-B3)</f>
        <v>7</v>
      </c>
      <c r="G3" s="21">
        <f t="shared" ref="G3:G12" si="1">((D3-B3)+(E3-C3))*24</f>
        <v>174.8</v>
      </c>
      <c r="H3" s="42">
        <v>0.13200000000000001</v>
      </c>
      <c r="I3" s="21">
        <v>0</v>
      </c>
      <c r="J3" s="7">
        <v>48</v>
      </c>
      <c r="K3" s="21">
        <v>0.05</v>
      </c>
      <c r="L3" s="10">
        <v>3.4253524662140933E-2</v>
      </c>
      <c r="N3">
        <v>102.53</v>
      </c>
      <c r="O3">
        <v>0.08</v>
      </c>
      <c r="P3" s="6">
        <f>(-$S$5/(1+EXP((N3-$T$5)*$R$5)))+$S$5</f>
        <v>3.3601112384928689E-2</v>
      </c>
      <c r="R3" s="11" t="s">
        <v>53</v>
      </c>
      <c r="S3" s="11"/>
      <c r="T3" s="11"/>
      <c r="U3" s="11"/>
    </row>
    <row r="4" spans="1:36" x14ac:dyDescent="0.2">
      <c r="A4" s="42" t="s">
        <v>37</v>
      </c>
      <c r="B4" s="43">
        <v>41086</v>
      </c>
      <c r="C4" s="44">
        <v>0.6875</v>
      </c>
      <c r="D4" s="43">
        <v>41094</v>
      </c>
      <c r="E4" s="44">
        <v>0.41805555555555557</v>
      </c>
      <c r="F4" s="42">
        <f t="shared" si="0"/>
        <v>8</v>
      </c>
      <c r="G4" s="21">
        <f t="shared" si="1"/>
        <v>185.53333333333333</v>
      </c>
      <c r="H4" s="42">
        <v>0.14799999999999999</v>
      </c>
      <c r="I4" s="21">
        <v>0</v>
      </c>
      <c r="J4" s="7">
        <v>48</v>
      </c>
      <c r="K4" s="21">
        <v>5.5E-2</v>
      </c>
      <c r="L4" s="10">
        <v>3.4253524662140933E-2</v>
      </c>
      <c r="N4">
        <v>102.67</v>
      </c>
      <c r="O4">
        <v>0.08</v>
      </c>
      <c r="P4" s="6">
        <f t="shared" ref="P4:P67" si="2">(-$S$5/(1+EXP((N4-$T$5)*$R$5)))+$S$5</f>
        <v>3.3693740111900183E-2</v>
      </c>
      <c r="R4" s="41" t="s">
        <v>54</v>
      </c>
      <c r="S4" s="41" t="s">
        <v>55</v>
      </c>
      <c r="T4" s="41" t="s">
        <v>56</v>
      </c>
      <c r="U4" s="41" t="s">
        <v>57</v>
      </c>
    </row>
    <row r="5" spans="1:36" x14ac:dyDescent="0.2">
      <c r="A5" s="42" t="s">
        <v>19</v>
      </c>
      <c r="B5" s="43">
        <v>41086</v>
      </c>
      <c r="C5" s="44">
        <v>0.6875</v>
      </c>
      <c r="D5" s="43">
        <v>41094</v>
      </c>
      <c r="E5" s="44">
        <v>0.73055555555555562</v>
      </c>
      <c r="F5" s="42">
        <f t="shared" si="0"/>
        <v>8</v>
      </c>
      <c r="G5" s="21">
        <f t="shared" si="1"/>
        <v>193.03333333333336</v>
      </c>
      <c r="H5" s="42">
        <v>0.20200000000000001</v>
      </c>
      <c r="I5" s="21" t="str">
        <f>TEXT((D5+E5)-(D4+E4),"[h]:mm:ss")</f>
        <v>7:30:00</v>
      </c>
      <c r="J5" s="7">
        <v>72</v>
      </c>
      <c r="K5" s="8">
        <v>7.0999999999999994E-2</v>
      </c>
      <c r="L5" s="10">
        <v>5.5162232203728401E-2</v>
      </c>
      <c r="N5">
        <v>102.82</v>
      </c>
      <c r="O5">
        <v>0.08</v>
      </c>
      <c r="P5" s="6">
        <f t="shared" si="2"/>
        <v>3.3793262609227881E-2</v>
      </c>
      <c r="R5" s="11">
        <v>0.02</v>
      </c>
      <c r="S5" s="11">
        <v>2</v>
      </c>
      <c r="T5" s="11">
        <v>306</v>
      </c>
      <c r="U5" s="11">
        <v>0.02</v>
      </c>
    </row>
    <row r="6" spans="1:36" x14ac:dyDescent="0.2">
      <c r="A6" s="42" t="s">
        <v>20</v>
      </c>
      <c r="B6" s="43">
        <v>41086</v>
      </c>
      <c r="C6" s="44">
        <v>0.6875</v>
      </c>
      <c r="D6" s="43">
        <v>41094</v>
      </c>
      <c r="E6" s="44">
        <v>0.98472222222222217</v>
      </c>
      <c r="F6" s="42">
        <f t="shared" si="0"/>
        <v>8</v>
      </c>
      <c r="G6" s="21">
        <f t="shared" si="1"/>
        <v>199.13333333333333</v>
      </c>
      <c r="H6" s="42">
        <v>0.22</v>
      </c>
      <c r="I6" s="21" t="str">
        <f>TEXT((D6+E6)-(D4+E4),"[h]:mm:ss")</f>
        <v>13:36:00</v>
      </c>
      <c r="J6" s="7">
        <v>72</v>
      </c>
      <c r="K6" s="8">
        <v>7.0999999999999994E-2</v>
      </c>
      <c r="L6" s="10">
        <v>5.5162232203728401E-2</v>
      </c>
      <c r="N6">
        <v>100.15</v>
      </c>
      <c r="O6">
        <v>0.08</v>
      </c>
      <c r="P6" s="6">
        <f t="shared" si="2"/>
        <v>3.2064209848725156E-2</v>
      </c>
    </row>
    <row r="7" spans="1:36" x14ac:dyDescent="0.2">
      <c r="A7" s="42" t="s">
        <v>21</v>
      </c>
      <c r="B7" s="43">
        <v>41086</v>
      </c>
      <c r="C7" s="44">
        <v>0.6875</v>
      </c>
      <c r="D7" s="43">
        <v>41095</v>
      </c>
      <c r="E7" s="44">
        <v>0.42499999999999999</v>
      </c>
      <c r="F7" s="42">
        <f t="shared" si="0"/>
        <v>9</v>
      </c>
      <c r="G7" s="21">
        <f t="shared" si="1"/>
        <v>209.70000000000002</v>
      </c>
      <c r="H7" s="42">
        <v>0.29799999999999999</v>
      </c>
      <c r="I7" s="21" t="str">
        <f>TEXT((D7+E7)-(D4+E4),"[h]:mm:ss")</f>
        <v>24:10:00</v>
      </c>
      <c r="J7" s="7">
        <v>72</v>
      </c>
      <c r="K7" s="8">
        <v>6.8000000000000005E-2</v>
      </c>
      <c r="L7" s="10">
        <v>5.5162232203728401E-2</v>
      </c>
      <c r="N7">
        <v>100.5</v>
      </c>
      <c r="O7">
        <v>0.11</v>
      </c>
      <c r="P7" s="6">
        <f t="shared" si="2"/>
        <v>3.2285810749410615E-2</v>
      </c>
    </row>
    <row r="8" spans="1:36" x14ac:dyDescent="0.2">
      <c r="A8" s="42" t="s">
        <v>29</v>
      </c>
      <c r="B8" s="43">
        <v>41086</v>
      </c>
      <c r="C8" s="44">
        <v>0.6875</v>
      </c>
      <c r="D8" s="43">
        <v>41095</v>
      </c>
      <c r="E8" s="44">
        <v>0.86041666666666661</v>
      </c>
      <c r="F8" s="42">
        <f t="shared" si="0"/>
        <v>9</v>
      </c>
      <c r="G8" s="21">
        <f t="shared" si="1"/>
        <v>220.14999999999998</v>
      </c>
      <c r="H8" s="42">
        <v>0.30599999999999999</v>
      </c>
      <c r="I8" s="21" t="str">
        <f>TEXT((D8+E8)-(D4+E4),"[h]:mm:ss")</f>
        <v>34:37:00</v>
      </c>
      <c r="J8" s="34">
        <v>94.133333333333326</v>
      </c>
      <c r="K8" s="35">
        <v>0.08</v>
      </c>
      <c r="L8" s="34">
        <v>8.5442078484075701E-2</v>
      </c>
      <c r="N8">
        <v>101.13</v>
      </c>
      <c r="O8">
        <v>0.09</v>
      </c>
      <c r="P8" s="6">
        <f t="shared" si="2"/>
        <v>3.2688494686477609E-2</v>
      </c>
    </row>
    <row r="9" spans="1:36" x14ac:dyDescent="0.2">
      <c r="A9" s="42" t="s">
        <v>30</v>
      </c>
      <c r="B9" s="43">
        <v>41086</v>
      </c>
      <c r="C9" s="44">
        <v>0.6875</v>
      </c>
      <c r="D9" s="43">
        <v>41096</v>
      </c>
      <c r="E9" s="44">
        <v>0.3666666666666667</v>
      </c>
      <c r="F9" s="42">
        <f t="shared" si="0"/>
        <v>10</v>
      </c>
      <c r="G9" s="21">
        <f t="shared" si="1"/>
        <v>232.3</v>
      </c>
      <c r="H9" s="42">
        <v>0.38500000000000001</v>
      </c>
      <c r="I9" s="21" t="str">
        <f>TEXT((D9+E9)-(D4+E4),"[h]:mm:ss")</f>
        <v>46:46:00</v>
      </c>
      <c r="J9" s="26">
        <v>94.833333333333329</v>
      </c>
      <c r="K9" s="35">
        <v>8.8999999999999996E-2</v>
      </c>
      <c r="L9" s="34">
        <v>8.6629287822242773E-2</v>
      </c>
      <c r="N9">
        <v>101.68</v>
      </c>
      <c r="O9">
        <v>0.13</v>
      </c>
      <c r="P9" s="6">
        <f t="shared" si="2"/>
        <v>3.3044079371654211E-2</v>
      </c>
    </row>
    <row r="10" spans="1:36" x14ac:dyDescent="0.2">
      <c r="A10" s="42" t="s">
        <v>38</v>
      </c>
      <c r="B10" s="43">
        <v>41086</v>
      </c>
      <c r="C10" s="44">
        <v>0.6875</v>
      </c>
      <c r="D10" s="43">
        <v>41096</v>
      </c>
      <c r="E10" s="44">
        <v>0.85</v>
      </c>
      <c r="F10" s="42">
        <f t="shared" si="0"/>
        <v>10</v>
      </c>
      <c r="G10" s="21">
        <f t="shared" si="1"/>
        <v>243.89999999999998</v>
      </c>
      <c r="H10" s="42">
        <v>0.48</v>
      </c>
      <c r="I10" s="21" t="str">
        <f>TEXT((D10+E10)-(D4+E4),"[h]:mm:ss")</f>
        <v>58:22:00</v>
      </c>
      <c r="J10" s="26">
        <v>95.683333333333337</v>
      </c>
      <c r="K10" s="35">
        <v>0.08</v>
      </c>
      <c r="L10" s="34">
        <v>8.8092767710063136E-2</v>
      </c>
      <c r="N10">
        <v>101.93</v>
      </c>
      <c r="O10">
        <v>0.1</v>
      </c>
      <c r="P10" s="6">
        <f t="shared" si="2"/>
        <v>3.3206963405419065E-2</v>
      </c>
    </row>
    <row r="11" spans="1:36" x14ac:dyDescent="0.2">
      <c r="A11" s="42" t="s">
        <v>39</v>
      </c>
      <c r="B11" s="43">
        <v>41086</v>
      </c>
      <c r="C11" s="44">
        <v>0.6875</v>
      </c>
      <c r="D11" s="43">
        <v>41097</v>
      </c>
      <c r="E11" s="44">
        <v>0.48055555555555557</v>
      </c>
      <c r="F11" s="42">
        <f t="shared" si="0"/>
        <v>11</v>
      </c>
      <c r="G11" s="21">
        <f t="shared" si="1"/>
        <v>259.03333333333336</v>
      </c>
      <c r="H11" s="45">
        <v>0.68200000000000005</v>
      </c>
      <c r="I11" s="21" t="str">
        <f>TEXT((D11+E11)-(D4+E4),"[h]:mm:ss")</f>
        <v>73:30:00</v>
      </c>
      <c r="J11" s="26">
        <v>96</v>
      </c>
      <c r="K11" s="28">
        <v>7.4999999999999997E-2</v>
      </c>
      <c r="L11" s="34">
        <v>8.8644190159638647E-2</v>
      </c>
      <c r="N11">
        <v>101.97</v>
      </c>
      <c r="O11">
        <v>0.12</v>
      </c>
      <c r="P11" s="6">
        <f t="shared" si="2"/>
        <v>3.3233098000479799E-2</v>
      </c>
    </row>
    <row r="12" spans="1:36" x14ac:dyDescent="0.2">
      <c r="A12" s="29" t="s">
        <v>40</v>
      </c>
      <c r="B12" s="30">
        <v>41086</v>
      </c>
      <c r="C12" s="31">
        <v>0.6875</v>
      </c>
      <c r="D12" s="30">
        <v>41098</v>
      </c>
      <c r="E12" s="46">
        <v>0.57777777777777783</v>
      </c>
      <c r="F12" s="29">
        <f t="shared" si="0"/>
        <v>12</v>
      </c>
      <c r="G12" s="32">
        <f t="shared" si="1"/>
        <v>285.36666666666667</v>
      </c>
      <c r="H12" s="29" t="s">
        <v>33</v>
      </c>
      <c r="I12" s="21" t="str">
        <f>TEXT((D12+E12)-(D4+E4),"[h]:mm:ss")</f>
        <v>99:50:00</v>
      </c>
      <c r="J12" s="26">
        <v>96.883333333333326</v>
      </c>
      <c r="K12" s="35">
        <v>9.4E-2</v>
      </c>
      <c r="L12" s="34">
        <v>9.0200400552070903E-2</v>
      </c>
      <c r="N12">
        <v>102.47</v>
      </c>
      <c r="O12">
        <v>0.1</v>
      </c>
      <c r="P12" s="6">
        <f t="shared" si="2"/>
        <v>3.3561491449450198E-2</v>
      </c>
    </row>
    <row r="13" spans="1:36" x14ac:dyDescent="0.2">
      <c r="A13" s="29" t="s">
        <v>58</v>
      </c>
      <c r="B13" s="30">
        <v>41086</v>
      </c>
      <c r="C13" s="31">
        <v>0.6875</v>
      </c>
      <c r="D13" s="30">
        <v>41102</v>
      </c>
      <c r="E13" s="46">
        <v>0.90833333333333333</v>
      </c>
      <c r="F13" s="29">
        <f>(D13-B13)</f>
        <v>16</v>
      </c>
      <c r="G13" s="32">
        <f>((D13-B13)+(E13-C13))*24</f>
        <v>389.30000000000007</v>
      </c>
      <c r="H13" s="29" t="s">
        <v>33</v>
      </c>
      <c r="I13" s="21" t="str">
        <f>TEXT((D13+E13)-(D4+E4),"[h]:mm:ss")</f>
        <v>203:46:00</v>
      </c>
      <c r="J13" s="26">
        <v>97.800000000000011</v>
      </c>
      <c r="K13" s="35">
        <v>6.7000000000000004E-2</v>
      </c>
      <c r="L13" s="34">
        <v>9.184377956166756E-2</v>
      </c>
      <c r="N13">
        <v>102.73</v>
      </c>
      <c r="O13">
        <v>0.12</v>
      </c>
      <c r="P13" s="6">
        <f t="shared" si="2"/>
        <v>3.3733514494928896E-2</v>
      </c>
    </row>
    <row r="14" spans="1:36" x14ac:dyDescent="0.2">
      <c r="A14" s="3"/>
      <c r="B14" s="1"/>
      <c r="C14" s="2"/>
      <c r="D14" s="1"/>
      <c r="E14" s="2"/>
      <c r="F14" s="3"/>
      <c r="G14" s="15"/>
      <c r="H14" s="3"/>
      <c r="I14" s="18"/>
      <c r="J14" s="26">
        <v>100</v>
      </c>
      <c r="K14" s="28">
        <v>8.3000000000000004E-2</v>
      </c>
      <c r="L14" s="34">
        <v>9.5909090053215351E-2</v>
      </c>
      <c r="N14">
        <v>122.13</v>
      </c>
      <c r="O14">
        <v>0.11</v>
      </c>
      <c r="P14" s="6">
        <f t="shared" si="2"/>
        <v>4.9329796338949627E-2</v>
      </c>
    </row>
    <row r="15" spans="1:36" x14ac:dyDescent="0.2">
      <c r="A15" s="12"/>
      <c r="B15" s="4"/>
      <c r="C15" s="5"/>
      <c r="D15" s="4"/>
      <c r="E15" s="13"/>
      <c r="F15" s="7"/>
      <c r="G15" s="8"/>
      <c r="H15" s="12"/>
      <c r="I15" s="19"/>
      <c r="J15" s="26">
        <v>100</v>
      </c>
      <c r="K15" s="28">
        <v>8.4000000000000005E-2</v>
      </c>
      <c r="L15" s="34">
        <v>9.5909090053215351E-2</v>
      </c>
      <c r="N15">
        <v>122.25</v>
      </c>
      <c r="O15">
        <v>0.11</v>
      </c>
      <c r="P15" s="6">
        <f t="shared" si="2"/>
        <v>4.9445399560751335E-2</v>
      </c>
      <c r="R15" t="s">
        <v>107</v>
      </c>
      <c r="AB15" t="s">
        <v>106</v>
      </c>
    </row>
    <row r="16" spans="1:36" x14ac:dyDescent="0.2">
      <c r="A16" s="12"/>
      <c r="B16" s="4"/>
      <c r="C16" s="5"/>
      <c r="D16" s="4"/>
      <c r="E16" s="5"/>
      <c r="F16" s="7"/>
      <c r="G16" s="8"/>
      <c r="H16" s="6"/>
      <c r="I16" s="19"/>
      <c r="J16" s="26">
        <v>100</v>
      </c>
      <c r="K16" s="28">
        <v>8.4000000000000005E-2</v>
      </c>
      <c r="L16" s="34">
        <v>9.5909090053215351E-2</v>
      </c>
      <c r="N16">
        <v>122.75</v>
      </c>
      <c r="O16">
        <v>7.0000000000000007E-2</v>
      </c>
      <c r="P16" s="6">
        <f t="shared" si="2"/>
        <v>4.9929928135266533E-2</v>
      </c>
      <c r="R16" s="3" t="s">
        <v>6</v>
      </c>
      <c r="S16" s="1" t="s">
        <v>0</v>
      </c>
      <c r="T16" s="2" t="s">
        <v>1</v>
      </c>
      <c r="U16" s="1" t="s">
        <v>2</v>
      </c>
      <c r="V16" s="2" t="s">
        <v>3</v>
      </c>
      <c r="W16" s="3" t="s">
        <v>4</v>
      </c>
      <c r="X16" s="15" t="s">
        <v>5</v>
      </c>
      <c r="Y16" s="3" t="s">
        <v>59</v>
      </c>
      <c r="Z16" s="18" t="s">
        <v>10</v>
      </c>
      <c r="AB16" s="3" t="s">
        <v>6</v>
      </c>
      <c r="AC16" s="1" t="s">
        <v>0</v>
      </c>
      <c r="AD16" s="2" t="s">
        <v>1</v>
      </c>
      <c r="AE16" s="1" t="s">
        <v>2</v>
      </c>
      <c r="AF16" s="2" t="s">
        <v>3</v>
      </c>
      <c r="AG16" s="3" t="s">
        <v>4</v>
      </c>
      <c r="AH16" s="15" t="s">
        <v>5</v>
      </c>
      <c r="AI16" s="3" t="s">
        <v>68</v>
      </c>
      <c r="AJ16" s="3" t="s">
        <v>69</v>
      </c>
    </row>
    <row r="17" spans="1:36" x14ac:dyDescent="0.2">
      <c r="A17" s="29"/>
      <c r="B17" s="30"/>
      <c r="C17" s="31"/>
      <c r="D17" s="30"/>
      <c r="E17" s="31"/>
      <c r="F17" s="29"/>
      <c r="G17" s="32"/>
      <c r="H17" s="29"/>
      <c r="I17" s="33"/>
      <c r="J17" s="26">
        <v>100</v>
      </c>
      <c r="K17" s="28">
        <v>0.105</v>
      </c>
      <c r="L17" s="34">
        <v>9.5909090053215351E-2</v>
      </c>
      <c r="N17">
        <v>123.15</v>
      </c>
      <c r="O17">
        <v>0.1</v>
      </c>
      <c r="P17" s="6">
        <f t="shared" si="2"/>
        <v>5.0320879208039182E-2</v>
      </c>
      <c r="R17" s="12" t="s">
        <v>60</v>
      </c>
      <c r="S17" s="4">
        <v>41066</v>
      </c>
      <c r="T17" s="5">
        <v>0.6875</v>
      </c>
      <c r="U17" s="4">
        <v>41072</v>
      </c>
      <c r="V17" s="13">
        <v>0.49305555555555558</v>
      </c>
      <c r="W17" s="7">
        <f t="shared" ref="W17:W24" si="3">(U17-S17)</f>
        <v>6</v>
      </c>
      <c r="X17" s="8">
        <f t="shared" ref="X17:X24" si="4">((U17-S17)+(V17-T17))*24</f>
        <v>139.33333333333331</v>
      </c>
      <c r="Y17" s="12">
        <v>6.3E-2</v>
      </c>
      <c r="Z17" s="47">
        <v>0</v>
      </c>
      <c r="AB17" s="12" t="s">
        <v>70</v>
      </c>
      <c r="AC17" s="4">
        <v>41417</v>
      </c>
      <c r="AD17" s="5">
        <v>0.75</v>
      </c>
      <c r="AE17" s="4">
        <v>41423</v>
      </c>
      <c r="AF17" s="13">
        <v>0.61458333333333337</v>
      </c>
      <c r="AG17" s="7">
        <f t="shared" ref="AG17:AG56" si="5">(AE17-AC17)</f>
        <v>6</v>
      </c>
      <c r="AH17" s="8">
        <f>((AE17-AC17)+(AF17-AD17))*24</f>
        <v>140.75</v>
      </c>
      <c r="AI17" s="12">
        <v>0.155</v>
      </c>
      <c r="AJ17" s="12">
        <v>9.2999999999999999E-2</v>
      </c>
    </row>
    <row r="18" spans="1:36" x14ac:dyDescent="0.2">
      <c r="A18" s="12"/>
      <c r="B18" s="4"/>
      <c r="C18" s="5"/>
      <c r="D18" s="4"/>
      <c r="E18" s="5"/>
      <c r="F18" s="7"/>
      <c r="G18" s="8"/>
      <c r="H18" s="6"/>
      <c r="I18" s="20"/>
      <c r="J18" s="26">
        <v>100</v>
      </c>
      <c r="K18" s="28">
        <v>8.5999999999999993E-2</v>
      </c>
      <c r="L18" s="34">
        <v>9.5909090053215351E-2</v>
      </c>
      <c r="N18">
        <v>123.55</v>
      </c>
      <c r="O18">
        <v>0.1</v>
      </c>
      <c r="P18" s="6">
        <f t="shared" si="2"/>
        <v>5.0714811815484095E-2</v>
      </c>
      <c r="R18" s="12" t="s">
        <v>61</v>
      </c>
      <c r="S18" s="4">
        <v>41066</v>
      </c>
      <c r="T18" s="5">
        <v>0.6875</v>
      </c>
      <c r="U18" s="4">
        <v>41073</v>
      </c>
      <c r="V18" s="5">
        <v>0.40625</v>
      </c>
      <c r="W18" s="7">
        <f t="shared" si="3"/>
        <v>7</v>
      </c>
      <c r="X18" s="8">
        <f t="shared" si="4"/>
        <v>161.25</v>
      </c>
      <c r="Y18" s="6">
        <v>0.09</v>
      </c>
      <c r="Z18" s="48" t="str">
        <f>TEXT((U18+V18)-(U17+V17),"[h]:mm:ss")</f>
        <v>21:55:00</v>
      </c>
      <c r="AB18" s="12" t="s">
        <v>60</v>
      </c>
      <c r="AC18" s="4">
        <v>41417</v>
      </c>
      <c r="AD18" s="5">
        <v>0.75</v>
      </c>
      <c r="AE18" s="4">
        <v>41423</v>
      </c>
      <c r="AF18" s="13">
        <v>0.70138888888888884</v>
      </c>
      <c r="AG18" s="7">
        <f t="shared" si="5"/>
        <v>6</v>
      </c>
      <c r="AH18" s="8">
        <f>((AE18-AC18)+(AF18-AD18))*24</f>
        <v>142.83333333333334</v>
      </c>
      <c r="AI18" s="6"/>
      <c r="AJ18" s="6"/>
    </row>
    <row r="19" spans="1:36" x14ac:dyDescent="0.2">
      <c r="A19" s="12"/>
      <c r="B19" s="4"/>
      <c r="C19" s="5"/>
      <c r="D19" s="4"/>
      <c r="E19" s="5"/>
      <c r="F19" s="7"/>
      <c r="G19" s="8"/>
      <c r="H19" s="6"/>
      <c r="I19" s="20"/>
      <c r="J19" s="26">
        <v>100</v>
      </c>
      <c r="K19" s="28">
        <v>8.8999999999999996E-2</v>
      </c>
      <c r="L19" s="34">
        <v>9.5909090053215351E-2</v>
      </c>
      <c r="N19">
        <v>123.75</v>
      </c>
      <c r="O19">
        <v>0.11</v>
      </c>
      <c r="P19" s="6">
        <f t="shared" si="2"/>
        <v>5.0912902904222568E-2</v>
      </c>
      <c r="R19" s="12" t="s">
        <v>62</v>
      </c>
      <c r="S19" s="4">
        <v>41066</v>
      </c>
      <c r="T19" s="5">
        <v>0.6875</v>
      </c>
      <c r="U19" s="4">
        <v>41074</v>
      </c>
      <c r="V19" s="5">
        <v>0.44791666666666669</v>
      </c>
      <c r="W19" s="7">
        <f t="shared" si="3"/>
        <v>8</v>
      </c>
      <c r="X19" s="8">
        <f t="shared" si="4"/>
        <v>186.25</v>
      </c>
      <c r="Y19" s="6">
        <v>0.17199999999999999</v>
      </c>
      <c r="Z19" s="48" t="str">
        <f>TEXT((U19+V19)-(U17+V17),"[h]:mm:ss")</f>
        <v>46:55:00</v>
      </c>
      <c r="AB19" s="12" t="s">
        <v>71</v>
      </c>
      <c r="AC19" s="4">
        <v>41417</v>
      </c>
      <c r="AD19" s="5">
        <v>0.75</v>
      </c>
      <c r="AE19" s="4">
        <v>41423</v>
      </c>
      <c r="AF19" s="13">
        <v>0.77013888888888893</v>
      </c>
      <c r="AG19" s="7">
        <f t="shared" si="5"/>
        <v>6</v>
      </c>
      <c r="AH19" s="8">
        <f>((AE19-AC19)+(AF19-AD19))*24</f>
        <v>144.48333333333335</v>
      </c>
      <c r="AI19" s="6"/>
      <c r="AJ19" s="6"/>
    </row>
    <row r="20" spans="1:36" x14ac:dyDescent="0.2">
      <c r="A20" s="12"/>
      <c r="B20" s="4"/>
      <c r="C20" s="5"/>
      <c r="D20" s="4"/>
      <c r="E20" s="5"/>
      <c r="F20" s="7"/>
      <c r="G20" s="8"/>
      <c r="H20" s="6"/>
      <c r="I20" s="20"/>
      <c r="J20" s="26">
        <v>100</v>
      </c>
      <c r="K20" s="28">
        <v>8.6999999999999994E-2</v>
      </c>
      <c r="L20" s="34">
        <v>9.5909090053215351E-2</v>
      </c>
      <c r="N20">
        <v>124.02</v>
      </c>
      <c r="O20">
        <v>0.13</v>
      </c>
      <c r="P20" s="6">
        <f t="shared" si="2"/>
        <v>5.1181521537914776E-2</v>
      </c>
      <c r="R20" s="12" t="s">
        <v>63</v>
      </c>
      <c r="S20" s="4">
        <v>41066</v>
      </c>
      <c r="T20" s="5">
        <v>0.6875</v>
      </c>
      <c r="U20" s="4">
        <v>41075</v>
      </c>
      <c r="V20" s="5">
        <v>0.47083333333333338</v>
      </c>
      <c r="W20" s="7">
        <f t="shared" si="3"/>
        <v>9</v>
      </c>
      <c r="X20" s="8">
        <f t="shared" si="4"/>
        <v>210.8</v>
      </c>
      <c r="Y20" s="6">
        <v>0.27200000000000002</v>
      </c>
      <c r="Z20" s="48" t="str">
        <f>TEXT((U20+V20)-(U17+V17),"[h]:mm:ss")</f>
        <v>71:28:00</v>
      </c>
      <c r="AB20" s="12" t="s">
        <v>72</v>
      </c>
      <c r="AC20" s="4">
        <v>41417</v>
      </c>
      <c r="AD20" s="5">
        <v>0.75</v>
      </c>
      <c r="AE20" s="4">
        <v>41423</v>
      </c>
      <c r="AF20" s="13">
        <v>0.8534722222222223</v>
      </c>
      <c r="AG20" s="7">
        <f t="shared" si="5"/>
        <v>6</v>
      </c>
      <c r="AH20" s="8">
        <f>((AE20-AC20)+(AF20-AD20))*24</f>
        <v>146.48333333333332</v>
      </c>
      <c r="AI20" s="6"/>
      <c r="AJ20" s="6"/>
    </row>
    <row r="21" spans="1:36" x14ac:dyDescent="0.2">
      <c r="A21" s="12"/>
      <c r="B21" s="4"/>
      <c r="C21" s="5"/>
      <c r="D21" s="4"/>
      <c r="E21" s="5"/>
      <c r="F21" s="7"/>
      <c r="G21" s="8"/>
      <c r="H21" s="6"/>
      <c r="I21" s="39"/>
      <c r="J21" s="26">
        <v>118.1</v>
      </c>
      <c r="K21" s="35">
        <v>0.13</v>
      </c>
      <c r="L21" s="34">
        <v>0.13679075004062646</v>
      </c>
      <c r="N21">
        <v>124.33</v>
      </c>
      <c r="O21">
        <v>0.09</v>
      </c>
      <c r="P21" s="6">
        <f t="shared" si="2"/>
        <v>5.1491637534533119E-2</v>
      </c>
      <c r="R21" s="12" t="s">
        <v>64</v>
      </c>
      <c r="S21" s="4">
        <v>41066</v>
      </c>
      <c r="T21" s="5">
        <v>0.6875</v>
      </c>
      <c r="U21" s="4">
        <v>41076</v>
      </c>
      <c r="V21" s="5">
        <v>0.51180555555555551</v>
      </c>
      <c r="W21" s="7">
        <f t="shared" si="3"/>
        <v>10</v>
      </c>
      <c r="X21" s="8">
        <f t="shared" si="4"/>
        <v>235.78333333333336</v>
      </c>
      <c r="Y21" s="6">
        <v>0.39</v>
      </c>
      <c r="Z21" s="48" t="str">
        <f>TEXT((U21+V21)-(U17+V17),"[h]:mm:ss")</f>
        <v>96:27:00</v>
      </c>
      <c r="AB21" s="12" t="s">
        <v>73</v>
      </c>
      <c r="AC21" s="4">
        <v>41417</v>
      </c>
      <c r="AD21" s="5">
        <v>0.75</v>
      </c>
      <c r="AE21" s="4">
        <v>41423</v>
      </c>
      <c r="AF21" s="13">
        <v>0.93680555555555556</v>
      </c>
      <c r="AG21" s="7">
        <f t="shared" si="5"/>
        <v>6</v>
      </c>
      <c r="AH21" s="49">
        <f>((AE21-AC21)+(AF21-AD21))*24</f>
        <v>148.48333333333335</v>
      </c>
      <c r="AI21" s="50"/>
      <c r="AJ21" s="50"/>
    </row>
    <row r="22" spans="1:36" x14ac:dyDescent="0.2">
      <c r="A22" s="12"/>
      <c r="B22" s="4"/>
      <c r="C22" s="5"/>
      <c r="D22" s="4"/>
      <c r="E22" s="5"/>
      <c r="F22" s="7"/>
      <c r="G22" s="8"/>
      <c r="H22" s="6"/>
      <c r="I22" s="20"/>
      <c r="J22" s="26">
        <v>118.64999999999999</v>
      </c>
      <c r="K22" s="35">
        <v>0.123</v>
      </c>
      <c r="L22" s="34">
        <v>0.13826888765118284</v>
      </c>
      <c r="N22">
        <v>124.45</v>
      </c>
      <c r="O22">
        <v>0.08</v>
      </c>
      <c r="P22" s="6">
        <f t="shared" si="2"/>
        <v>5.1612172934877965E-2</v>
      </c>
      <c r="R22" s="12" t="s">
        <v>65</v>
      </c>
      <c r="S22" s="4">
        <v>41066</v>
      </c>
      <c r="T22" s="5">
        <v>0.6875</v>
      </c>
      <c r="U22" s="4">
        <v>41077</v>
      </c>
      <c r="V22" s="5">
        <v>0.58333333333333337</v>
      </c>
      <c r="W22" s="7">
        <f t="shared" si="3"/>
        <v>11</v>
      </c>
      <c r="X22" s="8">
        <f t="shared" si="4"/>
        <v>261.5</v>
      </c>
      <c r="Y22" s="6">
        <v>0.499</v>
      </c>
      <c r="Z22" s="48" t="str">
        <f>TEXT((U22+V22)-(U17+V17),"[h]:mm:ss")</f>
        <v>122:10:00</v>
      </c>
      <c r="AB22" s="12" t="s">
        <v>74</v>
      </c>
      <c r="AC22" s="4">
        <v>41417</v>
      </c>
      <c r="AD22" s="5">
        <v>0.75</v>
      </c>
      <c r="AE22" s="4">
        <v>41424</v>
      </c>
      <c r="AF22" s="13">
        <v>2.013888888888889E-2</v>
      </c>
      <c r="AG22" s="7">
        <f t="shared" si="5"/>
        <v>7</v>
      </c>
      <c r="AH22" s="49">
        <f t="shared" ref="AH22:AH38" si="6">((AE22-AC22)+(AF22-AD22))*24</f>
        <v>150.48333333333335</v>
      </c>
      <c r="AI22" s="50"/>
      <c r="AJ22" s="50"/>
    </row>
    <row r="23" spans="1:36" x14ac:dyDescent="0.2">
      <c r="A23" s="12"/>
      <c r="B23" s="4"/>
      <c r="C23" s="5"/>
      <c r="D23" s="4"/>
      <c r="E23" s="5"/>
      <c r="F23" s="7"/>
      <c r="G23" s="8"/>
      <c r="H23" s="3"/>
      <c r="I23" s="20"/>
      <c r="J23" s="26">
        <v>119.05000000000001</v>
      </c>
      <c r="K23" s="35">
        <v>8.8999999999999996E-2</v>
      </c>
      <c r="L23" s="34">
        <v>0.13935368110267277</v>
      </c>
      <c r="N23">
        <v>146.78</v>
      </c>
      <c r="O23">
        <v>0.1</v>
      </c>
      <c r="P23" s="6">
        <f t="shared" si="2"/>
        <v>7.9514034450814286E-2</v>
      </c>
      <c r="R23" s="12" t="s">
        <v>66</v>
      </c>
      <c r="S23" s="4">
        <v>41066</v>
      </c>
      <c r="T23" s="5">
        <v>0.6875</v>
      </c>
      <c r="U23" s="4">
        <v>41078</v>
      </c>
      <c r="V23" s="5">
        <v>0.4375</v>
      </c>
      <c r="W23" s="7">
        <f t="shared" si="3"/>
        <v>12</v>
      </c>
      <c r="X23" s="8">
        <f t="shared" si="4"/>
        <v>282</v>
      </c>
      <c r="Y23" s="6">
        <v>0.57799999999999996</v>
      </c>
      <c r="Z23" s="48" t="str">
        <f>TEXT((U23+V23)-(U17+V17),"[h]:mm:ss")</f>
        <v>142:40:00</v>
      </c>
      <c r="AB23" s="12" t="s">
        <v>75</v>
      </c>
      <c r="AC23" s="4">
        <v>41417</v>
      </c>
      <c r="AD23" s="5">
        <v>0.75</v>
      </c>
      <c r="AE23" s="4">
        <v>41424</v>
      </c>
      <c r="AF23" s="13">
        <v>0.10347222222222223</v>
      </c>
      <c r="AG23" s="7">
        <f t="shared" si="5"/>
        <v>7</v>
      </c>
      <c r="AH23" s="49">
        <f t="shared" si="6"/>
        <v>152.48333333333332</v>
      </c>
      <c r="AI23" s="6">
        <v>0.20799999999999999</v>
      </c>
      <c r="AJ23" s="6">
        <v>0.122</v>
      </c>
    </row>
    <row r="24" spans="1:36" x14ac:dyDescent="0.2">
      <c r="A24" s="6"/>
      <c r="B24" s="4"/>
      <c r="C24" s="5"/>
      <c r="D24" s="4"/>
      <c r="E24" s="27"/>
      <c r="F24" s="7"/>
      <c r="G24" s="24"/>
      <c r="H24" s="6"/>
      <c r="I24" s="20"/>
      <c r="J24" s="26">
        <v>120.88333333333333</v>
      </c>
      <c r="K24" s="35">
        <v>0.13400000000000001</v>
      </c>
      <c r="L24" s="34">
        <v>0.14443286554363954</v>
      </c>
      <c r="N24">
        <v>147.30000000000001</v>
      </c>
      <c r="O24">
        <v>0.1</v>
      </c>
      <c r="P24" s="6">
        <f t="shared" si="2"/>
        <v>8.0311915391522826E-2</v>
      </c>
      <c r="R24" s="12" t="s">
        <v>67</v>
      </c>
      <c r="S24" s="4">
        <v>41066</v>
      </c>
      <c r="T24" s="5">
        <v>0.6875</v>
      </c>
      <c r="U24" s="4">
        <v>41079</v>
      </c>
      <c r="V24" s="5">
        <v>0.44166666666666665</v>
      </c>
      <c r="W24" s="7">
        <f t="shared" si="3"/>
        <v>13</v>
      </c>
      <c r="X24" s="8">
        <f t="shared" si="4"/>
        <v>306.10000000000002</v>
      </c>
      <c r="Y24" s="6"/>
      <c r="Z24" s="48" t="str">
        <f>TEXT((U24+V24)-(U17+V17),"[h]:mm:ss")</f>
        <v>166:46:00</v>
      </c>
      <c r="AB24" s="12" t="s">
        <v>76</v>
      </c>
      <c r="AC24" s="4">
        <v>41417</v>
      </c>
      <c r="AD24" s="5">
        <v>0.75</v>
      </c>
      <c r="AE24" s="4">
        <v>41424</v>
      </c>
      <c r="AF24" s="13">
        <v>0.18680555555555556</v>
      </c>
      <c r="AG24" s="7">
        <f t="shared" si="5"/>
        <v>7</v>
      </c>
      <c r="AH24" s="49">
        <f t="shared" si="6"/>
        <v>154.48333333333335</v>
      </c>
      <c r="AI24" s="12"/>
      <c r="AJ24" s="12"/>
    </row>
    <row r="25" spans="1:36" x14ac:dyDescent="0.2">
      <c r="J25" s="26">
        <v>122.16666666666666</v>
      </c>
      <c r="K25" s="35">
        <v>7.5999999999999998E-2</v>
      </c>
      <c r="L25" s="34">
        <v>0.14809527470189465</v>
      </c>
      <c r="N25">
        <v>147.88</v>
      </c>
      <c r="O25">
        <v>0.09</v>
      </c>
      <c r="P25" s="6">
        <f t="shared" si="2"/>
        <v>8.1210908910641644E-2</v>
      </c>
      <c r="R25" s="3"/>
      <c r="S25" s="1"/>
      <c r="T25" s="2"/>
      <c r="U25" s="1"/>
      <c r="V25" s="2"/>
      <c r="W25" s="3"/>
      <c r="X25" s="15"/>
      <c r="Y25" s="3"/>
      <c r="Z25" s="18"/>
      <c r="AB25" s="12" t="s">
        <v>77</v>
      </c>
      <c r="AC25" s="4">
        <v>41417</v>
      </c>
      <c r="AD25" s="5">
        <v>0.75</v>
      </c>
      <c r="AE25" s="4">
        <v>41424</v>
      </c>
      <c r="AF25" s="13">
        <v>0.27013888888888887</v>
      </c>
      <c r="AG25" s="7">
        <f t="shared" si="5"/>
        <v>7</v>
      </c>
      <c r="AH25" s="49">
        <f t="shared" si="6"/>
        <v>156.48333333333335</v>
      </c>
      <c r="AI25" s="6"/>
      <c r="AJ25" s="6"/>
    </row>
    <row r="26" spans="1:36" x14ac:dyDescent="0.2">
      <c r="J26" s="26">
        <v>123.06666666666668</v>
      </c>
      <c r="K26" s="35">
        <v>0.123</v>
      </c>
      <c r="L26" s="34">
        <v>0.15071755771807727</v>
      </c>
      <c r="N26">
        <v>148.08000000000001</v>
      </c>
      <c r="O26">
        <v>0.12</v>
      </c>
      <c r="P26" s="6">
        <f t="shared" si="2"/>
        <v>8.1523135447201467E-2</v>
      </c>
      <c r="AB26" s="12" t="s">
        <v>78</v>
      </c>
      <c r="AC26" s="4">
        <v>41417</v>
      </c>
      <c r="AD26" s="5">
        <v>0.75</v>
      </c>
      <c r="AE26" s="4">
        <v>41424</v>
      </c>
      <c r="AF26" s="13">
        <v>0.39583333333333331</v>
      </c>
      <c r="AG26" s="7">
        <f t="shared" si="5"/>
        <v>7</v>
      </c>
      <c r="AH26" s="49">
        <f t="shared" si="6"/>
        <v>159.5</v>
      </c>
      <c r="AI26" s="6"/>
      <c r="AJ26" s="6"/>
    </row>
    <row r="27" spans="1:36" x14ac:dyDescent="0.2">
      <c r="J27" s="17">
        <v>148.30000000000001</v>
      </c>
      <c r="K27" s="10">
        <v>0.252</v>
      </c>
      <c r="L27" s="10">
        <v>0.24560373633611654</v>
      </c>
      <c r="N27">
        <v>148.28</v>
      </c>
      <c r="O27">
        <v>0.11</v>
      </c>
      <c r="P27" s="6">
        <f t="shared" si="2"/>
        <v>8.1836511184659289E-2</v>
      </c>
      <c r="AB27" s="12" t="s">
        <v>79</v>
      </c>
      <c r="AC27" s="4">
        <v>41417</v>
      </c>
      <c r="AD27" s="5">
        <v>0.75</v>
      </c>
      <c r="AE27" s="4">
        <v>41424</v>
      </c>
      <c r="AF27" s="13">
        <v>0.47916666666666669</v>
      </c>
      <c r="AG27" s="7">
        <f t="shared" si="5"/>
        <v>7</v>
      </c>
      <c r="AH27" s="49">
        <f t="shared" si="6"/>
        <v>161.5</v>
      </c>
      <c r="AI27" s="12"/>
      <c r="AJ27" s="12"/>
    </row>
    <row r="28" spans="1:36" x14ac:dyDescent="0.2">
      <c r="J28" s="17">
        <v>148.63333333333333</v>
      </c>
      <c r="K28" s="10">
        <v>0.36799999999999999</v>
      </c>
      <c r="L28" s="10">
        <v>0.24717888584516423</v>
      </c>
      <c r="N28">
        <v>150.05000000000001</v>
      </c>
      <c r="O28">
        <v>0.13</v>
      </c>
      <c r="P28" s="6">
        <f t="shared" si="2"/>
        <v>8.4660583464129635E-2</v>
      </c>
      <c r="AB28" s="12" t="s">
        <v>80</v>
      </c>
      <c r="AC28" s="4">
        <v>41417</v>
      </c>
      <c r="AD28" s="5">
        <v>0.75</v>
      </c>
      <c r="AE28" s="4">
        <v>41424</v>
      </c>
      <c r="AF28" s="13">
        <v>0.56458333333333333</v>
      </c>
      <c r="AG28" s="7">
        <f t="shared" si="5"/>
        <v>7</v>
      </c>
      <c r="AH28" s="49">
        <f t="shared" si="6"/>
        <v>163.55000000000001</v>
      </c>
      <c r="AI28" s="6"/>
      <c r="AJ28" s="6"/>
    </row>
    <row r="29" spans="1:36" x14ac:dyDescent="0.2">
      <c r="J29" s="17">
        <v>148.91666666666666</v>
      </c>
      <c r="K29" s="10">
        <v>0.42599999999999999</v>
      </c>
      <c r="L29" s="10">
        <v>0.24852536017428051</v>
      </c>
      <c r="N29">
        <v>150.30000000000001</v>
      </c>
      <c r="O29">
        <v>0.08</v>
      </c>
      <c r="P29" s="6">
        <f t="shared" si="2"/>
        <v>8.5066896785479296E-2</v>
      </c>
      <c r="AB29" s="12" t="s">
        <v>64</v>
      </c>
      <c r="AC29" s="4">
        <v>41417</v>
      </c>
      <c r="AD29" s="5">
        <v>0.75</v>
      </c>
      <c r="AE29" s="4">
        <v>41424</v>
      </c>
      <c r="AF29" s="13">
        <v>0.64583333333333337</v>
      </c>
      <c r="AG29" s="7">
        <f t="shared" si="5"/>
        <v>7</v>
      </c>
      <c r="AH29" s="49">
        <f t="shared" si="6"/>
        <v>165.5</v>
      </c>
      <c r="AI29" s="6">
        <v>0.27700000000000002</v>
      </c>
      <c r="AJ29" s="6">
        <v>0.18</v>
      </c>
    </row>
    <row r="30" spans="1:36" x14ac:dyDescent="0.2">
      <c r="J30" s="17">
        <v>148.21666666666667</v>
      </c>
      <c r="K30" s="10">
        <v>0.224</v>
      </c>
      <c r="L30" s="10">
        <v>0.24521145289395996</v>
      </c>
      <c r="N30">
        <v>150.47</v>
      </c>
      <c r="O30">
        <v>0.12</v>
      </c>
      <c r="P30" s="6">
        <f t="shared" si="2"/>
        <v>8.5344253523448099E-2</v>
      </c>
      <c r="AB30" s="12" t="s">
        <v>65</v>
      </c>
      <c r="AC30" s="4">
        <v>41417</v>
      </c>
      <c r="AD30" s="5">
        <v>0.75</v>
      </c>
      <c r="AE30" s="4">
        <v>41424</v>
      </c>
      <c r="AF30" s="13">
        <v>0.71944444444444444</v>
      </c>
      <c r="AG30" s="7">
        <f t="shared" si="5"/>
        <v>7</v>
      </c>
      <c r="AH30" s="49">
        <f t="shared" si="6"/>
        <v>167.26666666666665</v>
      </c>
      <c r="AI30" s="6"/>
      <c r="AJ30" s="6"/>
    </row>
    <row r="31" spans="1:36" x14ac:dyDescent="0.2">
      <c r="J31" s="17">
        <v>146.86666666666667</v>
      </c>
      <c r="K31" s="10">
        <v>0.2</v>
      </c>
      <c r="L31" s="10">
        <v>0.2389394547686301</v>
      </c>
      <c r="N31">
        <v>150.72999999999999</v>
      </c>
      <c r="O31">
        <v>0.13</v>
      </c>
      <c r="P31" s="6">
        <f t="shared" si="2"/>
        <v>8.577011796430245E-2</v>
      </c>
      <c r="AB31" s="12" t="s">
        <v>81</v>
      </c>
      <c r="AC31" s="4">
        <v>41417</v>
      </c>
      <c r="AD31" s="5">
        <v>0.75</v>
      </c>
      <c r="AE31" s="4">
        <v>41424</v>
      </c>
      <c r="AF31" s="13">
        <v>0.76666666666666661</v>
      </c>
      <c r="AG31" s="7">
        <f t="shared" si="5"/>
        <v>7</v>
      </c>
      <c r="AH31" s="49">
        <f t="shared" si="6"/>
        <v>168.4</v>
      </c>
      <c r="AI31" s="50"/>
      <c r="AJ31" s="50"/>
    </row>
    <row r="32" spans="1:36" x14ac:dyDescent="0.2">
      <c r="J32" s="17">
        <v>147.38333333333333</v>
      </c>
      <c r="K32" s="10">
        <v>0.27800000000000002</v>
      </c>
      <c r="L32" s="10">
        <v>0.24132147627900302</v>
      </c>
      <c r="N32">
        <v>151.18</v>
      </c>
      <c r="O32">
        <v>0.14000000000000001</v>
      </c>
      <c r="P32" s="6">
        <f t="shared" si="2"/>
        <v>8.6511991803776445E-2</v>
      </c>
      <c r="AB32" s="12" t="s">
        <v>82</v>
      </c>
      <c r="AC32" s="4">
        <v>41417</v>
      </c>
      <c r="AD32" s="5">
        <v>0.75</v>
      </c>
      <c r="AE32" s="4">
        <v>41424</v>
      </c>
      <c r="AF32" s="13">
        <v>0.85</v>
      </c>
      <c r="AG32" s="7">
        <f t="shared" si="5"/>
        <v>7</v>
      </c>
      <c r="AH32" s="8">
        <f t="shared" si="6"/>
        <v>170.39999999999998</v>
      </c>
      <c r="AI32" s="6"/>
      <c r="AJ32" s="6"/>
    </row>
    <row r="33" spans="10:36" x14ac:dyDescent="0.2">
      <c r="J33" s="17">
        <v>147.61666666666667</v>
      </c>
      <c r="K33" s="10">
        <v>0.21</v>
      </c>
      <c r="L33" s="10">
        <v>0.24240467063702997</v>
      </c>
      <c r="N33">
        <v>167.95</v>
      </c>
      <c r="O33">
        <v>0.13</v>
      </c>
      <c r="P33" s="6">
        <f t="shared" si="2"/>
        <v>0.11893681882567164</v>
      </c>
      <c r="AB33" s="12" t="s">
        <v>83</v>
      </c>
      <c r="AC33" s="4">
        <v>41417</v>
      </c>
      <c r="AD33" s="5">
        <v>0.75</v>
      </c>
      <c r="AE33" s="4">
        <v>41424</v>
      </c>
      <c r="AF33" s="13">
        <v>0.93333333333333324</v>
      </c>
      <c r="AG33" s="7">
        <f t="shared" si="5"/>
        <v>7</v>
      </c>
      <c r="AH33" s="8">
        <f t="shared" si="6"/>
        <v>172.4</v>
      </c>
      <c r="AI33" s="12"/>
      <c r="AJ33" s="12"/>
    </row>
    <row r="34" spans="10:36" x14ac:dyDescent="0.2">
      <c r="J34" s="17">
        <v>148.01666666666665</v>
      </c>
      <c r="K34" s="10">
        <v>0.31</v>
      </c>
      <c r="L34" s="10">
        <v>0.24427241866600724</v>
      </c>
      <c r="N34">
        <v>169.53</v>
      </c>
      <c r="O34">
        <v>0.11</v>
      </c>
      <c r="P34" s="6">
        <f t="shared" si="2"/>
        <v>0.12252131682443013</v>
      </c>
      <c r="AB34" s="12" t="s">
        <v>84</v>
      </c>
      <c r="AC34" s="4">
        <v>41417</v>
      </c>
      <c r="AD34" s="5">
        <v>0.75</v>
      </c>
      <c r="AE34" s="4">
        <v>41425</v>
      </c>
      <c r="AF34" s="51">
        <v>1.6666666666666666E-2</v>
      </c>
      <c r="AG34" s="7">
        <f t="shared" si="5"/>
        <v>8</v>
      </c>
      <c r="AH34" s="8">
        <f t="shared" si="6"/>
        <v>174.4</v>
      </c>
      <c r="AI34" s="6"/>
      <c r="AJ34" s="6"/>
    </row>
    <row r="35" spans="10:36" x14ac:dyDescent="0.2">
      <c r="J35" s="17">
        <v>148.30000000000001</v>
      </c>
      <c r="K35" s="10">
        <v>0.16</v>
      </c>
      <c r="L35" s="10">
        <v>0.24560373633611654</v>
      </c>
      <c r="N35">
        <v>169.65</v>
      </c>
      <c r="O35">
        <v>0.09</v>
      </c>
      <c r="P35" s="6">
        <f t="shared" si="2"/>
        <v>0.12279764505103352</v>
      </c>
      <c r="AB35" s="12" t="s">
        <v>85</v>
      </c>
      <c r="AC35" s="4">
        <v>41417</v>
      </c>
      <c r="AD35" s="5">
        <v>0.75</v>
      </c>
      <c r="AE35" s="4">
        <v>41425</v>
      </c>
      <c r="AF35" s="51">
        <v>9.9999999999999992E-2</v>
      </c>
      <c r="AG35" s="7">
        <f t="shared" si="5"/>
        <v>8</v>
      </c>
      <c r="AH35" s="8">
        <f t="shared" si="6"/>
        <v>176.39999999999998</v>
      </c>
      <c r="AI35" s="6">
        <v>0.39700000000000002</v>
      </c>
      <c r="AJ35" s="6">
        <v>0.26</v>
      </c>
    </row>
    <row r="36" spans="10:36" x14ac:dyDescent="0.2">
      <c r="J36" s="17">
        <v>148.65</v>
      </c>
      <c r="K36" s="10">
        <v>0.28499999999999998</v>
      </c>
      <c r="L36" s="10">
        <v>0.24725789658976094</v>
      </c>
      <c r="N36">
        <v>170.52</v>
      </c>
      <c r="O36">
        <v>0.11</v>
      </c>
      <c r="P36" s="6">
        <f t="shared" si="2"/>
        <v>0.12481850603761768</v>
      </c>
      <c r="AB36" s="12" t="s">
        <v>86</v>
      </c>
      <c r="AC36" s="4">
        <v>41417</v>
      </c>
      <c r="AD36" s="5">
        <v>0.75</v>
      </c>
      <c r="AE36" s="4">
        <v>41425</v>
      </c>
      <c r="AF36" s="51">
        <v>0.18333333333333335</v>
      </c>
      <c r="AG36" s="7">
        <f t="shared" si="5"/>
        <v>8</v>
      </c>
      <c r="AH36" s="8">
        <f t="shared" si="6"/>
        <v>178.4</v>
      </c>
      <c r="AI36" s="6"/>
      <c r="AJ36" s="6"/>
    </row>
    <row r="37" spans="10:36" x14ac:dyDescent="0.2">
      <c r="J37" s="10">
        <v>150.61666666666667</v>
      </c>
      <c r="K37" s="10">
        <v>0.29799999999999999</v>
      </c>
      <c r="L37" s="10">
        <v>0.25675270726700283</v>
      </c>
      <c r="N37">
        <v>170.87</v>
      </c>
      <c r="O37">
        <v>0.11</v>
      </c>
      <c r="P37" s="6">
        <f t="shared" si="2"/>
        <v>0.12564022043880696</v>
      </c>
      <c r="AB37" s="12" t="s">
        <v>87</v>
      </c>
      <c r="AC37" s="4">
        <v>41417</v>
      </c>
      <c r="AD37" s="5">
        <v>0.75</v>
      </c>
      <c r="AE37" s="4">
        <v>41425</v>
      </c>
      <c r="AF37" s="51">
        <v>0.26666666666666666</v>
      </c>
      <c r="AG37" s="7">
        <f t="shared" si="5"/>
        <v>8</v>
      </c>
      <c r="AH37" s="8">
        <f t="shared" si="6"/>
        <v>180.4</v>
      </c>
      <c r="AI37" s="6"/>
      <c r="AJ37" s="6"/>
    </row>
    <row r="38" spans="10:36" x14ac:dyDescent="0.2">
      <c r="J38" s="10">
        <v>151</v>
      </c>
      <c r="K38" s="10">
        <v>0.28399999999999997</v>
      </c>
      <c r="L38" s="10">
        <v>0.25864352964651705</v>
      </c>
      <c r="N38">
        <v>171.57</v>
      </c>
      <c r="O38">
        <v>0.13</v>
      </c>
      <c r="P38" s="6">
        <f t="shared" si="2"/>
        <v>0.1272988096054124</v>
      </c>
      <c r="AB38" s="12" t="s">
        <v>67</v>
      </c>
      <c r="AC38" s="4">
        <v>41417</v>
      </c>
      <c r="AD38" s="5">
        <v>0.75</v>
      </c>
      <c r="AE38" s="4">
        <v>41425</v>
      </c>
      <c r="AF38" s="51">
        <v>0.41666666666666669</v>
      </c>
      <c r="AG38" s="7">
        <f t="shared" si="5"/>
        <v>8</v>
      </c>
      <c r="AH38" s="8">
        <f t="shared" si="6"/>
        <v>184</v>
      </c>
      <c r="AI38" s="6"/>
      <c r="AJ38" s="6"/>
    </row>
    <row r="39" spans="10:36" x14ac:dyDescent="0.2">
      <c r="J39" s="10">
        <v>151.19999999999999</v>
      </c>
      <c r="K39" s="10">
        <v>0.26800000000000002</v>
      </c>
      <c r="L39" s="10">
        <v>0.25963531735486889</v>
      </c>
      <c r="N39">
        <v>171.83</v>
      </c>
      <c r="O39">
        <v>0.12</v>
      </c>
      <c r="P39" s="6">
        <f t="shared" si="2"/>
        <v>0.12792003863252477</v>
      </c>
      <c r="AB39" s="12" t="s">
        <v>88</v>
      </c>
      <c r="AC39" s="4">
        <v>41417</v>
      </c>
      <c r="AD39" s="5">
        <v>0.75</v>
      </c>
      <c r="AE39" s="4">
        <v>41425</v>
      </c>
      <c r="AF39" s="51">
        <v>0.45833333333333331</v>
      </c>
      <c r="AG39" s="7">
        <f t="shared" si="5"/>
        <v>8</v>
      </c>
      <c r="AH39" s="49">
        <f t="shared" ref="AH39:AH55" si="7">((AE39-AC39)+(AF40-AD39))*24</f>
        <v>186.13333333333333</v>
      </c>
      <c r="AI39" s="6"/>
      <c r="AJ39" s="6"/>
    </row>
    <row r="40" spans="10:36" x14ac:dyDescent="0.2">
      <c r="J40" s="10">
        <v>151.33333333333331</v>
      </c>
      <c r="K40" s="10">
        <v>0.28299999999999997</v>
      </c>
      <c r="L40" s="10">
        <v>0.26029852533422737</v>
      </c>
      <c r="N40">
        <v>172.42</v>
      </c>
      <c r="O40">
        <v>0.13</v>
      </c>
      <c r="P40" s="6">
        <f t="shared" si="2"/>
        <v>0.12934024107279685</v>
      </c>
      <c r="AB40" s="12" t="s">
        <v>89</v>
      </c>
      <c r="AC40" s="4">
        <v>41417</v>
      </c>
      <c r="AD40" s="5">
        <v>0.75</v>
      </c>
      <c r="AE40" s="4">
        <v>41425</v>
      </c>
      <c r="AF40" s="52">
        <v>0.50555555555555554</v>
      </c>
      <c r="AG40" s="7">
        <f t="shared" si="5"/>
        <v>8</v>
      </c>
      <c r="AH40" s="53">
        <f t="shared" si="7"/>
        <v>187.08333333333334</v>
      </c>
      <c r="AI40" s="12"/>
      <c r="AJ40" s="12"/>
    </row>
    <row r="41" spans="10:36" x14ac:dyDescent="0.2">
      <c r="J41" s="10">
        <v>151.44999999999999</v>
      </c>
      <c r="K41" s="10">
        <v>0.249</v>
      </c>
      <c r="L41" s="10">
        <v>0.26088015869925574</v>
      </c>
      <c r="N41">
        <v>172.77</v>
      </c>
      <c r="O41">
        <v>0.11</v>
      </c>
      <c r="P41" s="6">
        <f t="shared" si="2"/>
        <v>0.13018965658065462</v>
      </c>
      <c r="AB41" s="12" t="s">
        <v>90</v>
      </c>
      <c r="AC41" s="4">
        <v>41417</v>
      </c>
      <c r="AD41" s="5">
        <v>0.75</v>
      </c>
      <c r="AE41" s="4">
        <v>41425</v>
      </c>
      <c r="AF41" s="13">
        <v>0.54513888888888895</v>
      </c>
      <c r="AG41" s="7">
        <f t="shared" si="5"/>
        <v>8</v>
      </c>
      <c r="AH41" s="53">
        <f t="shared" si="7"/>
        <v>188.15</v>
      </c>
      <c r="AI41" s="12"/>
      <c r="AJ41" s="12"/>
    </row>
    <row r="42" spans="10:36" x14ac:dyDescent="0.2">
      <c r="J42" s="10">
        <v>172.13333333333333</v>
      </c>
      <c r="K42" s="10">
        <v>0.52900000000000003</v>
      </c>
      <c r="L42" s="10">
        <v>0.38594512574569073</v>
      </c>
      <c r="N42">
        <v>191.73</v>
      </c>
      <c r="O42">
        <v>0.12</v>
      </c>
      <c r="P42" s="6">
        <f t="shared" si="2"/>
        <v>0.1846787330916797</v>
      </c>
      <c r="AB42" s="12" t="s">
        <v>91</v>
      </c>
      <c r="AC42" s="4">
        <v>41417</v>
      </c>
      <c r="AD42" s="5">
        <v>0.75</v>
      </c>
      <c r="AE42" s="4">
        <v>41425</v>
      </c>
      <c r="AF42" s="13">
        <v>0.58958333333333335</v>
      </c>
      <c r="AG42" s="7">
        <f t="shared" si="5"/>
        <v>8</v>
      </c>
      <c r="AH42" s="53">
        <f t="shared" si="7"/>
        <v>189.05</v>
      </c>
      <c r="AI42" s="12">
        <v>0.5</v>
      </c>
      <c r="AJ42" s="12">
        <v>0.35599999999999998</v>
      </c>
    </row>
    <row r="43" spans="10:36" x14ac:dyDescent="0.2">
      <c r="J43" s="10">
        <v>172.36666666666667</v>
      </c>
      <c r="K43" s="10">
        <v>0.45</v>
      </c>
      <c r="L43" s="10">
        <v>0.38763378039800589</v>
      </c>
      <c r="N43">
        <v>191.72</v>
      </c>
      <c r="O43">
        <v>0.16</v>
      </c>
      <c r="P43" s="6">
        <f t="shared" si="2"/>
        <v>0.1846452107017702</v>
      </c>
      <c r="AB43" s="12" t="s">
        <v>92</v>
      </c>
      <c r="AC43" s="4">
        <v>41417</v>
      </c>
      <c r="AD43" s="5">
        <v>0.75</v>
      </c>
      <c r="AE43" s="4">
        <v>41425</v>
      </c>
      <c r="AF43" s="13">
        <v>0.62708333333333333</v>
      </c>
      <c r="AG43" s="7">
        <f t="shared" si="5"/>
        <v>8</v>
      </c>
      <c r="AH43" s="21">
        <f t="shared" si="7"/>
        <v>190.1</v>
      </c>
      <c r="AI43" s="12">
        <v>0.49</v>
      </c>
      <c r="AJ43" s="12"/>
    </row>
    <row r="44" spans="10:36" x14ac:dyDescent="0.2">
      <c r="J44" s="10">
        <v>172.63333333333333</v>
      </c>
      <c r="K44" s="10">
        <v>0.45700000000000002</v>
      </c>
      <c r="L44" s="10">
        <v>0.38957209252865876</v>
      </c>
      <c r="N44">
        <v>192.08</v>
      </c>
      <c r="O44">
        <v>0.19</v>
      </c>
      <c r="P44" s="6">
        <f t="shared" si="2"/>
        <v>0.18585546555023336</v>
      </c>
      <c r="AB44" s="12" t="s">
        <v>93</v>
      </c>
      <c r="AC44" s="4">
        <v>41417</v>
      </c>
      <c r="AD44" s="5">
        <v>0.75</v>
      </c>
      <c r="AE44" s="4">
        <v>41425</v>
      </c>
      <c r="AF44" s="52">
        <v>0.67083333333333339</v>
      </c>
      <c r="AG44" s="7">
        <f t="shared" si="5"/>
        <v>8</v>
      </c>
      <c r="AH44" s="21">
        <f t="shared" si="7"/>
        <v>191</v>
      </c>
      <c r="AI44" s="12"/>
      <c r="AJ44" s="12"/>
    </row>
    <row r="45" spans="10:36" x14ac:dyDescent="0.2">
      <c r="J45" s="10">
        <v>172.93333333333334</v>
      </c>
      <c r="K45" s="10">
        <v>0.57299999999999995</v>
      </c>
      <c r="L45" s="10">
        <v>0.39176347253394006</v>
      </c>
      <c r="N45">
        <v>192.72</v>
      </c>
      <c r="O45">
        <v>0.19</v>
      </c>
      <c r="P45" s="6">
        <f t="shared" si="2"/>
        <v>0.18802461788965608</v>
      </c>
      <c r="AB45" s="12" t="s">
        <v>94</v>
      </c>
      <c r="AC45" s="4">
        <v>41417</v>
      </c>
      <c r="AD45" s="5">
        <v>0.75</v>
      </c>
      <c r="AE45" s="4">
        <v>41425</v>
      </c>
      <c r="AF45" s="13">
        <v>0.70833333333333337</v>
      </c>
      <c r="AG45" s="7">
        <f t="shared" si="5"/>
        <v>8</v>
      </c>
      <c r="AH45" s="49">
        <f t="shared" si="7"/>
        <v>191.75</v>
      </c>
      <c r="AI45" s="12"/>
      <c r="AJ45" s="12"/>
    </row>
    <row r="46" spans="10:36" x14ac:dyDescent="0.2">
      <c r="J46" s="10">
        <v>173.15</v>
      </c>
      <c r="K46" s="10">
        <v>0.39800000000000002</v>
      </c>
      <c r="L46" s="10">
        <v>0.39335326081780764</v>
      </c>
      <c r="N46">
        <v>192.98</v>
      </c>
      <c r="O46">
        <v>0.14000000000000001</v>
      </c>
      <c r="P46" s="6">
        <f t="shared" si="2"/>
        <v>0.18891229945091048</v>
      </c>
      <c r="AB46" s="12" t="s">
        <v>95</v>
      </c>
      <c r="AC46" s="4">
        <v>41417</v>
      </c>
      <c r="AD46" s="5">
        <v>0.75</v>
      </c>
      <c r="AE46" s="4">
        <v>41425</v>
      </c>
      <c r="AF46" s="13">
        <v>0.73958333333333337</v>
      </c>
      <c r="AG46" s="7">
        <f t="shared" si="5"/>
        <v>8</v>
      </c>
      <c r="AH46" s="49">
        <f t="shared" si="7"/>
        <v>193.75</v>
      </c>
      <c r="AI46" s="6"/>
      <c r="AJ46" s="6"/>
    </row>
    <row r="47" spans="10:36" x14ac:dyDescent="0.2">
      <c r="J47" s="10">
        <v>173.41666666666669</v>
      </c>
      <c r="K47" s="10">
        <v>0.58899999999999997</v>
      </c>
      <c r="L47" s="10">
        <v>0.39531815800022585</v>
      </c>
      <c r="N47">
        <v>193.07</v>
      </c>
      <c r="O47">
        <v>0.18</v>
      </c>
      <c r="P47" s="6">
        <f t="shared" si="2"/>
        <v>0.18922044737702026</v>
      </c>
      <c r="AB47" s="12" t="s">
        <v>96</v>
      </c>
      <c r="AC47" s="4">
        <v>41417</v>
      </c>
      <c r="AD47" s="5">
        <v>0.75</v>
      </c>
      <c r="AE47" s="4">
        <v>41425</v>
      </c>
      <c r="AF47" s="51">
        <v>0.82291666666666663</v>
      </c>
      <c r="AG47" s="7">
        <f t="shared" si="5"/>
        <v>8</v>
      </c>
      <c r="AH47" s="49">
        <f t="shared" si="7"/>
        <v>195.75</v>
      </c>
      <c r="AI47" s="6"/>
      <c r="AJ47" s="6"/>
    </row>
    <row r="48" spans="10:36" x14ac:dyDescent="0.2">
      <c r="J48" s="10">
        <v>174.16666666666669</v>
      </c>
      <c r="K48" s="10">
        <v>0.42299999999999999</v>
      </c>
      <c r="L48" s="10">
        <v>0.40089343930392562</v>
      </c>
      <c r="N48">
        <v>193.23</v>
      </c>
      <c r="O48">
        <v>0.14000000000000001</v>
      </c>
      <c r="P48" s="6">
        <f t="shared" si="2"/>
        <v>0.1897693774339031</v>
      </c>
      <c r="AB48" s="12" t="s">
        <v>97</v>
      </c>
      <c r="AC48" s="4">
        <v>41417</v>
      </c>
      <c r="AD48" s="5">
        <v>0.75</v>
      </c>
      <c r="AE48" s="4">
        <v>41425</v>
      </c>
      <c r="AF48" s="51">
        <v>0.90625</v>
      </c>
      <c r="AG48" s="7">
        <f t="shared" si="5"/>
        <v>8</v>
      </c>
      <c r="AH48" s="49">
        <f t="shared" si="7"/>
        <v>197.75</v>
      </c>
      <c r="AI48" s="6"/>
      <c r="AJ48" s="6"/>
    </row>
    <row r="49" spans="10:36" x14ac:dyDescent="0.2">
      <c r="J49" s="10">
        <v>174.71666666666667</v>
      </c>
      <c r="K49" s="10">
        <v>0.371</v>
      </c>
      <c r="L49" s="10">
        <v>0.40502828291740389</v>
      </c>
      <c r="N49">
        <v>193.75</v>
      </c>
      <c r="O49">
        <v>0.12</v>
      </c>
      <c r="P49" s="6">
        <f t="shared" si="2"/>
        <v>0.19156325619265546</v>
      </c>
      <c r="AB49" s="12" t="s">
        <v>98</v>
      </c>
      <c r="AC49" s="4">
        <v>41417</v>
      </c>
      <c r="AD49" s="5">
        <v>0.75</v>
      </c>
      <c r="AE49" s="4">
        <v>41425</v>
      </c>
      <c r="AF49" s="51">
        <v>0.98958333333333337</v>
      </c>
      <c r="AG49" s="7">
        <f t="shared" si="5"/>
        <v>8</v>
      </c>
      <c r="AH49" s="49">
        <f t="shared" si="7"/>
        <v>175.75</v>
      </c>
      <c r="AI49" s="6"/>
      <c r="AJ49" s="6"/>
    </row>
    <row r="50" spans="10:36" x14ac:dyDescent="0.2">
      <c r="J50" s="10">
        <v>174.85</v>
      </c>
      <c r="K50" s="10">
        <v>0.46700000000000003</v>
      </c>
      <c r="L50" s="10">
        <v>0.40603661048390194</v>
      </c>
      <c r="N50">
        <v>195.82</v>
      </c>
      <c r="O50">
        <v>0.18</v>
      </c>
      <c r="P50" s="6">
        <f t="shared" si="2"/>
        <v>0.19885534685668604</v>
      </c>
      <c r="AB50" s="12" t="s">
        <v>99</v>
      </c>
      <c r="AC50" s="4">
        <v>41417</v>
      </c>
      <c r="AD50" s="5">
        <v>0.75</v>
      </c>
      <c r="AE50" s="4">
        <v>41426</v>
      </c>
      <c r="AF50" s="51">
        <v>7.2916666666666671E-2</v>
      </c>
      <c r="AG50" s="7">
        <f t="shared" si="5"/>
        <v>9</v>
      </c>
      <c r="AH50" s="49">
        <f t="shared" si="7"/>
        <v>201.75</v>
      </c>
      <c r="AI50" s="6">
        <v>0.68100000000000005</v>
      </c>
      <c r="AJ50" s="6">
        <v>0.47</v>
      </c>
    </row>
    <row r="51" spans="10:36" x14ac:dyDescent="0.2">
      <c r="J51" s="10">
        <v>175</v>
      </c>
      <c r="K51" s="10">
        <v>0.51200000000000001</v>
      </c>
      <c r="L51" s="10">
        <v>0.4071737614619666</v>
      </c>
      <c r="N51">
        <v>217.03</v>
      </c>
      <c r="O51">
        <v>0.16</v>
      </c>
      <c r="P51" s="6">
        <f t="shared" si="2"/>
        <v>0.28875447549421596</v>
      </c>
      <c r="AB51" s="12" t="s">
        <v>100</v>
      </c>
      <c r="AC51" s="4">
        <v>41417</v>
      </c>
      <c r="AD51" s="5">
        <v>0.75</v>
      </c>
      <c r="AE51" s="4">
        <v>41426</v>
      </c>
      <c r="AF51" s="51">
        <v>0.15625</v>
      </c>
      <c r="AG51" s="7">
        <f t="shared" si="5"/>
        <v>9</v>
      </c>
      <c r="AH51" s="49">
        <f t="shared" si="7"/>
        <v>203.75</v>
      </c>
      <c r="AI51" s="6"/>
      <c r="AJ51" s="6"/>
    </row>
    <row r="52" spans="10:36" x14ac:dyDescent="0.2">
      <c r="J52" s="10">
        <v>175.16666666666666</v>
      </c>
      <c r="K52" s="10">
        <v>0.4</v>
      </c>
      <c r="L52" s="10">
        <v>0.40844072535216736</v>
      </c>
      <c r="N52">
        <v>216.65</v>
      </c>
      <c r="O52">
        <v>0.16</v>
      </c>
      <c r="P52" s="6">
        <f t="shared" si="2"/>
        <v>0.28688185245313513</v>
      </c>
      <c r="AB52" s="12" t="s">
        <v>101</v>
      </c>
      <c r="AC52" s="4">
        <v>41417</v>
      </c>
      <c r="AD52" s="5">
        <v>0.75</v>
      </c>
      <c r="AE52" s="4">
        <v>41426</v>
      </c>
      <c r="AF52" s="51">
        <v>0.23958333333333334</v>
      </c>
      <c r="AG52" s="7">
        <f t="shared" si="5"/>
        <v>9</v>
      </c>
      <c r="AH52" s="49">
        <f t="shared" si="7"/>
        <v>208.4666666666667</v>
      </c>
      <c r="AI52" s="6"/>
      <c r="AJ52" s="6"/>
    </row>
    <row r="53" spans="10:36" x14ac:dyDescent="0.2">
      <c r="J53" s="10">
        <v>175.33333333333331</v>
      </c>
      <c r="K53" s="10">
        <v>0.27300000000000002</v>
      </c>
      <c r="L53" s="10">
        <v>0.40971134273469634</v>
      </c>
      <c r="N53">
        <v>216.82</v>
      </c>
      <c r="O53">
        <v>0.14000000000000001</v>
      </c>
      <c r="P53" s="6">
        <f t="shared" si="2"/>
        <v>0.28771835199940599</v>
      </c>
      <c r="AB53" s="6" t="s">
        <v>102</v>
      </c>
      <c r="AC53" s="4">
        <v>41417</v>
      </c>
      <c r="AD53" s="5">
        <v>0.75</v>
      </c>
      <c r="AE53" s="4">
        <v>41426</v>
      </c>
      <c r="AF53" s="51">
        <v>0.43611111111111112</v>
      </c>
      <c r="AG53" s="7">
        <f t="shared" si="5"/>
        <v>9</v>
      </c>
      <c r="AH53" s="49">
        <f t="shared" si="7"/>
        <v>209.63333333333333</v>
      </c>
      <c r="AI53" s="6">
        <v>0.752</v>
      </c>
      <c r="AJ53" s="6"/>
    </row>
    <row r="54" spans="10:36" x14ac:dyDescent="0.2">
      <c r="J54" s="10">
        <v>192.21666666666667</v>
      </c>
      <c r="K54" s="10">
        <v>0.81499999999999995</v>
      </c>
      <c r="L54" s="10">
        <v>0.55895032721487059</v>
      </c>
      <c r="N54">
        <v>217.05</v>
      </c>
      <c r="O54">
        <v>0.11</v>
      </c>
      <c r="P54" s="6">
        <f t="shared" si="2"/>
        <v>0.2888533155135764</v>
      </c>
      <c r="AB54" s="6" t="s">
        <v>103</v>
      </c>
      <c r="AC54" s="4">
        <v>41417</v>
      </c>
      <c r="AD54" s="5">
        <v>0.75</v>
      </c>
      <c r="AE54" s="4">
        <v>41426</v>
      </c>
      <c r="AF54" s="51">
        <v>0.48472222222222222</v>
      </c>
      <c r="AG54" s="7">
        <f t="shared" si="5"/>
        <v>9</v>
      </c>
      <c r="AH54" s="49">
        <f t="shared" si="7"/>
        <v>210.5</v>
      </c>
      <c r="AI54" s="6">
        <v>0.77100000000000002</v>
      </c>
      <c r="AJ54" s="6"/>
    </row>
    <row r="55" spans="10:36" x14ac:dyDescent="0.2">
      <c r="J55" s="10">
        <v>192.4</v>
      </c>
      <c r="K55" s="10">
        <v>0.45900000000000002</v>
      </c>
      <c r="L55" s="10">
        <v>0.56081165963497792</v>
      </c>
      <c r="N55">
        <v>217.18</v>
      </c>
      <c r="O55">
        <v>0.2</v>
      </c>
      <c r="P55" s="6">
        <f t="shared" si="2"/>
        <v>0.28949646124459871</v>
      </c>
      <c r="AB55" s="6" t="s">
        <v>104</v>
      </c>
      <c r="AC55" s="4">
        <v>41417</v>
      </c>
      <c r="AD55" s="5">
        <v>0.75</v>
      </c>
      <c r="AE55" s="4">
        <v>41426</v>
      </c>
      <c r="AF55" s="5">
        <v>0.52083333333333337</v>
      </c>
      <c r="AG55" s="7">
        <f t="shared" si="5"/>
        <v>9</v>
      </c>
      <c r="AH55" s="49">
        <f t="shared" si="7"/>
        <v>211.25</v>
      </c>
      <c r="AI55" s="6">
        <v>0.80100000000000005</v>
      </c>
      <c r="AJ55" s="6"/>
    </row>
    <row r="56" spans="10:36" x14ac:dyDescent="0.2">
      <c r="J56" s="10">
        <v>192.58333333333331</v>
      </c>
      <c r="K56" s="10">
        <v>0.57099999999999995</v>
      </c>
      <c r="L56" s="10">
        <v>0.56267854939312301</v>
      </c>
      <c r="N56">
        <v>218.1</v>
      </c>
      <c r="O56">
        <v>0.26</v>
      </c>
      <c r="P56" s="6">
        <f t="shared" si="2"/>
        <v>0.29408200532560214</v>
      </c>
      <c r="AB56" s="6" t="s">
        <v>105</v>
      </c>
      <c r="AC56" s="4">
        <v>41417</v>
      </c>
      <c r="AD56" s="5">
        <v>0.75</v>
      </c>
      <c r="AE56" s="4">
        <v>41426</v>
      </c>
      <c r="AF56" s="5">
        <v>0.55208333333333337</v>
      </c>
      <c r="AG56" s="7">
        <f t="shared" si="5"/>
        <v>9</v>
      </c>
      <c r="AH56" s="49">
        <f>((AE56-AC56)+(AF56-AD56))*24</f>
        <v>211.25</v>
      </c>
      <c r="AI56" s="6">
        <v>0.81799999999999995</v>
      </c>
      <c r="AJ56" s="6">
        <v>0.55200000000000005</v>
      </c>
    </row>
    <row r="57" spans="10:36" x14ac:dyDescent="0.2">
      <c r="J57" s="10">
        <v>192.7166666666667</v>
      </c>
      <c r="K57" s="10">
        <v>0.52</v>
      </c>
      <c r="L57" s="10">
        <v>0.56403978499319329</v>
      </c>
      <c r="N57">
        <v>218.42</v>
      </c>
      <c r="O57">
        <v>0.3</v>
      </c>
      <c r="P57" s="6">
        <f t="shared" si="2"/>
        <v>0.29569100978552654</v>
      </c>
      <c r="AB57" s="11"/>
      <c r="AC57" s="54"/>
      <c r="AD57" s="55"/>
      <c r="AE57" s="54"/>
      <c r="AF57" s="56"/>
      <c r="AG57" s="56"/>
      <c r="AH57" s="57"/>
      <c r="AI57" s="56"/>
      <c r="AJ57" s="56"/>
    </row>
    <row r="58" spans="10:36" x14ac:dyDescent="0.2">
      <c r="J58" s="10">
        <v>192.85</v>
      </c>
      <c r="K58" s="10">
        <v>0.495</v>
      </c>
      <c r="L58" s="10">
        <v>0.56540397126673803</v>
      </c>
      <c r="N58">
        <v>218.87</v>
      </c>
      <c r="O58">
        <v>0.19</v>
      </c>
      <c r="P58" s="6">
        <f t="shared" si="2"/>
        <v>0.2979659744893195</v>
      </c>
    </row>
    <row r="59" spans="10:36" x14ac:dyDescent="0.2">
      <c r="J59" s="10">
        <v>214.68333333333334</v>
      </c>
      <c r="K59" s="10">
        <v>0.5</v>
      </c>
      <c r="L59" s="10">
        <v>0.83205394309431657</v>
      </c>
      <c r="N59">
        <v>219.93</v>
      </c>
      <c r="O59">
        <v>0.23</v>
      </c>
      <c r="P59" s="6">
        <f t="shared" si="2"/>
        <v>0.30338184538675494</v>
      </c>
    </row>
    <row r="60" spans="10:36" x14ac:dyDescent="0.2">
      <c r="J60" s="10">
        <v>215.33333333333331</v>
      </c>
      <c r="K60" s="10">
        <v>1.1879999999999999</v>
      </c>
      <c r="L60" s="10">
        <v>0.84141446778232432</v>
      </c>
      <c r="N60">
        <v>239.08</v>
      </c>
      <c r="O60">
        <v>0.2</v>
      </c>
      <c r="P60" s="6">
        <f t="shared" si="2"/>
        <v>0.41554660222280959</v>
      </c>
    </row>
    <row r="61" spans="10:36" x14ac:dyDescent="0.2">
      <c r="J61" s="10">
        <v>215.91666666666669</v>
      </c>
      <c r="K61" s="10">
        <v>1.411</v>
      </c>
      <c r="L61" s="10">
        <v>0.84988982246858846</v>
      </c>
      <c r="N61">
        <v>239.5</v>
      </c>
      <c r="O61">
        <v>0.3</v>
      </c>
      <c r="P61" s="6">
        <f t="shared" si="2"/>
        <v>0.41831873042612644</v>
      </c>
    </row>
    <row r="62" spans="10:36" x14ac:dyDescent="0.2">
      <c r="J62" s="10">
        <v>216.28333333333336</v>
      </c>
      <c r="K62" s="10">
        <v>1.1579999999999999</v>
      </c>
      <c r="L62" s="10">
        <v>0.85525359266820633</v>
      </c>
      <c r="N62">
        <v>239.7</v>
      </c>
      <c r="O62">
        <v>0.22</v>
      </c>
      <c r="P62" s="6">
        <f t="shared" si="2"/>
        <v>0.41964356372236389</v>
      </c>
      <c r="AB62" s="11" t="s">
        <v>108</v>
      </c>
      <c r="AH62" s="14"/>
      <c r="AI62" s="11"/>
      <c r="AJ62" s="14"/>
    </row>
    <row r="63" spans="10:36" x14ac:dyDescent="0.2">
      <c r="J63" s="10">
        <v>216.61666666666665</v>
      </c>
      <c r="K63" s="10">
        <v>0.70799999999999996</v>
      </c>
      <c r="L63" s="10">
        <v>0.86015421166580719</v>
      </c>
      <c r="N63">
        <v>241.03</v>
      </c>
      <c r="O63">
        <v>0.13</v>
      </c>
      <c r="P63" s="6">
        <f t="shared" si="2"/>
        <v>0.42853202658572886</v>
      </c>
      <c r="AB63" s="3" t="s">
        <v>6</v>
      </c>
      <c r="AC63" s="1" t="s">
        <v>0</v>
      </c>
      <c r="AD63" s="2" t="s">
        <v>1</v>
      </c>
      <c r="AE63" s="1" t="s">
        <v>2</v>
      </c>
      <c r="AF63" s="2" t="s">
        <v>3</v>
      </c>
      <c r="AG63" s="3" t="s">
        <v>4</v>
      </c>
      <c r="AH63" s="15" t="s">
        <v>5</v>
      </c>
      <c r="AI63" s="3" t="s">
        <v>109</v>
      </c>
      <c r="AJ63" s="25" t="s">
        <v>10</v>
      </c>
    </row>
    <row r="64" spans="10:36" x14ac:dyDescent="0.2">
      <c r="J64" s="10">
        <v>217.48333333333332</v>
      </c>
      <c r="K64" s="10">
        <v>1.405</v>
      </c>
      <c r="L64" s="10">
        <v>0.87300528348862017</v>
      </c>
      <c r="N64">
        <v>241.03</v>
      </c>
      <c r="O64">
        <v>0.16</v>
      </c>
      <c r="P64" s="6">
        <f t="shared" si="2"/>
        <v>0.42853202658572886</v>
      </c>
      <c r="AB64" s="42" t="s">
        <v>110</v>
      </c>
      <c r="AC64" s="43">
        <v>42375</v>
      </c>
      <c r="AD64" s="44">
        <v>0.58333333333333337</v>
      </c>
      <c r="AE64" s="43">
        <v>42383</v>
      </c>
      <c r="AF64" s="44">
        <v>0.69097222222222221</v>
      </c>
      <c r="AG64" s="42">
        <f t="shared" ref="AG64:AG73" si="8">(AE64-AC64)</f>
        <v>8</v>
      </c>
      <c r="AH64" s="21">
        <f t="shared" ref="AH64:AH73" si="9">((AE64-AC64)+(AF64-AD64))*24</f>
        <v>194.58333333333334</v>
      </c>
      <c r="AI64" s="42">
        <v>0.23</v>
      </c>
      <c r="AJ64" s="21">
        <v>0</v>
      </c>
    </row>
    <row r="65" spans="10:36" x14ac:dyDescent="0.2">
      <c r="J65" s="10">
        <v>218.66666666666666</v>
      </c>
      <c r="K65" s="10">
        <v>1.171</v>
      </c>
      <c r="L65" s="10">
        <v>0.89080873326428733</v>
      </c>
      <c r="N65">
        <v>241.03</v>
      </c>
      <c r="O65">
        <v>0.35</v>
      </c>
      <c r="P65" s="6">
        <f t="shared" si="2"/>
        <v>0.42853202658572886</v>
      </c>
      <c r="AB65" s="42" t="s">
        <v>111</v>
      </c>
      <c r="AC65" s="43">
        <v>42375</v>
      </c>
      <c r="AD65" s="44">
        <v>0.58333333333333337</v>
      </c>
      <c r="AE65" s="43">
        <v>42384</v>
      </c>
      <c r="AF65" s="44">
        <v>0.625</v>
      </c>
      <c r="AG65" s="42">
        <f t="shared" si="8"/>
        <v>9</v>
      </c>
      <c r="AH65" s="21">
        <f t="shared" si="9"/>
        <v>217</v>
      </c>
      <c r="AI65" s="42">
        <v>0.34</v>
      </c>
      <c r="AJ65" s="21" t="str">
        <f>TEXT((AE65+AF65)-(AE64+AF64),"[h]:mm:ss")</f>
        <v>22:25:00</v>
      </c>
    </row>
    <row r="66" spans="10:36" x14ac:dyDescent="0.2">
      <c r="J66" s="10">
        <v>219.81666666666666</v>
      </c>
      <c r="K66" s="10">
        <v>1.077</v>
      </c>
      <c r="L66" s="10">
        <v>0.90839685879209053</v>
      </c>
      <c r="N66">
        <v>242.22</v>
      </c>
      <c r="O66">
        <v>0.2</v>
      </c>
      <c r="P66" s="6">
        <f t="shared" si="2"/>
        <v>0.43660026336361324</v>
      </c>
      <c r="AB66" s="42" t="s">
        <v>112</v>
      </c>
      <c r="AC66" s="43">
        <v>42375</v>
      </c>
      <c r="AD66" s="44">
        <v>0.58333333333333337</v>
      </c>
      <c r="AE66" s="43">
        <v>42385</v>
      </c>
      <c r="AF66" s="44">
        <v>0.68194444444444446</v>
      </c>
      <c r="AG66" s="42">
        <f t="shared" si="8"/>
        <v>10</v>
      </c>
      <c r="AH66" s="21">
        <f t="shared" si="9"/>
        <v>242.36666666666667</v>
      </c>
      <c r="AI66" s="42">
        <v>0.47799999999999998</v>
      </c>
      <c r="AJ66" s="21" t="str">
        <f>TEXT((AE66+AF66)-(AE64+AF64),"[h]:mm:ss")</f>
        <v>47:47:00</v>
      </c>
    </row>
    <row r="67" spans="10:36" x14ac:dyDescent="0.2">
      <c r="J67" s="10">
        <v>220.18333333333334</v>
      </c>
      <c r="K67" s="10">
        <v>0.99099999999999999</v>
      </c>
      <c r="L67" s="10">
        <v>0.91406433946236909</v>
      </c>
      <c r="N67">
        <v>242.77</v>
      </c>
      <c r="O67">
        <v>0.15</v>
      </c>
      <c r="P67" s="6">
        <f t="shared" si="2"/>
        <v>0.44036608860099635</v>
      </c>
      <c r="AB67" s="42" t="s">
        <v>113</v>
      </c>
      <c r="AC67" s="43">
        <v>42375</v>
      </c>
      <c r="AD67" s="44">
        <v>0.58333333333333337</v>
      </c>
      <c r="AE67" s="43">
        <v>42386</v>
      </c>
      <c r="AF67" s="44">
        <v>0.70486111111111116</v>
      </c>
      <c r="AG67" s="42">
        <f t="shared" si="8"/>
        <v>11</v>
      </c>
      <c r="AH67" s="21">
        <f>((AE67-AC67)+(AF67-AD67))*24</f>
        <v>266.91666666666669</v>
      </c>
      <c r="AI67" s="42">
        <v>0.66500000000000004</v>
      </c>
      <c r="AJ67" s="21" t="str">
        <f>TEXT((AE67+AF67)-(AE64+AF64),"[h]:mm:ss")</f>
        <v>72:20:00</v>
      </c>
    </row>
    <row r="68" spans="10:36" x14ac:dyDescent="0.2">
      <c r="J68" s="10">
        <v>221.05</v>
      </c>
      <c r="K68" s="10">
        <v>0.76700000000000002</v>
      </c>
      <c r="L68" s="10">
        <v>0.92757549578418441</v>
      </c>
      <c r="N68">
        <v>243</v>
      </c>
      <c r="O68">
        <v>0.21</v>
      </c>
      <c r="P68" s="6">
        <f t="shared" ref="P68:P123" si="10">(-$S$5/(1+EXP((N68-$T$5)*$R$5)))+$S$5</f>
        <v>0.44194778444037564</v>
      </c>
      <c r="AB68" s="42" t="s">
        <v>114</v>
      </c>
      <c r="AC68" s="43">
        <v>42375</v>
      </c>
      <c r="AD68" s="44">
        <v>0.58333333333333337</v>
      </c>
      <c r="AE68" s="43">
        <v>42387</v>
      </c>
      <c r="AF68" s="44">
        <v>0.68055555555555547</v>
      </c>
      <c r="AG68" s="42">
        <f t="shared" si="8"/>
        <v>12</v>
      </c>
      <c r="AH68" s="21">
        <f t="shared" si="9"/>
        <v>290.33333333333331</v>
      </c>
      <c r="AI68" s="42">
        <v>0.86499999999999999</v>
      </c>
      <c r="AJ68" s="21" t="str">
        <f>TEXT((AE68+AF68)-(AE64+AF64),"[h]:mm:ss")</f>
        <v>95:45:00</v>
      </c>
    </row>
    <row r="69" spans="10:36" x14ac:dyDescent="0.2">
      <c r="J69" s="10">
        <v>221.3</v>
      </c>
      <c r="K69" s="10">
        <v>0.97899999999999998</v>
      </c>
      <c r="L69" s="10">
        <v>0.93150315130479733</v>
      </c>
      <c r="N69">
        <v>243.15</v>
      </c>
      <c r="O69">
        <v>0.22</v>
      </c>
      <c r="P69" s="6">
        <f t="shared" si="10"/>
        <v>0.44298151556605836</v>
      </c>
      <c r="AB69" s="42" t="s">
        <v>115</v>
      </c>
      <c r="AC69" s="43">
        <v>42375</v>
      </c>
      <c r="AD69" s="44">
        <v>0.58333333333333337</v>
      </c>
      <c r="AE69" s="43">
        <v>42388</v>
      </c>
      <c r="AF69" s="44">
        <v>0.625</v>
      </c>
      <c r="AG69" s="42">
        <f t="shared" si="8"/>
        <v>13</v>
      </c>
      <c r="AH69" s="21">
        <f t="shared" si="9"/>
        <v>313</v>
      </c>
      <c r="AI69" s="42">
        <v>1.1339999999999999</v>
      </c>
      <c r="AJ69" s="21" t="str">
        <f>TEXT((AE69+AF69)-(AE64+AF64),"[h]:mm:ss")</f>
        <v>118:25:00</v>
      </c>
    </row>
    <row r="70" spans="10:36" x14ac:dyDescent="0.2">
      <c r="J70" s="10">
        <v>221.43333333333334</v>
      </c>
      <c r="K70" s="10">
        <v>0.86299999999999999</v>
      </c>
      <c r="L70" s="10">
        <v>0.93360344572209986</v>
      </c>
      <c r="N70">
        <v>243.37</v>
      </c>
      <c r="O70">
        <v>0.16</v>
      </c>
      <c r="P70" s="6">
        <f t="shared" si="10"/>
        <v>0.44450078178317876</v>
      </c>
      <c r="AB70" s="42" t="s">
        <v>116</v>
      </c>
      <c r="AC70" s="43">
        <v>42375</v>
      </c>
      <c r="AD70" s="44">
        <v>0.58333333333333337</v>
      </c>
      <c r="AE70" s="43">
        <v>42389</v>
      </c>
      <c r="AF70" s="44">
        <v>0.46319444444444446</v>
      </c>
      <c r="AG70" s="42">
        <f t="shared" si="8"/>
        <v>14</v>
      </c>
      <c r="AH70" s="21">
        <f t="shared" si="9"/>
        <v>333.11666666666667</v>
      </c>
      <c r="AI70" s="42">
        <v>1.4</v>
      </c>
      <c r="AJ70" s="21" t="str">
        <f>TEXT((AE70+AF70)-(AE64+AF64),"[h]:mm:ss")</f>
        <v>138:32:00</v>
      </c>
    </row>
    <row r="71" spans="10:36" x14ac:dyDescent="0.2">
      <c r="J71" s="10">
        <v>216.9</v>
      </c>
      <c r="K71" s="10">
        <v>1.1619999999999999</v>
      </c>
      <c r="L71" s="10">
        <v>0.86433810152453994</v>
      </c>
      <c r="N71">
        <v>243.5</v>
      </c>
      <c r="O71">
        <v>0.14000000000000001</v>
      </c>
      <c r="P71" s="6">
        <f t="shared" si="10"/>
        <v>0.44540027765061785</v>
      </c>
      <c r="AB71" s="42" t="s">
        <v>117</v>
      </c>
      <c r="AC71" s="43">
        <v>42375</v>
      </c>
      <c r="AD71" s="44">
        <v>0.58333333333333337</v>
      </c>
      <c r="AE71" s="43">
        <v>42390</v>
      </c>
      <c r="AF71" s="44">
        <v>0.59375</v>
      </c>
      <c r="AG71" s="42">
        <f t="shared" si="8"/>
        <v>15</v>
      </c>
      <c r="AH71" s="21">
        <f t="shared" si="9"/>
        <v>360.25</v>
      </c>
      <c r="AI71" s="42">
        <v>1.79</v>
      </c>
      <c r="AJ71" s="21" t="str">
        <f>TEXT((AE71+AF71)-(AE64+AF64),"[h]:mm:ss")</f>
        <v>165:40:00</v>
      </c>
    </row>
    <row r="72" spans="10:36" x14ac:dyDescent="0.2">
      <c r="J72" s="10">
        <v>216.96666666666667</v>
      </c>
      <c r="K72" s="10">
        <v>0.88600000000000001</v>
      </c>
      <c r="L72" s="10">
        <v>0.86532500269891788</v>
      </c>
      <c r="N72">
        <v>262.77999999999997</v>
      </c>
      <c r="O72">
        <v>0.32</v>
      </c>
      <c r="P72" s="6">
        <f t="shared" si="10"/>
        <v>0.59284176007754619</v>
      </c>
      <c r="AB72" s="42" t="s">
        <v>118</v>
      </c>
      <c r="AC72" s="43">
        <v>42375</v>
      </c>
      <c r="AD72" s="44">
        <v>0.58333333333333337</v>
      </c>
      <c r="AE72" s="43">
        <v>42391</v>
      </c>
      <c r="AF72" s="44">
        <v>0.58333333333333337</v>
      </c>
      <c r="AG72" s="42">
        <f t="shared" si="8"/>
        <v>16</v>
      </c>
      <c r="AH72" s="21">
        <f t="shared" si="9"/>
        <v>384</v>
      </c>
      <c r="AI72" s="42">
        <v>2.0699999999999998</v>
      </c>
      <c r="AJ72" s="21" t="str">
        <f>TEXT((AE72+AF72)-(AE64+AF64),"[h]:mm:ss")</f>
        <v>189:25:00</v>
      </c>
    </row>
    <row r="73" spans="10:36" x14ac:dyDescent="0.2">
      <c r="J73" s="10">
        <v>217.08333333333334</v>
      </c>
      <c r="K73" s="10">
        <v>1.0429999999999999</v>
      </c>
      <c r="L73" s="10">
        <v>0.86705433410958932</v>
      </c>
      <c r="N73">
        <v>262.93</v>
      </c>
      <c r="O73">
        <v>0.28000000000000003</v>
      </c>
      <c r="P73" s="6">
        <f t="shared" si="10"/>
        <v>0.59409385709239393</v>
      </c>
      <c r="AB73" s="42" t="s">
        <v>119</v>
      </c>
      <c r="AC73" s="43">
        <v>42375</v>
      </c>
      <c r="AD73" s="44">
        <v>0.58333333333333337</v>
      </c>
      <c r="AE73" s="43">
        <v>42394</v>
      </c>
      <c r="AF73" s="44">
        <v>0.61111111111111105</v>
      </c>
      <c r="AG73" s="29">
        <f t="shared" si="8"/>
        <v>19</v>
      </c>
      <c r="AH73" s="32">
        <f t="shared" si="9"/>
        <v>456.66666666666669</v>
      </c>
      <c r="AI73" s="29">
        <v>2.75</v>
      </c>
      <c r="AJ73" s="21" t="str">
        <f>TEXT((AE73+AF73)-(AE64+AF64),"[h]:mm:ss")</f>
        <v>262:05:00</v>
      </c>
    </row>
    <row r="74" spans="10:36" x14ac:dyDescent="0.2">
      <c r="J74" s="10">
        <v>246.15</v>
      </c>
      <c r="K74" s="10">
        <v>0.90600000000000003</v>
      </c>
      <c r="L74" s="10">
        <v>1.3920559781413404</v>
      </c>
      <c r="N74">
        <v>263.17</v>
      </c>
      <c r="O74">
        <v>0.27</v>
      </c>
      <c r="P74" s="6">
        <f t="shared" si="10"/>
        <v>0.59610038443568159</v>
      </c>
    </row>
    <row r="75" spans="10:36" x14ac:dyDescent="0.2">
      <c r="J75" s="10">
        <v>247.31666666666666</v>
      </c>
      <c r="K75" s="10">
        <v>1.8160000000000001</v>
      </c>
      <c r="L75" s="10">
        <v>1.4171571398573617</v>
      </c>
      <c r="N75">
        <v>263.39999999999998</v>
      </c>
      <c r="O75">
        <v>0.28000000000000003</v>
      </c>
      <c r="P75" s="6">
        <f t="shared" si="10"/>
        <v>0.59802696049940707</v>
      </c>
    </row>
    <row r="76" spans="10:36" x14ac:dyDescent="0.2">
      <c r="J76" s="10">
        <v>247.43333333333334</v>
      </c>
      <c r="K76" s="10">
        <v>1.921</v>
      </c>
      <c r="L76" s="10">
        <v>1.4196843754261961</v>
      </c>
      <c r="N76">
        <v>263.47000000000003</v>
      </c>
      <c r="O76">
        <v>0.3</v>
      </c>
      <c r="P76" s="6">
        <f t="shared" si="10"/>
        <v>0.59861401796327285</v>
      </c>
    </row>
    <row r="77" spans="10:36" x14ac:dyDescent="0.2">
      <c r="J77" s="10">
        <v>247.58333333333331</v>
      </c>
      <c r="K77" s="10">
        <v>1.976</v>
      </c>
      <c r="L77" s="10">
        <v>1.422938245319874</v>
      </c>
      <c r="N77">
        <v>263.57</v>
      </c>
      <c r="O77">
        <v>0.26</v>
      </c>
      <c r="P77" s="6">
        <f t="shared" si="10"/>
        <v>0.59945324383045406</v>
      </c>
    </row>
    <row r="78" spans="10:36" x14ac:dyDescent="0.2">
      <c r="J78" s="10">
        <v>247.66666666666669</v>
      </c>
      <c r="K78" s="10">
        <v>1.681</v>
      </c>
      <c r="L78" s="10">
        <v>1.4247481700634159</v>
      </c>
      <c r="N78">
        <v>263.73</v>
      </c>
      <c r="O78">
        <v>0.15</v>
      </c>
      <c r="P78" s="6">
        <f t="shared" si="10"/>
        <v>0.60079740379549529</v>
      </c>
    </row>
    <row r="79" spans="10:36" x14ac:dyDescent="0.2">
      <c r="J79" s="10">
        <v>265.8</v>
      </c>
      <c r="K79" s="10">
        <v>1.34</v>
      </c>
      <c r="L79" s="10">
        <v>1.8550231855791166</v>
      </c>
      <c r="N79">
        <v>264.02</v>
      </c>
      <c r="O79">
        <v>0.11</v>
      </c>
      <c r="P79" s="6">
        <f t="shared" si="10"/>
        <v>0.60323807061586887</v>
      </c>
    </row>
    <row r="80" spans="10:36" x14ac:dyDescent="0.2">
      <c r="J80" s="10">
        <v>266.43333333333334</v>
      </c>
      <c r="K80" s="10">
        <v>2.3959999999999999</v>
      </c>
      <c r="L80" s="10">
        <v>1.8712946917172308</v>
      </c>
      <c r="N80">
        <v>264.2</v>
      </c>
      <c r="O80">
        <v>0.17</v>
      </c>
      <c r="P80" s="6">
        <f t="shared" si="10"/>
        <v>0.60475579684200387</v>
      </c>
    </row>
    <row r="81" spans="10:16" x14ac:dyDescent="0.2">
      <c r="J81" s="10">
        <v>266.3</v>
      </c>
      <c r="K81" s="10">
        <v>2.48</v>
      </c>
      <c r="L81" s="10">
        <v>1.8678626268456169</v>
      </c>
      <c r="N81">
        <v>264.35000000000002</v>
      </c>
      <c r="O81">
        <v>0.23</v>
      </c>
      <c r="P81" s="6">
        <f t="shared" si="10"/>
        <v>0.60602221974145665</v>
      </c>
    </row>
    <row r="82" spans="10:16" x14ac:dyDescent="0.2">
      <c r="J82" s="10">
        <v>266.53333333333336</v>
      </c>
      <c r="K82" s="10">
        <v>2.3940000000000001</v>
      </c>
      <c r="L82" s="10">
        <v>1.8738710015990261</v>
      </c>
      <c r="N82">
        <v>286.87</v>
      </c>
      <c r="O82">
        <v>0.31</v>
      </c>
      <c r="P82" s="6">
        <f t="shared" si="10"/>
        <v>0.81099992409936816</v>
      </c>
    </row>
    <row r="83" spans="10:16" x14ac:dyDescent="0.2">
      <c r="J83" s="10">
        <v>266.7</v>
      </c>
      <c r="K83" s="10">
        <v>2.46</v>
      </c>
      <c r="L83" s="10">
        <v>1.8781691497015816</v>
      </c>
      <c r="N83">
        <v>287.02999999999997</v>
      </c>
      <c r="O83">
        <v>0.27</v>
      </c>
      <c r="P83" s="6">
        <f t="shared" si="10"/>
        <v>0.81254323583416022</v>
      </c>
    </row>
    <row r="84" spans="10:16" x14ac:dyDescent="0.2">
      <c r="J84" s="10">
        <v>266.81666666666666</v>
      </c>
      <c r="K84" s="10">
        <v>2.8460000000000001</v>
      </c>
      <c r="L84" s="10">
        <v>1.8811810439269747</v>
      </c>
      <c r="N84">
        <v>287.33</v>
      </c>
      <c r="O84">
        <v>0.28999999999999998</v>
      </c>
      <c r="P84" s="6">
        <f t="shared" si="10"/>
        <v>0.81543943576707445</v>
      </c>
    </row>
    <row r="85" spans="10:16" x14ac:dyDescent="0.2">
      <c r="J85" s="10">
        <v>288.46666666666664</v>
      </c>
      <c r="K85" s="10">
        <v>2.0779999999999998</v>
      </c>
      <c r="L85" s="10">
        <v>2.4793245929607153</v>
      </c>
      <c r="N85">
        <v>287.37</v>
      </c>
      <c r="O85">
        <v>0.36</v>
      </c>
      <c r="P85" s="6">
        <f t="shared" si="10"/>
        <v>0.81582583923165508</v>
      </c>
    </row>
    <row r="86" spans="10:16" x14ac:dyDescent="0.2">
      <c r="J86" s="10">
        <v>293.48333333333335</v>
      </c>
      <c r="K86" s="10">
        <v>3.31</v>
      </c>
      <c r="L86" s="10">
        <v>2.6264487367265872</v>
      </c>
      <c r="N86">
        <v>287.64999999999998</v>
      </c>
      <c r="O86">
        <v>0.3</v>
      </c>
      <c r="P86" s="6">
        <f t="shared" si="10"/>
        <v>0.81853225148208963</v>
      </c>
    </row>
    <row r="87" spans="10:16" x14ac:dyDescent="0.2">
      <c r="J87" s="10">
        <v>293.08333333333331</v>
      </c>
      <c r="K87" s="10">
        <v>3.49</v>
      </c>
      <c r="L87" s="10">
        <v>2.6146407349562235</v>
      </c>
      <c r="N87">
        <v>288.13</v>
      </c>
      <c r="O87">
        <v>0.31</v>
      </c>
      <c r="P87" s="6">
        <f t="shared" si="10"/>
        <v>0.82317819601893549</v>
      </c>
    </row>
    <row r="88" spans="10:16" x14ac:dyDescent="0.2">
      <c r="J88" s="10">
        <v>293.2833333333333</v>
      </c>
      <c r="K88" s="10">
        <v>3.3420000000000001</v>
      </c>
      <c r="L88" s="10">
        <v>2.6205432423013733</v>
      </c>
      <c r="N88">
        <v>288.43</v>
      </c>
      <c r="O88">
        <v>0.49</v>
      </c>
      <c r="P88" s="6">
        <f t="shared" si="10"/>
        <v>0.82608593189795476</v>
      </c>
    </row>
    <row r="89" spans="10:16" x14ac:dyDescent="0.2">
      <c r="J89" s="10">
        <v>293.38333333333333</v>
      </c>
      <c r="K89" s="10">
        <v>2.9420000000000002</v>
      </c>
      <c r="L89" s="10">
        <v>2.6234956189400163</v>
      </c>
      <c r="N89">
        <v>288.64999999999998</v>
      </c>
      <c r="O89">
        <v>0.37</v>
      </c>
      <c r="P89" s="6">
        <f t="shared" si="10"/>
        <v>0.82822020362361171</v>
      </c>
    </row>
    <row r="90" spans="10:16" x14ac:dyDescent="0.2">
      <c r="J90" s="10">
        <v>293.5</v>
      </c>
      <c r="K90" s="10">
        <v>2.698</v>
      </c>
      <c r="L90" s="10">
        <v>2.6269409946852118</v>
      </c>
      <c r="N90">
        <v>288.77</v>
      </c>
      <c r="O90">
        <v>0.22</v>
      </c>
      <c r="P90" s="6">
        <f t="shared" si="10"/>
        <v>0.82938503321939061</v>
      </c>
    </row>
    <row r="91" spans="10:16" x14ac:dyDescent="0.2">
      <c r="J91" s="10">
        <v>294.33333333333337</v>
      </c>
      <c r="K91" s="10">
        <v>2.3050000000000002</v>
      </c>
      <c r="L91" s="10">
        <v>2.6515793647562811</v>
      </c>
      <c r="N91">
        <v>289</v>
      </c>
      <c r="O91">
        <v>0.35</v>
      </c>
      <c r="P91" s="6">
        <f t="shared" si="10"/>
        <v>0.83161895412918518</v>
      </c>
    </row>
    <row r="92" spans="10:16" x14ac:dyDescent="0.2">
      <c r="J92" s="10">
        <v>294.43333333333334</v>
      </c>
      <c r="K92" s="10">
        <v>1.875</v>
      </c>
      <c r="L92" s="10">
        <v>2.6545392418840565</v>
      </c>
      <c r="N92">
        <v>311.17</v>
      </c>
      <c r="O92">
        <v>0.16</v>
      </c>
      <c r="P92" s="6">
        <f t="shared" si="10"/>
        <v>1.0516539863907672</v>
      </c>
    </row>
    <row r="93" spans="10:16" x14ac:dyDescent="0.2">
      <c r="J93" s="10">
        <v>294.56666666666666</v>
      </c>
      <c r="K93" s="10">
        <v>2.343</v>
      </c>
      <c r="L93" s="10">
        <v>2.6584868042525338</v>
      </c>
      <c r="N93">
        <v>311.35000000000002</v>
      </c>
      <c r="O93">
        <v>0.35</v>
      </c>
      <c r="P93" s="6">
        <f t="shared" si="10"/>
        <v>1.0534490149136966</v>
      </c>
    </row>
    <row r="94" spans="10:16" x14ac:dyDescent="0.2">
      <c r="J94" s="10">
        <v>294.64999999999998</v>
      </c>
      <c r="K94" s="10">
        <v>3.1859999999999999</v>
      </c>
      <c r="L94" s="10">
        <v>2.6609546402189634</v>
      </c>
      <c r="N94">
        <v>311.57</v>
      </c>
      <c r="O94">
        <v>0.36</v>
      </c>
      <c r="P94" s="6">
        <f t="shared" si="10"/>
        <v>1.0556424684976429</v>
      </c>
    </row>
    <row r="95" spans="10:16" x14ac:dyDescent="0.2">
      <c r="J95" s="10">
        <v>316.5333333333333</v>
      </c>
      <c r="K95" s="10">
        <v>2.3860000000000001</v>
      </c>
      <c r="L95" s="10">
        <v>3.3148364784506232</v>
      </c>
      <c r="N95">
        <v>311.73</v>
      </c>
      <c r="O95">
        <v>0.3</v>
      </c>
      <c r="P95" s="6">
        <f t="shared" si="10"/>
        <v>1.0572373714108427</v>
      </c>
    </row>
    <row r="96" spans="10:16" x14ac:dyDescent="0.2">
      <c r="J96" s="10">
        <v>316.64999999999998</v>
      </c>
      <c r="K96" s="10">
        <v>3.169</v>
      </c>
      <c r="L96" s="10">
        <v>3.318297505676981</v>
      </c>
      <c r="N96">
        <v>311.88</v>
      </c>
      <c r="O96">
        <v>0.32</v>
      </c>
      <c r="P96" s="6">
        <f t="shared" si="10"/>
        <v>1.0587323277635381</v>
      </c>
    </row>
    <row r="97" spans="10:16" x14ac:dyDescent="0.2">
      <c r="J97" s="10">
        <v>316.76666666666665</v>
      </c>
      <c r="K97" s="10">
        <v>3.32</v>
      </c>
      <c r="L97" s="10">
        <v>3.3217576761815155</v>
      </c>
      <c r="N97">
        <v>312.2</v>
      </c>
      <c r="O97">
        <v>0.31</v>
      </c>
      <c r="P97" s="6">
        <f t="shared" si="10"/>
        <v>1.0619206792946176</v>
      </c>
    </row>
    <row r="98" spans="10:16" x14ac:dyDescent="0.2">
      <c r="J98" s="10">
        <v>316.88333333333333</v>
      </c>
      <c r="K98" s="10">
        <v>2.3130000000000002</v>
      </c>
      <c r="L98" s="10">
        <v>3.325216980866454</v>
      </c>
      <c r="N98">
        <v>312.38</v>
      </c>
      <c r="O98">
        <v>0.43</v>
      </c>
      <c r="P98" s="6">
        <f t="shared" si="10"/>
        <v>1.0637135760200565</v>
      </c>
    </row>
    <row r="99" spans="10:16" x14ac:dyDescent="0.2">
      <c r="J99" s="10">
        <v>317</v>
      </c>
      <c r="K99" s="10">
        <v>3.58</v>
      </c>
      <c r="L99" s="10">
        <v>3.3286754106432888</v>
      </c>
      <c r="N99">
        <v>312.60000000000002</v>
      </c>
      <c r="O99">
        <v>0.28000000000000003</v>
      </c>
      <c r="P99" s="6">
        <f t="shared" si="10"/>
        <v>1.0659043346837902</v>
      </c>
    </row>
    <row r="100" spans="10:16" x14ac:dyDescent="0.2">
      <c r="J100" s="10">
        <v>317.11666666666667</v>
      </c>
      <c r="K100" s="10">
        <v>3.0390000000000001</v>
      </c>
      <c r="L100" s="10">
        <v>3.3321329564328708</v>
      </c>
      <c r="N100">
        <v>312.72000000000003</v>
      </c>
      <c r="O100">
        <v>0.41</v>
      </c>
      <c r="P100" s="6">
        <f t="shared" si="10"/>
        <v>1.0670990275702139</v>
      </c>
    </row>
    <row r="101" spans="10:16" x14ac:dyDescent="0.2">
      <c r="J101" s="10">
        <v>317.51666666666665</v>
      </c>
      <c r="K101" s="10">
        <v>2.9849999999999999</v>
      </c>
      <c r="L101" s="10">
        <v>3.3439805635370017</v>
      </c>
      <c r="N101">
        <v>312.93</v>
      </c>
      <c r="O101">
        <v>0.44</v>
      </c>
      <c r="P101" s="6">
        <f t="shared" si="10"/>
        <v>1.0691892751780769</v>
      </c>
    </row>
    <row r="102" spans="10:16" x14ac:dyDescent="0.2">
      <c r="J102" s="10">
        <v>317.63333333333333</v>
      </c>
      <c r="K102" s="10">
        <v>3.8069999999999999</v>
      </c>
      <c r="L102" s="10">
        <v>3.3474340856363498</v>
      </c>
      <c r="N102">
        <v>313.13</v>
      </c>
      <c r="O102">
        <v>0.22</v>
      </c>
      <c r="P102" s="6">
        <f t="shared" si="10"/>
        <v>1.0711794228192024</v>
      </c>
    </row>
    <row r="103" spans="10:16" x14ac:dyDescent="0.2">
      <c r="J103" s="10">
        <v>340.43333333333334</v>
      </c>
      <c r="K103" s="10">
        <v>3.911</v>
      </c>
      <c r="L103" s="10">
        <v>3.994021527038587</v>
      </c>
      <c r="N103">
        <v>334.78</v>
      </c>
      <c r="O103">
        <v>0.24</v>
      </c>
      <c r="P103" s="6">
        <f t="shared" si="10"/>
        <v>1.2801086784394036</v>
      </c>
    </row>
    <row r="104" spans="10:16" x14ac:dyDescent="0.2">
      <c r="J104" s="10">
        <v>340.55</v>
      </c>
      <c r="K104" s="10">
        <v>3.3290000000000002</v>
      </c>
      <c r="L104" s="10">
        <v>3.9971360687908222</v>
      </c>
      <c r="N104">
        <v>334.77</v>
      </c>
      <c r="O104">
        <v>0.42</v>
      </c>
      <c r="P104" s="6">
        <f t="shared" si="10"/>
        <v>1.2800165219455013</v>
      </c>
    </row>
    <row r="105" spans="10:16" x14ac:dyDescent="0.2">
      <c r="J105" s="10">
        <v>340.63333333333333</v>
      </c>
      <c r="K105" s="10">
        <v>3.84</v>
      </c>
      <c r="L105" s="10">
        <v>3.9993592635074924</v>
      </c>
      <c r="N105">
        <v>334.92</v>
      </c>
      <c r="O105">
        <v>0.46</v>
      </c>
      <c r="P105" s="6">
        <f t="shared" si="10"/>
        <v>1.2813983266380884</v>
      </c>
    </row>
    <row r="106" spans="10:16" x14ac:dyDescent="0.2">
      <c r="J106" s="10">
        <v>340.68333333333334</v>
      </c>
      <c r="K106" s="10">
        <v>4.1479999999999997</v>
      </c>
      <c r="L106" s="10">
        <v>4.0006925881617317</v>
      </c>
      <c r="N106">
        <v>335.2</v>
      </c>
      <c r="O106">
        <v>0.32</v>
      </c>
      <c r="P106" s="6">
        <f t="shared" si="10"/>
        <v>1.283974571991279</v>
      </c>
    </row>
    <row r="107" spans="10:16" x14ac:dyDescent="0.2">
      <c r="J107" s="10">
        <v>340.76666666666665</v>
      </c>
      <c r="K107" s="10">
        <v>3.9340000000000002</v>
      </c>
      <c r="L107" s="10">
        <v>4.002913807532626</v>
      </c>
      <c r="N107">
        <v>335.93</v>
      </c>
      <c r="O107">
        <v>0.42</v>
      </c>
      <c r="P107" s="6">
        <f t="shared" si="10"/>
        <v>1.2906718860267823</v>
      </c>
    </row>
    <row r="108" spans="10:16" x14ac:dyDescent="0.2">
      <c r="J108" s="10">
        <v>340.86666666666667</v>
      </c>
      <c r="K108" s="10">
        <v>3.2989999999999999</v>
      </c>
      <c r="L108" s="10">
        <v>4.0055776374123138</v>
      </c>
      <c r="N108">
        <v>336.02</v>
      </c>
      <c r="O108">
        <v>0.45</v>
      </c>
      <c r="P108" s="6">
        <f t="shared" si="10"/>
        <v>1.2914956291784998</v>
      </c>
    </row>
    <row r="109" spans="10:16" x14ac:dyDescent="0.2">
      <c r="J109" s="10">
        <v>362.0333333333333</v>
      </c>
      <c r="K109" s="10">
        <v>3.9929999999999999</v>
      </c>
      <c r="L109" s="10">
        <v>4.5246741319823558</v>
      </c>
      <c r="N109">
        <v>336.22</v>
      </c>
      <c r="O109">
        <v>0.34</v>
      </c>
      <c r="P109" s="6">
        <f t="shared" si="10"/>
        <v>1.2933246210499121</v>
      </c>
    </row>
    <row r="110" spans="10:16" x14ac:dyDescent="0.2">
      <c r="J110" s="10">
        <v>362.2166666666667</v>
      </c>
      <c r="K110" s="10">
        <v>2.4809999999999999</v>
      </c>
      <c r="L110" s="10">
        <v>4.5287497220433979</v>
      </c>
      <c r="N110">
        <v>336.42</v>
      </c>
      <c r="O110">
        <v>0.54</v>
      </c>
      <c r="P110" s="6">
        <f t="shared" si="10"/>
        <v>1.2951514682289751</v>
      </c>
    </row>
    <row r="111" spans="10:16" x14ac:dyDescent="0.2">
      <c r="J111" s="10">
        <v>362.2833333333333</v>
      </c>
      <c r="K111" s="10">
        <v>2.952</v>
      </c>
      <c r="L111" s="10">
        <v>4.5302298688270861</v>
      </c>
      <c r="N111">
        <v>336.53</v>
      </c>
      <c r="O111">
        <v>0.25</v>
      </c>
      <c r="P111" s="6">
        <f t="shared" si="10"/>
        <v>1.296155316080088</v>
      </c>
    </row>
    <row r="112" spans="10:16" x14ac:dyDescent="0.2">
      <c r="J112" s="10">
        <v>362.35</v>
      </c>
      <c r="K112" s="10">
        <v>3.754</v>
      </c>
      <c r="L112" s="10">
        <v>4.5317090093020918</v>
      </c>
      <c r="N112">
        <v>336.78</v>
      </c>
      <c r="O112">
        <v>0.27</v>
      </c>
      <c r="P112" s="6">
        <f t="shared" si="10"/>
        <v>1.2984343540309764</v>
      </c>
    </row>
    <row r="113" spans="10:16" x14ac:dyDescent="0.2">
      <c r="J113" s="10">
        <v>362.43333333333334</v>
      </c>
      <c r="K113" s="10">
        <v>4.202</v>
      </c>
      <c r="L113" s="10">
        <v>4.533556519336388</v>
      </c>
      <c r="N113">
        <v>358.6</v>
      </c>
      <c r="O113">
        <v>0.41</v>
      </c>
      <c r="P113" s="6">
        <f t="shared" si="10"/>
        <v>1.4823175381951295</v>
      </c>
    </row>
    <row r="114" spans="10:16" x14ac:dyDescent="0.2">
      <c r="J114" s="10">
        <v>362.48333333333335</v>
      </c>
      <c r="K114" s="10">
        <v>4.09</v>
      </c>
      <c r="L114" s="10">
        <v>4.5346642701779878</v>
      </c>
      <c r="N114">
        <v>358.78</v>
      </c>
      <c r="O114">
        <v>0.47</v>
      </c>
      <c r="P114" s="6">
        <f t="shared" si="10"/>
        <v>1.4836976041968213</v>
      </c>
    </row>
    <row r="115" spans="10:16" x14ac:dyDescent="0.2">
      <c r="J115" s="10">
        <v>366.61666666666667</v>
      </c>
      <c r="K115" s="10">
        <v>5.415</v>
      </c>
      <c r="L115" s="10">
        <v>4.6242692705105952</v>
      </c>
      <c r="N115">
        <v>358.93</v>
      </c>
      <c r="O115">
        <v>0.47</v>
      </c>
      <c r="P115" s="6">
        <f t="shared" si="10"/>
        <v>1.4848458251895824</v>
      </c>
    </row>
    <row r="116" spans="10:16" x14ac:dyDescent="0.2">
      <c r="J116" s="10">
        <v>366.68333333333334</v>
      </c>
      <c r="K116" s="10">
        <v>4.2649999999999997</v>
      </c>
      <c r="L116" s="10">
        <v>4.6256824822791032</v>
      </c>
      <c r="N116">
        <v>359</v>
      </c>
      <c r="O116">
        <v>0.23</v>
      </c>
      <c r="P116" s="6">
        <f t="shared" si="10"/>
        <v>1.4853810906053715</v>
      </c>
    </row>
    <row r="117" spans="10:16" x14ac:dyDescent="0.2">
      <c r="J117" s="10">
        <v>366.7166666666667</v>
      </c>
      <c r="K117" s="10">
        <v>4.5940000000000003</v>
      </c>
      <c r="L117" s="10">
        <v>4.6263887054054189</v>
      </c>
      <c r="N117">
        <v>359.2</v>
      </c>
      <c r="O117">
        <v>0.23</v>
      </c>
      <c r="P117" s="6">
        <f t="shared" si="10"/>
        <v>1.4869084162926876</v>
      </c>
    </row>
    <row r="118" spans="10:16" x14ac:dyDescent="0.2">
      <c r="J118" s="10">
        <v>366.75</v>
      </c>
      <c r="K118" s="10">
        <v>4.149</v>
      </c>
      <c r="L118" s="10">
        <v>4.6270946733349003</v>
      </c>
      <c r="N118">
        <v>359.52</v>
      </c>
      <c r="O118">
        <v>0.54</v>
      </c>
      <c r="P118" s="6">
        <f t="shared" si="10"/>
        <v>1.4893459546484116</v>
      </c>
    </row>
    <row r="119" spans="10:16" x14ac:dyDescent="0.2">
      <c r="J119" s="10">
        <v>366.7833333333333</v>
      </c>
      <c r="K119" s="10">
        <v>4.4290000000000003</v>
      </c>
      <c r="L119" s="10">
        <v>4.627800386049052</v>
      </c>
      <c r="N119">
        <v>359.67</v>
      </c>
      <c r="O119">
        <v>0.46</v>
      </c>
      <c r="P119" s="6">
        <f t="shared" si="10"/>
        <v>1.4904859278365339</v>
      </c>
    </row>
    <row r="120" spans="10:16" x14ac:dyDescent="0.2">
      <c r="J120" s="10">
        <v>366.81666666666666</v>
      </c>
      <c r="K120" s="10">
        <v>3.8010000000000002</v>
      </c>
      <c r="L120" s="10">
        <v>4.6285058435295046</v>
      </c>
      <c r="N120">
        <v>359.75</v>
      </c>
      <c r="O120">
        <v>0.25</v>
      </c>
      <c r="P120" s="6">
        <f t="shared" si="10"/>
        <v>1.4910932282528053</v>
      </c>
    </row>
    <row r="121" spans="10:16" x14ac:dyDescent="0.2">
      <c r="J121" s="10">
        <v>366.86666666666667</v>
      </c>
      <c r="K121" s="10">
        <v>4.4580000000000002</v>
      </c>
      <c r="L121" s="10">
        <v>4.6295635511471218</v>
      </c>
      <c r="N121">
        <v>359.97</v>
      </c>
      <c r="O121">
        <v>0.41</v>
      </c>
      <c r="P121" s="6">
        <f t="shared" si="10"/>
        <v>1.4927608442321347</v>
      </c>
    </row>
    <row r="122" spans="10:16" x14ac:dyDescent="0.2">
      <c r="J122" s="10">
        <v>387.03333333333336</v>
      </c>
      <c r="K122" s="10">
        <v>4.3780000000000001</v>
      </c>
      <c r="L122" s="10">
        <v>5.0093223046213495</v>
      </c>
      <c r="N122">
        <v>360.12</v>
      </c>
      <c r="O122">
        <v>0.24</v>
      </c>
      <c r="P122" s="6">
        <f t="shared" si="10"/>
        <v>1.4938957846252374</v>
      </c>
    </row>
    <row r="123" spans="10:16" x14ac:dyDescent="0.2">
      <c r="J123" s="10">
        <v>386.98333333333335</v>
      </c>
      <c r="K123" s="10">
        <v>4.016</v>
      </c>
      <c r="L123" s="10">
        <v>5.0084949236317602</v>
      </c>
      <c r="N123">
        <v>360.32</v>
      </c>
      <c r="O123">
        <v>0.42</v>
      </c>
      <c r="P123" s="6">
        <f t="shared" si="10"/>
        <v>1.4954064243217542</v>
      </c>
    </row>
    <row r="124" spans="10:16" x14ac:dyDescent="0.2">
      <c r="J124" s="10">
        <v>387.08333333333331</v>
      </c>
      <c r="K124" s="10">
        <v>4.5640000000000001</v>
      </c>
      <c r="L124" s="10">
        <v>5.0101491316381441</v>
      </c>
    </row>
    <row r="125" spans="10:16" x14ac:dyDescent="0.2">
      <c r="J125" s="10">
        <v>387.11666666666667</v>
      </c>
      <c r="K125" s="10">
        <v>4.407</v>
      </c>
      <c r="L125" s="10">
        <v>5.0107000419573708</v>
      </c>
    </row>
    <row r="126" spans="10:16" x14ac:dyDescent="0.2">
      <c r="J126" s="10">
        <v>387.15</v>
      </c>
      <c r="K126" s="10">
        <v>4.7320000000000002</v>
      </c>
      <c r="L126" s="10">
        <v>5.0112507061726106</v>
      </c>
    </row>
    <row r="127" spans="10:16" x14ac:dyDescent="0.2">
      <c r="J127" s="10">
        <v>414.2</v>
      </c>
      <c r="K127" s="10">
        <v>3.9809999999999999</v>
      </c>
      <c r="L127" s="10">
        <v>5.3818187752845796</v>
      </c>
    </row>
    <row r="128" spans="10:16" x14ac:dyDescent="0.2">
      <c r="J128" s="10">
        <v>414.23333333333335</v>
      </c>
      <c r="K128" s="10">
        <v>5.5449999999999999</v>
      </c>
      <c r="L128" s="10">
        <v>5.382188337392197</v>
      </c>
    </row>
    <row r="129" spans="10:12" x14ac:dyDescent="0.2">
      <c r="J129" s="10">
        <v>414.26666666666671</v>
      </c>
      <c r="K129" s="10">
        <v>4.931</v>
      </c>
      <c r="L129" s="10">
        <v>5.3825577039145802</v>
      </c>
    </row>
    <row r="130" spans="10:12" x14ac:dyDescent="0.2">
      <c r="J130" s="10">
        <v>414.3</v>
      </c>
      <c r="K130" s="10">
        <v>3.9009999999999998</v>
      </c>
      <c r="L130" s="10">
        <v>5.3829268749249373</v>
      </c>
    </row>
    <row r="131" spans="10:12" x14ac:dyDescent="0.2">
      <c r="J131" s="10">
        <v>414.35</v>
      </c>
      <c r="K131" s="10">
        <v>4.7560000000000002</v>
      </c>
      <c r="L131" s="10">
        <v>5.3834802650155957</v>
      </c>
    </row>
    <row r="132" spans="10:12" x14ac:dyDescent="0.2">
      <c r="J132" s="10">
        <v>414.38333333333333</v>
      </c>
      <c r="K132" s="10">
        <v>4.9130000000000003</v>
      </c>
      <c r="L132" s="10">
        <v>5.3838489475662401</v>
      </c>
    </row>
    <row r="133" spans="10:12" x14ac:dyDescent="0.2">
      <c r="J133" s="10">
        <v>414.41666666666663</v>
      </c>
      <c r="K133" s="10">
        <v>5.3090000000000002</v>
      </c>
      <c r="L133" s="10">
        <v>5.3842174348611636</v>
      </c>
    </row>
    <row r="134" spans="10:12" x14ac:dyDescent="0.2">
      <c r="J134" s="10">
        <v>435.06666666666661</v>
      </c>
      <c r="K134" s="10">
        <v>5.49</v>
      </c>
      <c r="L134" s="10">
        <v>5.5779031179111787</v>
      </c>
    </row>
    <row r="135" spans="10:12" x14ac:dyDescent="0.2">
      <c r="J135" s="10">
        <v>435.13333333333333</v>
      </c>
      <c r="K135" s="10">
        <v>5.6230000000000002</v>
      </c>
      <c r="L135" s="10">
        <v>5.5784260217268873</v>
      </c>
    </row>
    <row r="136" spans="10:12" x14ac:dyDescent="0.2">
      <c r="J136" s="10">
        <v>435.15</v>
      </c>
      <c r="K136" s="10">
        <v>4.4169999999999998</v>
      </c>
      <c r="L136" s="10">
        <v>5.5785566540826013</v>
      </c>
    </row>
    <row r="137" spans="10:12" x14ac:dyDescent="0.2">
      <c r="J137" s="10">
        <v>435.2</v>
      </c>
      <c r="K137" s="10">
        <v>5.3680000000000003</v>
      </c>
      <c r="L137" s="10">
        <v>5.5789483266552562</v>
      </c>
    </row>
    <row r="138" spans="10:12" x14ac:dyDescent="0.2">
      <c r="J138" s="10">
        <v>435.23333333333335</v>
      </c>
      <c r="K138" s="10">
        <v>5.1769999999999996</v>
      </c>
      <c r="L138" s="10">
        <v>5.5792092547131995</v>
      </c>
    </row>
    <row r="139" spans="10:12" x14ac:dyDescent="0.2">
      <c r="J139" s="10">
        <v>435.26666666666671</v>
      </c>
      <c r="K139" s="10">
        <v>4.383</v>
      </c>
      <c r="L139" s="10">
        <v>5.5794700332610914</v>
      </c>
    </row>
    <row r="140" spans="10:12" x14ac:dyDescent="0.2">
      <c r="J140" s="10">
        <v>485.85</v>
      </c>
      <c r="K140" s="10">
        <v>4.8019999999999996</v>
      </c>
      <c r="L140" s="10">
        <v>5.8399513634294404</v>
      </c>
    </row>
    <row r="141" spans="10:12" x14ac:dyDescent="0.2">
      <c r="J141" s="10">
        <v>485.98333333333335</v>
      </c>
      <c r="K141" s="10">
        <v>4.0650000000000004</v>
      </c>
      <c r="L141" s="10">
        <v>5.8403662511801686</v>
      </c>
    </row>
    <row r="142" spans="10:12" x14ac:dyDescent="0.2">
      <c r="J142" s="10">
        <v>486.03333333333336</v>
      </c>
      <c r="K142" s="10">
        <v>4.383</v>
      </c>
      <c r="L142" s="10">
        <v>5.8405215642360915</v>
      </c>
    </row>
    <row r="143" spans="10:12" x14ac:dyDescent="0.2">
      <c r="J143" s="10">
        <v>486.06666666666661</v>
      </c>
      <c r="K143" s="10">
        <v>4.0640000000000001</v>
      </c>
      <c r="L143" s="10">
        <v>5.8406250246057816</v>
      </c>
    </row>
    <row r="144" spans="10:12" x14ac:dyDescent="0.2">
      <c r="J144" s="10">
        <v>486.11666666666667</v>
      </c>
      <c r="K144" s="10">
        <v>4.6829999999999998</v>
      </c>
      <c r="L144" s="10">
        <v>5.8407800927560451</v>
      </c>
    </row>
    <row r="145" spans="10:12" x14ac:dyDescent="0.2">
      <c r="J145" s="10">
        <v>486.16666666666663</v>
      </c>
      <c r="K145" s="10">
        <v>4.7380000000000004</v>
      </c>
      <c r="L145" s="10">
        <v>5.8409350141376386</v>
      </c>
    </row>
    <row r="146" spans="10:12" x14ac:dyDescent="0.2">
      <c r="J146" s="10">
        <v>486.2166666666667</v>
      </c>
      <c r="K146" s="10">
        <v>5.835</v>
      </c>
      <c r="L146" s="10">
        <v>5.8410897888814839</v>
      </c>
    </row>
    <row r="147" spans="10:12" x14ac:dyDescent="0.2">
      <c r="J147" s="10">
        <v>529.0333333333333</v>
      </c>
      <c r="K147" s="10">
        <v>5.4640000000000004</v>
      </c>
      <c r="L147" s="10">
        <v>5.9314639647369729</v>
      </c>
    </row>
    <row r="148" spans="10:12" x14ac:dyDescent="0.2">
      <c r="J148" s="10">
        <v>529.06666666666661</v>
      </c>
      <c r="K148" s="10">
        <v>5.84</v>
      </c>
      <c r="L148" s="10">
        <v>5.9315091188081803</v>
      </c>
    </row>
    <row r="149" spans="10:12" x14ac:dyDescent="0.2">
      <c r="J149" s="10">
        <v>529.1</v>
      </c>
      <c r="K149" s="10">
        <v>4.41</v>
      </c>
      <c r="L149" s="10">
        <v>5.9315542434735065</v>
      </c>
    </row>
    <row r="150" spans="10:12" x14ac:dyDescent="0.2">
      <c r="J150" s="10">
        <v>529.16666666666663</v>
      </c>
      <c r="K150" s="10">
        <v>7.0579999999999998</v>
      </c>
      <c r="L150" s="10">
        <v>5.9316444046612959</v>
      </c>
    </row>
    <row r="151" spans="10:12" x14ac:dyDescent="0.2">
      <c r="J151" s="10">
        <v>529.16666666666663</v>
      </c>
      <c r="K151" s="10">
        <v>6.21</v>
      </c>
      <c r="L151" s="10">
        <v>5.9316444046612959</v>
      </c>
    </row>
    <row r="152" spans="10:12" x14ac:dyDescent="0.2">
      <c r="J152" s="10">
        <v>529.2166666666667</v>
      </c>
      <c r="K152" s="10">
        <v>5.8470000000000004</v>
      </c>
      <c r="L152" s="10">
        <v>5.9317119485006842</v>
      </c>
    </row>
    <row r="153" spans="10:12" x14ac:dyDescent="0.2">
      <c r="J153" s="10">
        <v>529.25</v>
      </c>
      <c r="K153" s="10">
        <v>5.202</v>
      </c>
      <c r="L153" s="10">
        <v>5.9317569410707689</v>
      </c>
    </row>
    <row r="154" spans="10:12" x14ac:dyDescent="0.2">
      <c r="J154" s="10">
        <v>529.29999999999995</v>
      </c>
      <c r="K154" s="10">
        <v>5.492</v>
      </c>
      <c r="L154" s="10">
        <v>5.9318243749882535</v>
      </c>
    </row>
    <row r="155" spans="10:12" x14ac:dyDescent="0.2">
      <c r="J155" s="10">
        <v>529.33333333333337</v>
      </c>
      <c r="K155" s="10">
        <v>6.431</v>
      </c>
      <c r="L155" s="10">
        <v>5.9318692943353222</v>
      </c>
    </row>
    <row r="156" spans="10:12" x14ac:dyDescent="0.2">
      <c r="J156" s="10">
        <v>529.38333333333333</v>
      </c>
      <c r="K156" s="10">
        <v>5.883</v>
      </c>
      <c r="L156" s="10">
        <v>5.9319366185055893</v>
      </c>
    </row>
    <row r="157" spans="10:12" x14ac:dyDescent="0.2">
      <c r="J157" s="10">
        <v>555.66666666666674</v>
      </c>
      <c r="K157" s="10">
        <v>5.49</v>
      </c>
      <c r="L157" s="10">
        <v>5.9595760957508839</v>
      </c>
    </row>
    <row r="158" spans="10:12" x14ac:dyDescent="0.2">
      <c r="J158" s="10">
        <v>555.70000000000005</v>
      </c>
      <c r="K158" s="10">
        <v>5.968</v>
      </c>
      <c r="L158" s="10">
        <v>5.9596028546541646</v>
      </c>
    </row>
    <row r="159" spans="10:12" x14ac:dyDescent="0.2">
      <c r="J159" s="10">
        <v>555.75</v>
      </c>
      <c r="K159" s="10">
        <v>5.3890000000000002</v>
      </c>
      <c r="L159" s="10">
        <v>5.9596429600252812</v>
      </c>
    </row>
    <row r="160" spans="10:12" x14ac:dyDescent="0.2">
      <c r="J160" s="10">
        <v>555.76666666666665</v>
      </c>
      <c r="K160" s="10">
        <v>6.2869999999999999</v>
      </c>
      <c r="L160" s="10">
        <v>5.9596563196923427</v>
      </c>
    </row>
    <row r="161" spans="10:12" x14ac:dyDescent="0.2">
      <c r="J161" s="10">
        <v>555.79999999999995</v>
      </c>
      <c r="K161" s="10">
        <v>5.85</v>
      </c>
      <c r="L161" s="10">
        <v>5.9596830258500484</v>
      </c>
    </row>
    <row r="162" spans="10:12" x14ac:dyDescent="0.2">
      <c r="J162" s="10">
        <v>555.83333333333326</v>
      </c>
      <c r="K162" s="10">
        <v>5.57</v>
      </c>
      <c r="L162" s="10">
        <v>5.9597097144486932</v>
      </c>
    </row>
    <row r="163" spans="10:12" x14ac:dyDescent="0.2">
      <c r="J163" s="10">
        <v>555.88333333333333</v>
      </c>
      <c r="K163" s="10">
        <v>6.7809999999999997</v>
      </c>
      <c r="L163" s="10">
        <v>5.9597497144483285</v>
      </c>
    </row>
    <row r="164" spans="10:12" x14ac:dyDescent="0.2">
      <c r="J164" s="10">
        <v>555.93333333333328</v>
      </c>
      <c r="K164" s="10">
        <v>6.452</v>
      </c>
      <c r="L164" s="10">
        <v>5.9597896750040951</v>
      </c>
    </row>
    <row r="165" spans="10:12" x14ac:dyDescent="0.2">
      <c r="J165" s="10">
        <v>555.9666666666667</v>
      </c>
      <c r="K165" s="10">
        <v>5.3049999999999997</v>
      </c>
      <c r="L165" s="10">
        <v>5.9598162934802925</v>
      </c>
    </row>
    <row r="166" spans="10:12" x14ac:dyDescent="0.2">
      <c r="J166" s="10">
        <v>556.01666666666665</v>
      </c>
      <c r="K166" s="10">
        <v>6.0289999999999999</v>
      </c>
      <c r="L166" s="10">
        <v>5.9598561883815133</v>
      </c>
    </row>
    <row r="167" spans="10:12" x14ac:dyDescent="0.2">
      <c r="J167" s="10">
        <v>579.04999999999995</v>
      </c>
      <c r="K167" s="10">
        <v>5.5549999999999997</v>
      </c>
      <c r="L167" s="10">
        <v>5.9746120552125017</v>
      </c>
    </row>
    <row r="168" spans="10:12" x14ac:dyDescent="0.2">
      <c r="J168" s="10">
        <v>579.08333333333326</v>
      </c>
      <c r="K168" s="10">
        <v>6.8810000000000002</v>
      </c>
      <c r="L168" s="10">
        <v>5.9746289033234765</v>
      </c>
    </row>
    <row r="169" spans="10:12" x14ac:dyDescent="0.2">
      <c r="J169" s="10">
        <v>579.13333333333333</v>
      </c>
      <c r="K169" s="10">
        <v>5.54</v>
      </c>
      <c r="L169" s="10">
        <v>5.9746541546170864</v>
      </c>
    </row>
    <row r="170" spans="10:12" x14ac:dyDescent="0.2">
      <c r="J170" s="10">
        <v>579.16666666666663</v>
      </c>
      <c r="K170" s="10">
        <v>5.8310000000000004</v>
      </c>
      <c r="L170" s="10">
        <v>5.9746709749082267</v>
      </c>
    </row>
    <row r="171" spans="10:12" x14ac:dyDescent="0.2">
      <c r="J171" s="10">
        <v>579.20000000000005</v>
      </c>
      <c r="K171" s="10">
        <v>6.1230000000000002</v>
      </c>
      <c r="L171" s="10">
        <v>5.9746877840841899</v>
      </c>
    </row>
    <row r="172" spans="10:12" x14ac:dyDescent="0.2">
      <c r="J172" s="10">
        <v>579.2166666666667</v>
      </c>
      <c r="K172" s="10">
        <v>6.2519999999999998</v>
      </c>
      <c r="L172" s="10">
        <v>5.9746961845062554</v>
      </c>
    </row>
    <row r="173" spans="10:12" x14ac:dyDescent="0.2">
      <c r="J173" s="10">
        <v>579.26666666666665</v>
      </c>
      <c r="K173" s="10">
        <v>6.234</v>
      </c>
      <c r="L173" s="10">
        <v>5.9747213691197087</v>
      </c>
    </row>
    <row r="174" spans="10:12" x14ac:dyDescent="0.2">
      <c r="J174" s="10">
        <v>579.29999999999995</v>
      </c>
      <c r="K174" s="10">
        <v>6.4260000000000002</v>
      </c>
      <c r="L174" s="10">
        <v>5.9747381449938155</v>
      </c>
    </row>
    <row r="175" spans="10:12" x14ac:dyDescent="0.2">
      <c r="J175" s="10">
        <v>602.88333333333333</v>
      </c>
      <c r="K175" s="10">
        <v>6.7270000000000003</v>
      </c>
      <c r="L175" s="10">
        <v>5.9842125806813939</v>
      </c>
    </row>
    <row r="176" spans="10:12" x14ac:dyDescent="0.2">
      <c r="J176" s="10">
        <v>602.91666666666674</v>
      </c>
      <c r="K176" s="10">
        <v>6.6580000000000004</v>
      </c>
      <c r="L176" s="10">
        <v>5.9842230744540776</v>
      </c>
    </row>
    <row r="177" spans="10:12" x14ac:dyDescent="0.2">
      <c r="J177" s="10">
        <v>602.9666666666667</v>
      </c>
      <c r="K177" s="10">
        <v>6.34</v>
      </c>
      <c r="L177" s="10">
        <v>5.9842388020706307</v>
      </c>
    </row>
    <row r="178" spans="10:12" x14ac:dyDescent="0.2">
      <c r="J178" s="10">
        <v>603</v>
      </c>
      <c r="K178" s="10">
        <v>7.3129999999999997</v>
      </c>
      <c r="L178" s="10">
        <v>5.9842492784600392</v>
      </c>
    </row>
    <row r="179" spans="10:12" x14ac:dyDescent="0.2">
      <c r="J179" s="10">
        <v>603.0333333333333</v>
      </c>
      <c r="K179" s="10">
        <v>6.38</v>
      </c>
      <c r="L179" s="10">
        <v>5.9842597479041597</v>
      </c>
    </row>
    <row r="180" spans="10:12" x14ac:dyDescent="0.2">
      <c r="J180" s="10">
        <v>603.1</v>
      </c>
      <c r="K180" s="10">
        <v>6.8680000000000003</v>
      </c>
      <c r="L180" s="10">
        <v>5.9842806659748575</v>
      </c>
    </row>
    <row r="181" spans="10:12" x14ac:dyDescent="0.2">
      <c r="J181" s="10">
        <v>648.23333333333335</v>
      </c>
      <c r="K181" s="10">
        <v>4.2889999999999997</v>
      </c>
      <c r="L181" s="10">
        <v>5.9936160723493517</v>
      </c>
    </row>
    <row r="182" spans="10:12" x14ac:dyDescent="0.2">
      <c r="J182" s="10">
        <v>648.2833333333333</v>
      </c>
      <c r="K182" s="10">
        <v>6.1210000000000004</v>
      </c>
      <c r="L182" s="10">
        <v>5.9936224463038537</v>
      </c>
    </row>
    <row r="183" spans="10:12" x14ac:dyDescent="0.2">
      <c r="J183" s="10">
        <v>648.31666666666661</v>
      </c>
      <c r="K183" s="10">
        <v>5.8849999999999998</v>
      </c>
      <c r="L183" s="10">
        <v>5.9936266920746686</v>
      </c>
    </row>
    <row r="184" spans="10:12" x14ac:dyDescent="0.2">
      <c r="J184" s="10">
        <v>648.4</v>
      </c>
      <c r="K184" s="10">
        <v>6.617</v>
      </c>
      <c r="L184" s="10">
        <v>5.9936372941527241</v>
      </c>
    </row>
    <row r="185" spans="10:12" x14ac:dyDescent="0.2">
      <c r="J185" s="10">
        <v>648.45000000000005</v>
      </c>
      <c r="K185" s="10">
        <v>5.4160000000000004</v>
      </c>
      <c r="L185" s="10">
        <v>5.993643646941047</v>
      </c>
    </row>
    <row r="186" spans="10:12" x14ac:dyDescent="0.2">
      <c r="J186" s="10">
        <v>648.48333333333335</v>
      </c>
      <c r="K186" s="10">
        <v>6.5270000000000001</v>
      </c>
      <c r="L186" s="10">
        <v>5.9936478786127809</v>
      </c>
    </row>
    <row r="187" spans="10:12" x14ac:dyDescent="0.2">
      <c r="J187" s="10">
        <v>749.2</v>
      </c>
      <c r="K187" s="10">
        <v>6.4980000000000002</v>
      </c>
      <c r="L187" s="10">
        <v>5.9991517896588791</v>
      </c>
    </row>
    <row r="188" spans="10:12" x14ac:dyDescent="0.2">
      <c r="J188" s="10">
        <v>749.2833333333333</v>
      </c>
      <c r="K188" s="10">
        <v>6.2679999999999998</v>
      </c>
      <c r="L188" s="10">
        <v>5.9991532019660143</v>
      </c>
    </row>
    <row r="189" spans="10:12" x14ac:dyDescent="0.2">
      <c r="J189" s="10">
        <v>749.35</v>
      </c>
      <c r="K189" s="10">
        <v>5.875</v>
      </c>
      <c r="L189" s="10">
        <v>5.999154330118655</v>
      </c>
    </row>
    <row r="190" spans="10:12" x14ac:dyDescent="0.2">
      <c r="J190" s="10">
        <v>749.38333333333333</v>
      </c>
      <c r="K190" s="10">
        <v>5.8</v>
      </c>
      <c r="L190" s="10">
        <v>5.9991548936313084</v>
      </c>
    </row>
    <row r="191" spans="10:12" x14ac:dyDescent="0.2">
      <c r="J191" s="10">
        <v>749.43333333333328</v>
      </c>
      <c r="K191" s="10">
        <v>6.2750000000000004</v>
      </c>
      <c r="L191" s="10">
        <v>5.9991557381964089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3" zoomScaleNormal="100" workbookViewId="0">
      <selection activeCell="B44" sqref="B44"/>
    </sheetView>
  </sheetViews>
  <sheetFormatPr defaultRowHeight="12.75" x14ac:dyDescent="0.2"/>
  <cols>
    <col min="1" max="1" width="17.42578125" customWidth="1"/>
    <col min="2" max="2" width="28.28515625" customWidth="1"/>
    <col min="4" max="4" width="16" customWidth="1"/>
    <col min="5" max="5" width="15.140625" customWidth="1"/>
    <col min="9" max="9" width="15" customWidth="1"/>
    <col min="10" max="10" width="19.140625" customWidth="1"/>
  </cols>
  <sheetData>
    <row r="1" spans="1:12" x14ac:dyDescent="0.2">
      <c r="A1" s="3" t="s">
        <v>6</v>
      </c>
      <c r="B1" s="10" t="s">
        <v>16</v>
      </c>
      <c r="D1" s="3" t="s">
        <v>6</v>
      </c>
      <c r="E1" s="10" t="s">
        <v>16</v>
      </c>
      <c r="F1" s="10"/>
      <c r="G1" s="10"/>
      <c r="I1" s="3" t="s">
        <v>6</v>
      </c>
      <c r="J1" s="10" t="s">
        <v>16</v>
      </c>
      <c r="K1" s="10"/>
      <c r="L1" s="10"/>
    </row>
    <row r="2" spans="1:12" x14ac:dyDescent="0.2">
      <c r="A2" s="12" t="s">
        <v>17</v>
      </c>
      <c r="B2" s="10">
        <v>4.8689999999999998</v>
      </c>
      <c r="D2" s="12" t="s">
        <v>11</v>
      </c>
      <c r="E2" s="10">
        <v>4.7690000000000001</v>
      </c>
      <c r="F2" s="10"/>
      <c r="G2" s="10"/>
      <c r="I2" s="12" t="s">
        <v>22</v>
      </c>
      <c r="J2" s="10">
        <v>2.75</v>
      </c>
      <c r="K2" s="10"/>
      <c r="L2" s="10"/>
    </row>
    <row r="3" spans="1:12" x14ac:dyDescent="0.2">
      <c r="A3" s="12" t="s">
        <v>18</v>
      </c>
      <c r="B3" s="10">
        <v>3.8119999999999998</v>
      </c>
      <c r="D3" s="12" t="s">
        <v>12</v>
      </c>
      <c r="E3" s="10">
        <v>4.5279999999999996</v>
      </c>
      <c r="F3" s="10"/>
      <c r="G3" s="10"/>
      <c r="I3" s="12" t="s">
        <v>23</v>
      </c>
      <c r="J3" s="10">
        <v>2.77</v>
      </c>
      <c r="K3" s="10"/>
      <c r="L3" s="10"/>
    </row>
    <row r="4" spans="1:12" x14ac:dyDescent="0.2">
      <c r="A4" s="22" t="s">
        <v>19</v>
      </c>
      <c r="B4" s="10">
        <v>3.3889999999999998</v>
      </c>
      <c r="D4" s="22" t="s">
        <v>13</v>
      </c>
      <c r="E4" s="10">
        <v>3.2789999999999999</v>
      </c>
      <c r="F4" s="10"/>
      <c r="G4" s="10"/>
      <c r="I4" s="22" t="s">
        <v>24</v>
      </c>
      <c r="J4" s="10">
        <v>2.0739999999999998</v>
      </c>
      <c r="K4" s="10"/>
      <c r="L4" s="10"/>
    </row>
    <row r="5" spans="1:12" x14ac:dyDescent="0.2">
      <c r="A5" s="12" t="s">
        <v>20</v>
      </c>
      <c r="B5" s="10">
        <v>2.95</v>
      </c>
      <c r="D5" s="12" t="s">
        <v>14</v>
      </c>
      <c r="E5" s="10">
        <v>3.12</v>
      </c>
      <c r="F5" s="10"/>
      <c r="G5" s="10"/>
      <c r="I5" s="12" t="s">
        <v>25</v>
      </c>
      <c r="J5" s="10">
        <v>2.12</v>
      </c>
      <c r="K5" s="10"/>
      <c r="L5" s="10"/>
    </row>
    <row r="6" spans="1:12" x14ac:dyDescent="0.2">
      <c r="A6" s="12" t="s">
        <v>21</v>
      </c>
      <c r="B6" s="10">
        <v>2.2069999999999999</v>
      </c>
      <c r="D6" s="12" t="s">
        <v>15</v>
      </c>
      <c r="E6" s="10">
        <v>2.2069999999999999</v>
      </c>
      <c r="F6" s="10"/>
      <c r="G6" s="10"/>
      <c r="I6" s="12" t="s">
        <v>26</v>
      </c>
      <c r="J6" s="10">
        <v>1.786</v>
      </c>
      <c r="K6" s="10"/>
      <c r="L6" s="10"/>
    </row>
    <row r="7" spans="1:12" x14ac:dyDescent="0.2">
      <c r="A7" s="12" t="s">
        <v>29</v>
      </c>
      <c r="B7" s="10">
        <v>2.048</v>
      </c>
      <c r="D7" s="12" t="s">
        <v>27</v>
      </c>
      <c r="E7" s="10">
        <v>2.0550000000000002</v>
      </c>
      <c r="F7" s="10"/>
      <c r="G7" s="10"/>
      <c r="I7" s="12" t="s">
        <v>31</v>
      </c>
      <c r="J7" s="10">
        <v>1.643</v>
      </c>
      <c r="K7" s="10"/>
      <c r="L7" s="10"/>
    </row>
    <row r="8" spans="1:12" x14ac:dyDescent="0.2">
      <c r="A8" s="12" t="s">
        <v>30</v>
      </c>
      <c r="B8" s="10">
        <v>1.63</v>
      </c>
      <c r="D8" s="12" t="s">
        <v>28</v>
      </c>
      <c r="E8" s="10">
        <v>1.6870000000000001</v>
      </c>
      <c r="F8" s="10"/>
      <c r="G8" s="10"/>
      <c r="I8" s="12" t="s">
        <v>32</v>
      </c>
      <c r="J8" s="10" t="s">
        <v>33</v>
      </c>
      <c r="K8" s="10"/>
      <c r="L8" s="10"/>
    </row>
    <row r="9" spans="1:12" x14ac:dyDescent="0.2">
      <c r="A9" s="12" t="s">
        <v>38</v>
      </c>
      <c r="B9" s="23">
        <v>1.419</v>
      </c>
      <c r="D9" s="12" t="s">
        <v>34</v>
      </c>
      <c r="E9" s="38">
        <v>1.419</v>
      </c>
      <c r="F9" s="10"/>
      <c r="G9" s="10"/>
    </row>
    <row r="10" spans="1:12" x14ac:dyDescent="0.2">
      <c r="D10" s="12" t="s">
        <v>35</v>
      </c>
      <c r="E10" s="38">
        <v>1.321</v>
      </c>
      <c r="F10" s="10"/>
      <c r="G10" s="10"/>
    </row>
    <row r="11" spans="1:12" x14ac:dyDescent="0.2">
      <c r="D11" s="12" t="s">
        <v>36</v>
      </c>
      <c r="E11" s="10">
        <v>1.321</v>
      </c>
      <c r="F11" s="10"/>
      <c r="G11" s="10"/>
    </row>
    <row r="12" spans="1:12" x14ac:dyDescent="0.2">
      <c r="D12" s="12" t="s">
        <v>41</v>
      </c>
      <c r="E12" s="10">
        <v>1.321</v>
      </c>
      <c r="F12" s="10"/>
      <c r="G12" s="10"/>
    </row>
    <row r="13" spans="1:12" x14ac:dyDescent="0.2">
      <c r="D13" s="12" t="s">
        <v>42</v>
      </c>
      <c r="E13" s="10">
        <v>1.321</v>
      </c>
      <c r="F13" s="10"/>
      <c r="G13" s="10"/>
    </row>
    <row r="14" spans="1:12" x14ac:dyDescent="0.2">
      <c r="D14" s="12" t="s">
        <v>43</v>
      </c>
      <c r="E14" s="10">
        <v>1.321</v>
      </c>
      <c r="F14" s="10"/>
      <c r="G14" s="10"/>
    </row>
    <row r="15" spans="1:12" x14ac:dyDescent="0.2">
      <c r="D15" s="12" t="s">
        <v>44</v>
      </c>
      <c r="E15" s="38">
        <v>1.321</v>
      </c>
    </row>
    <row r="16" spans="1:12" x14ac:dyDescent="0.2">
      <c r="D16" s="12" t="s">
        <v>45</v>
      </c>
      <c r="E16" s="10">
        <v>1.321</v>
      </c>
    </row>
    <row r="17" spans="4:5" x14ac:dyDescent="0.2">
      <c r="D17" s="12" t="s">
        <v>46</v>
      </c>
      <c r="E17" s="10">
        <v>1.321</v>
      </c>
    </row>
    <row r="18" spans="4:5" x14ac:dyDescent="0.2">
      <c r="D18" s="12" t="s">
        <v>47</v>
      </c>
      <c r="E18" s="10">
        <v>1.321</v>
      </c>
    </row>
    <row r="19" spans="4:5" x14ac:dyDescent="0.2">
      <c r="D19" s="12" t="s">
        <v>48</v>
      </c>
      <c r="E19" s="10">
        <v>1.321</v>
      </c>
    </row>
    <row r="20" spans="4:5" x14ac:dyDescent="0.2">
      <c r="D20" s="12" t="s">
        <v>49</v>
      </c>
      <c r="E20" s="10">
        <v>1.321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1"/>
  <sheetViews>
    <sheetView topLeftCell="L2" zoomScale="85" zoomScaleNormal="85" workbookViewId="0">
      <selection activeCell="T39" sqref="T39"/>
    </sheetView>
  </sheetViews>
  <sheetFormatPr defaultRowHeight="12.75" x14ac:dyDescent="0.2"/>
  <cols>
    <col min="2" max="2" width="21.140625" customWidth="1"/>
    <col min="3" max="3" width="19.28515625" customWidth="1"/>
    <col min="4" max="4" width="11.7109375" customWidth="1"/>
    <col min="5" max="5" width="6.85546875" customWidth="1"/>
    <col min="6" max="6" width="11.140625" customWidth="1"/>
    <col min="7" max="7" width="20.140625" customWidth="1"/>
    <col min="8" max="8" width="18" customWidth="1"/>
    <col min="10" max="10" width="12.5703125" bestFit="1" customWidth="1"/>
    <col min="11" max="11" width="18.5703125" bestFit="1" customWidth="1"/>
    <col min="13" max="13" width="12.5703125" bestFit="1" customWidth="1"/>
    <col min="14" max="14" width="13.42578125" bestFit="1" customWidth="1"/>
    <col min="15" max="15" width="20.5703125" bestFit="1" customWidth="1"/>
    <col min="16" max="16" width="10.42578125" bestFit="1" customWidth="1"/>
    <col min="17" max="17" width="10.42578125" customWidth="1"/>
    <col min="18" max="18" width="22.5703125" bestFit="1" customWidth="1"/>
    <col min="19" max="19" width="16.42578125" bestFit="1" customWidth="1"/>
    <col min="20" max="20" width="13.85546875" customWidth="1"/>
    <col min="21" max="21" width="15" bestFit="1" customWidth="1"/>
    <col min="22" max="23" width="23.140625" bestFit="1" customWidth="1"/>
    <col min="24" max="24" width="14.85546875" bestFit="1" customWidth="1"/>
    <col min="25" max="25" width="15" bestFit="1" customWidth="1"/>
    <col min="26" max="26" width="24.28515625" bestFit="1" customWidth="1"/>
    <col min="27" max="27" width="12.85546875" bestFit="1" customWidth="1"/>
    <col min="28" max="28" width="26" bestFit="1" customWidth="1"/>
    <col min="29" max="29" width="18.5703125" bestFit="1" customWidth="1"/>
  </cols>
  <sheetData>
    <row r="1" spans="1:20" x14ac:dyDescent="0.2">
      <c r="A1" s="36"/>
      <c r="B1" s="36" t="s">
        <v>8</v>
      </c>
      <c r="C1" s="37"/>
      <c r="D1" s="37"/>
      <c r="F1" s="36" t="s">
        <v>51</v>
      </c>
      <c r="G1" s="37"/>
      <c r="H1" s="37"/>
      <c r="J1" s="40"/>
    </row>
    <row r="2" spans="1:20" x14ac:dyDescent="0.2">
      <c r="A2" s="16" t="s">
        <v>122</v>
      </c>
      <c r="B2" s="16" t="s">
        <v>5</v>
      </c>
      <c r="C2" s="9" t="s">
        <v>7</v>
      </c>
      <c r="D2" s="9" t="s">
        <v>9</v>
      </c>
      <c r="F2" s="16" t="s">
        <v>5</v>
      </c>
      <c r="G2" s="9" t="s">
        <v>7</v>
      </c>
      <c r="H2" s="9" t="s">
        <v>9</v>
      </c>
      <c r="J2" s="16" t="s">
        <v>52</v>
      </c>
      <c r="K2" s="9"/>
      <c r="L2" s="9"/>
    </row>
    <row r="3" spans="1:20" x14ac:dyDescent="0.2">
      <c r="A3">
        <f>(B3-24)</f>
        <v>24</v>
      </c>
      <c r="B3" s="7">
        <v>48</v>
      </c>
      <c r="C3" s="21">
        <v>0.05</v>
      </c>
      <c r="D3" s="10">
        <v>3.4253524662140933E-2</v>
      </c>
      <c r="F3">
        <v>102.53</v>
      </c>
      <c r="G3">
        <v>0.08</v>
      </c>
      <c r="H3" s="6">
        <f>(-$K$5/(1+EXP((F3-$L$5)*$J$5)))+$K$5</f>
        <v>3.3601112384928689E-2</v>
      </c>
      <c r="J3" s="11" t="s">
        <v>53</v>
      </c>
      <c r="K3" s="11"/>
      <c r="L3" s="11"/>
      <c r="M3" s="11"/>
    </row>
    <row r="4" spans="1:20" x14ac:dyDescent="0.2">
      <c r="A4">
        <f t="shared" ref="A4:A67" si="0">(B4-24)</f>
        <v>24</v>
      </c>
      <c r="B4" s="7">
        <v>48</v>
      </c>
      <c r="C4" s="21">
        <v>5.5E-2</v>
      </c>
      <c r="D4" s="10">
        <v>3.4253524662140933E-2</v>
      </c>
      <c r="F4">
        <v>102.67</v>
      </c>
      <c r="G4">
        <v>0.08</v>
      </c>
      <c r="H4" s="6">
        <f t="shared" ref="H4:H67" si="1">(-$K$5/(1+EXP((F4-$L$5)*$J$5)))+$K$5</f>
        <v>3.3693740111900183E-2</v>
      </c>
      <c r="J4" s="41" t="s">
        <v>54</v>
      </c>
      <c r="K4" s="41" t="s">
        <v>55</v>
      </c>
      <c r="L4" s="41" t="s">
        <v>56</v>
      </c>
      <c r="M4" s="41" t="s">
        <v>57</v>
      </c>
    </row>
    <row r="5" spans="1:20" x14ac:dyDescent="0.2">
      <c r="A5">
        <f t="shared" si="0"/>
        <v>48</v>
      </c>
      <c r="B5" s="7">
        <v>72</v>
      </c>
      <c r="C5" s="8">
        <v>7.0999999999999994E-2</v>
      </c>
      <c r="D5" s="10">
        <v>5.5162232203728401E-2</v>
      </c>
      <c r="F5">
        <v>102.82</v>
      </c>
      <c r="G5">
        <v>0.08</v>
      </c>
      <c r="H5" s="6">
        <f t="shared" si="1"/>
        <v>3.3793262609227881E-2</v>
      </c>
      <c r="J5" s="11">
        <v>0.02</v>
      </c>
      <c r="K5" s="11">
        <v>2</v>
      </c>
      <c r="L5" s="11">
        <v>306</v>
      </c>
      <c r="M5" s="11">
        <v>0.02</v>
      </c>
    </row>
    <row r="6" spans="1:20" x14ac:dyDescent="0.2">
      <c r="A6">
        <f t="shared" si="0"/>
        <v>48</v>
      </c>
      <c r="B6" s="7">
        <v>72</v>
      </c>
      <c r="C6" s="8">
        <v>7.0999999999999994E-2</v>
      </c>
      <c r="D6" s="10">
        <v>5.5162232203728401E-2</v>
      </c>
      <c r="F6">
        <v>100.15</v>
      </c>
      <c r="G6">
        <v>0.08</v>
      </c>
      <c r="H6" s="6">
        <f t="shared" si="1"/>
        <v>3.2064209848725156E-2</v>
      </c>
    </row>
    <row r="7" spans="1:20" x14ac:dyDescent="0.2">
      <c r="A7">
        <f t="shared" si="0"/>
        <v>48</v>
      </c>
      <c r="B7" s="7">
        <v>72</v>
      </c>
      <c r="C7" s="8">
        <v>6.8000000000000005E-2</v>
      </c>
      <c r="D7" s="10">
        <v>5.5162232203728401E-2</v>
      </c>
      <c r="F7">
        <v>100.5</v>
      </c>
      <c r="G7">
        <v>0.11</v>
      </c>
      <c r="H7" s="6">
        <f t="shared" si="1"/>
        <v>3.2285810749410615E-2</v>
      </c>
    </row>
    <row r="8" spans="1:20" x14ac:dyDescent="0.2">
      <c r="A8">
        <f t="shared" si="0"/>
        <v>70.133333333333326</v>
      </c>
      <c r="B8" s="34">
        <v>94.133333333333326</v>
      </c>
      <c r="C8" s="35">
        <v>0.08</v>
      </c>
      <c r="D8" s="34">
        <v>8.5442078484075701E-2</v>
      </c>
      <c r="F8">
        <v>101.13</v>
      </c>
      <c r="G8">
        <v>0.09</v>
      </c>
      <c r="H8" s="6">
        <f t="shared" si="1"/>
        <v>3.2688494686477609E-2</v>
      </c>
    </row>
    <row r="9" spans="1:20" x14ac:dyDescent="0.2">
      <c r="A9">
        <f t="shared" si="0"/>
        <v>70.833333333333329</v>
      </c>
      <c r="B9" s="26">
        <v>94.833333333333329</v>
      </c>
      <c r="C9" s="35">
        <v>8.8999999999999996E-2</v>
      </c>
      <c r="D9" s="34">
        <v>8.6629287822242773E-2</v>
      </c>
      <c r="F9">
        <v>101.68</v>
      </c>
      <c r="G9">
        <v>0.13</v>
      </c>
      <c r="H9" s="6">
        <f t="shared" si="1"/>
        <v>3.3044079371654211E-2</v>
      </c>
      <c r="J9" t="s">
        <v>107</v>
      </c>
    </row>
    <row r="10" spans="1:20" x14ac:dyDescent="0.2">
      <c r="A10">
        <f t="shared" si="0"/>
        <v>71.683333333333337</v>
      </c>
      <c r="B10" s="26">
        <v>95.683333333333337</v>
      </c>
      <c r="C10" s="35">
        <v>0.08</v>
      </c>
      <c r="D10" s="34">
        <v>8.8092767710063136E-2</v>
      </c>
      <c r="F10">
        <v>101.93</v>
      </c>
      <c r="G10">
        <v>0.1</v>
      </c>
      <c r="H10" s="6">
        <f t="shared" si="1"/>
        <v>3.3206963405419065E-2</v>
      </c>
      <c r="J10" s="3" t="s">
        <v>6</v>
      </c>
      <c r="K10" s="1" t="s">
        <v>0</v>
      </c>
      <c r="L10" s="2" t="s">
        <v>1</v>
      </c>
      <c r="M10" s="1" t="s">
        <v>2</v>
      </c>
      <c r="N10" s="2" t="s">
        <v>3</v>
      </c>
      <c r="O10" s="3" t="s">
        <v>4</v>
      </c>
      <c r="P10" s="15" t="s">
        <v>5</v>
      </c>
      <c r="Q10" s="15" t="s">
        <v>121</v>
      </c>
      <c r="R10" s="3" t="s">
        <v>59</v>
      </c>
      <c r="S10" s="18" t="s">
        <v>10</v>
      </c>
      <c r="T10" s="58" t="s">
        <v>120</v>
      </c>
    </row>
    <row r="11" spans="1:20" x14ac:dyDescent="0.2">
      <c r="A11">
        <f t="shared" si="0"/>
        <v>72</v>
      </c>
      <c r="B11" s="26">
        <v>96</v>
      </c>
      <c r="C11" s="28">
        <v>7.4999999999999997E-2</v>
      </c>
      <c r="D11" s="34">
        <v>8.8644190159638647E-2</v>
      </c>
      <c r="F11">
        <v>101.97</v>
      </c>
      <c r="G11">
        <v>0.12</v>
      </c>
      <c r="H11" s="6">
        <f t="shared" si="1"/>
        <v>3.3233098000479799E-2</v>
      </c>
      <c r="J11" s="12" t="s">
        <v>60</v>
      </c>
      <c r="K11" s="4">
        <v>41066</v>
      </c>
      <c r="L11" s="5">
        <v>0.6875</v>
      </c>
      <c r="M11" s="4">
        <v>41072</v>
      </c>
      <c r="N11" s="13">
        <v>0.49305555555555558</v>
      </c>
      <c r="O11" s="7">
        <f t="shared" ref="O11:O18" si="2">(M11-K11)</f>
        <v>6</v>
      </c>
      <c r="P11" s="8">
        <f t="shared" ref="P11:P18" si="3">((M11-K11)+(N11-L11))*24</f>
        <v>139.33333333333331</v>
      </c>
      <c r="Q11" s="8"/>
      <c r="R11" s="12">
        <v>6.3E-2</v>
      </c>
      <c r="S11" s="47">
        <v>0</v>
      </c>
      <c r="T11" s="14">
        <f>P11-60</f>
        <v>79.333333333333314</v>
      </c>
    </row>
    <row r="12" spans="1:20" x14ac:dyDescent="0.2">
      <c r="A12">
        <f t="shared" si="0"/>
        <v>72.883333333333326</v>
      </c>
      <c r="B12" s="26">
        <v>96.883333333333326</v>
      </c>
      <c r="C12" s="35">
        <v>9.4E-2</v>
      </c>
      <c r="D12" s="34">
        <v>9.0200400552070903E-2</v>
      </c>
      <c r="F12">
        <v>102.47</v>
      </c>
      <c r="G12">
        <v>0.1</v>
      </c>
      <c r="H12" s="6">
        <f t="shared" si="1"/>
        <v>3.3561491449450198E-2</v>
      </c>
      <c r="J12" s="12" t="s">
        <v>61</v>
      </c>
      <c r="K12" s="4">
        <v>41066</v>
      </c>
      <c r="L12" s="5">
        <v>0.6875</v>
      </c>
      <c r="M12" s="4">
        <v>41073</v>
      </c>
      <c r="N12" s="5">
        <v>0.40625</v>
      </c>
      <c r="O12" s="7">
        <f t="shared" si="2"/>
        <v>7</v>
      </c>
      <c r="P12" s="8">
        <f t="shared" si="3"/>
        <v>161.25</v>
      </c>
      <c r="Q12" s="8"/>
      <c r="R12" s="6">
        <v>0.09</v>
      </c>
      <c r="S12" s="48" t="str">
        <f>TEXT((M12+N12)-(M11+N11),"[h]:mm:ss")</f>
        <v>21:55:00</v>
      </c>
      <c r="T12" s="14">
        <f t="shared" ref="T12:T18" si="4">P12-60</f>
        <v>101.25</v>
      </c>
    </row>
    <row r="13" spans="1:20" x14ac:dyDescent="0.2">
      <c r="A13">
        <f t="shared" si="0"/>
        <v>73.800000000000011</v>
      </c>
      <c r="B13" s="26">
        <v>97.800000000000011</v>
      </c>
      <c r="C13" s="35">
        <v>6.7000000000000004E-2</v>
      </c>
      <c r="D13" s="34">
        <v>9.184377956166756E-2</v>
      </c>
      <c r="F13">
        <v>102.73</v>
      </c>
      <c r="G13">
        <v>0.12</v>
      </c>
      <c r="H13" s="6">
        <f t="shared" si="1"/>
        <v>3.3733514494928896E-2</v>
      </c>
      <c r="J13" s="12" t="s">
        <v>62</v>
      </c>
      <c r="K13" s="4">
        <v>41066</v>
      </c>
      <c r="L13" s="5">
        <v>0.6875</v>
      </c>
      <c r="M13" s="4">
        <v>41074</v>
      </c>
      <c r="N13" s="5">
        <v>0.44791666666666669</v>
      </c>
      <c r="O13" s="7">
        <f t="shared" si="2"/>
        <v>8</v>
      </c>
      <c r="P13" s="8">
        <f t="shared" si="3"/>
        <v>186.25</v>
      </c>
      <c r="Q13" s="8">
        <v>108.85</v>
      </c>
      <c r="R13" s="6">
        <v>0.17199999999999999</v>
      </c>
      <c r="S13" s="48" t="str">
        <f>TEXT((M13+N13)-(M11+N11),"[h]:mm:ss")</f>
        <v>46:55:00</v>
      </c>
      <c r="T13" s="14">
        <f t="shared" si="4"/>
        <v>126.25</v>
      </c>
    </row>
    <row r="14" spans="1:20" x14ac:dyDescent="0.2">
      <c r="A14">
        <f t="shared" si="0"/>
        <v>76</v>
      </c>
      <c r="B14" s="26">
        <v>100</v>
      </c>
      <c r="C14" s="28">
        <v>8.3000000000000004E-2</v>
      </c>
      <c r="D14" s="34">
        <v>9.5909090053215351E-2</v>
      </c>
      <c r="F14">
        <v>122.13</v>
      </c>
      <c r="G14">
        <v>0.11</v>
      </c>
      <c r="H14" s="6">
        <f t="shared" si="1"/>
        <v>4.9329796338949627E-2</v>
      </c>
      <c r="J14" s="12" t="s">
        <v>63</v>
      </c>
      <c r="K14" s="4">
        <v>41066</v>
      </c>
      <c r="L14" s="5">
        <v>0.6875</v>
      </c>
      <c r="M14" s="4">
        <v>41075</v>
      </c>
      <c r="N14" s="5">
        <v>0.47083333333333338</v>
      </c>
      <c r="O14" s="7">
        <f t="shared" si="2"/>
        <v>9</v>
      </c>
      <c r="P14" s="8">
        <f t="shared" si="3"/>
        <v>210.8</v>
      </c>
      <c r="Q14" s="8">
        <v>132.63</v>
      </c>
      <c r="R14" s="6">
        <v>0.27200000000000002</v>
      </c>
      <c r="S14" s="48" t="str">
        <f>TEXT((M14+N14)-(M11+N11),"[h]:mm:ss")</f>
        <v>71:28:00</v>
      </c>
      <c r="T14" s="14">
        <f t="shared" si="4"/>
        <v>150.80000000000001</v>
      </c>
    </row>
    <row r="15" spans="1:20" x14ac:dyDescent="0.2">
      <c r="A15">
        <f t="shared" si="0"/>
        <v>76</v>
      </c>
      <c r="B15" s="26">
        <v>100</v>
      </c>
      <c r="C15" s="28">
        <v>8.4000000000000005E-2</v>
      </c>
      <c r="D15" s="34">
        <v>9.5909090053215351E-2</v>
      </c>
      <c r="F15">
        <v>122.25</v>
      </c>
      <c r="G15">
        <v>0.11</v>
      </c>
      <c r="H15" s="6">
        <f t="shared" si="1"/>
        <v>4.9445399560751335E-2</v>
      </c>
      <c r="J15" s="12" t="s">
        <v>64</v>
      </c>
      <c r="K15" s="4">
        <v>41066</v>
      </c>
      <c r="L15" s="5">
        <v>0.6875</v>
      </c>
      <c r="M15" s="4">
        <v>41076</v>
      </c>
      <c r="N15" s="5">
        <v>0.51180555555555551</v>
      </c>
      <c r="O15" s="7">
        <f t="shared" si="2"/>
        <v>10</v>
      </c>
      <c r="P15" s="8">
        <f t="shared" si="3"/>
        <v>235.78333333333336</v>
      </c>
      <c r="Q15" s="8">
        <v>151.69</v>
      </c>
      <c r="R15" s="6">
        <v>0.39</v>
      </c>
      <c r="S15" s="48" t="str">
        <f>TEXT((M15+N15)-(M11+N11),"[h]:mm:ss")</f>
        <v>96:27:00</v>
      </c>
      <c r="T15" s="14">
        <f t="shared" si="4"/>
        <v>175.78333333333336</v>
      </c>
    </row>
    <row r="16" spans="1:20" x14ac:dyDescent="0.2">
      <c r="A16">
        <f t="shared" si="0"/>
        <v>76</v>
      </c>
      <c r="B16" s="26">
        <v>100</v>
      </c>
      <c r="C16" s="28">
        <v>8.4000000000000005E-2</v>
      </c>
      <c r="D16" s="34">
        <v>9.5909090053215351E-2</v>
      </c>
      <c r="F16">
        <v>122.75</v>
      </c>
      <c r="G16">
        <v>7.0000000000000007E-2</v>
      </c>
      <c r="H16" s="6">
        <f t="shared" si="1"/>
        <v>4.9929928135266533E-2</v>
      </c>
      <c r="J16" s="12" t="s">
        <v>65</v>
      </c>
      <c r="K16" s="4">
        <v>41066</v>
      </c>
      <c r="L16" s="5">
        <v>0.6875</v>
      </c>
      <c r="M16" s="4">
        <v>41077</v>
      </c>
      <c r="N16" s="5">
        <v>0.58333333333333337</v>
      </c>
      <c r="O16" s="7">
        <f t="shared" si="2"/>
        <v>11</v>
      </c>
      <c r="P16" s="8">
        <f t="shared" si="3"/>
        <v>261.5</v>
      </c>
      <c r="Q16" s="8">
        <v>165</v>
      </c>
      <c r="R16" s="6">
        <v>0.499</v>
      </c>
      <c r="S16" s="48" t="str">
        <f>TEXT((M16+N16)-(M11+N11),"[h]:mm:ss")</f>
        <v>122:10:00</v>
      </c>
      <c r="T16" s="14">
        <f t="shared" si="4"/>
        <v>201.5</v>
      </c>
    </row>
    <row r="17" spans="1:20" x14ac:dyDescent="0.2">
      <c r="A17">
        <f t="shared" si="0"/>
        <v>76</v>
      </c>
      <c r="B17" s="26">
        <v>100</v>
      </c>
      <c r="C17" s="28">
        <v>0.105</v>
      </c>
      <c r="D17" s="34">
        <v>9.5909090053215351E-2</v>
      </c>
      <c r="F17">
        <v>123.15</v>
      </c>
      <c r="G17">
        <v>0.1</v>
      </c>
      <c r="H17" s="6">
        <f t="shared" si="1"/>
        <v>5.0320879208039182E-2</v>
      </c>
      <c r="J17" s="12" t="s">
        <v>66</v>
      </c>
      <c r="K17" s="4">
        <v>41066</v>
      </c>
      <c r="L17" s="5">
        <v>0.6875</v>
      </c>
      <c r="M17" s="4">
        <v>41078</v>
      </c>
      <c r="N17" s="5">
        <v>0.4375</v>
      </c>
      <c r="O17" s="7">
        <f t="shared" si="2"/>
        <v>12</v>
      </c>
      <c r="P17" s="8">
        <f t="shared" si="3"/>
        <v>282</v>
      </c>
      <c r="Q17" s="8">
        <v>173.07</v>
      </c>
      <c r="R17" s="6">
        <v>0.57799999999999996</v>
      </c>
      <c r="S17" s="48" t="str">
        <f>TEXT((M17+N17)-(M11+N11),"[h]:mm:ss")</f>
        <v>142:40:00</v>
      </c>
      <c r="T17" s="14">
        <f t="shared" si="4"/>
        <v>222</v>
      </c>
    </row>
    <row r="18" spans="1:20" x14ac:dyDescent="0.2">
      <c r="A18">
        <f t="shared" si="0"/>
        <v>76</v>
      </c>
      <c r="B18" s="26">
        <v>100</v>
      </c>
      <c r="C18" s="28">
        <v>8.5999999999999993E-2</v>
      </c>
      <c r="D18" s="34">
        <v>9.5909090053215351E-2</v>
      </c>
      <c r="F18">
        <v>123.55</v>
      </c>
      <c r="G18">
        <v>0.1</v>
      </c>
      <c r="H18" s="6">
        <f t="shared" si="1"/>
        <v>5.0714811815484095E-2</v>
      </c>
      <c r="J18" s="12" t="s">
        <v>67</v>
      </c>
      <c r="K18" s="4">
        <v>41066</v>
      </c>
      <c r="L18" s="5">
        <v>0.6875</v>
      </c>
      <c r="M18" s="4">
        <v>41079</v>
      </c>
      <c r="N18" s="5">
        <v>0.44166666666666665</v>
      </c>
      <c r="O18" s="7">
        <f t="shared" si="2"/>
        <v>13</v>
      </c>
      <c r="P18" s="8">
        <f t="shared" si="3"/>
        <v>306.10000000000002</v>
      </c>
      <c r="Q18" s="8"/>
      <c r="R18" s="6"/>
      <c r="S18" s="48" t="str">
        <f>TEXT((M18+N18)-(M11+N11),"[h]:mm:ss")</f>
        <v>166:46:00</v>
      </c>
      <c r="T18" s="14">
        <f t="shared" si="4"/>
        <v>246.10000000000002</v>
      </c>
    </row>
    <row r="19" spans="1:20" x14ac:dyDescent="0.2">
      <c r="A19">
        <f t="shared" si="0"/>
        <v>76</v>
      </c>
      <c r="B19" s="26">
        <v>100</v>
      </c>
      <c r="C19" s="28">
        <v>8.8999999999999996E-2</v>
      </c>
      <c r="D19" s="34">
        <v>9.5909090053215351E-2</v>
      </c>
      <c r="F19">
        <v>123.75</v>
      </c>
      <c r="G19">
        <v>0.11</v>
      </c>
      <c r="H19" s="6">
        <f t="shared" si="1"/>
        <v>5.0912902904222568E-2</v>
      </c>
      <c r="J19" s="3"/>
      <c r="K19" s="1"/>
      <c r="L19" s="2"/>
      <c r="M19" s="1"/>
      <c r="N19" s="2"/>
      <c r="O19" s="3"/>
      <c r="P19" s="15"/>
      <c r="Q19" s="15"/>
      <c r="R19" s="3"/>
      <c r="S19" s="18"/>
    </row>
    <row r="20" spans="1:20" x14ac:dyDescent="0.2">
      <c r="A20">
        <f t="shared" si="0"/>
        <v>76</v>
      </c>
      <c r="B20" s="26">
        <v>100</v>
      </c>
      <c r="C20" s="28">
        <v>8.6999999999999994E-2</v>
      </c>
      <c r="D20" s="34">
        <v>9.5909090053215351E-2</v>
      </c>
      <c r="F20">
        <v>124.02</v>
      </c>
      <c r="G20">
        <v>0.13</v>
      </c>
      <c r="H20" s="6">
        <f t="shared" si="1"/>
        <v>5.1181521537914776E-2</v>
      </c>
    </row>
    <row r="21" spans="1:20" x14ac:dyDescent="0.2">
      <c r="A21">
        <f t="shared" si="0"/>
        <v>94.1</v>
      </c>
      <c r="B21" s="26">
        <v>118.1</v>
      </c>
      <c r="C21" s="35">
        <v>0.13</v>
      </c>
      <c r="D21" s="34">
        <v>0.13679075004062646</v>
      </c>
      <c r="F21">
        <v>124.33</v>
      </c>
      <c r="G21">
        <v>0.09</v>
      </c>
      <c r="H21" s="6">
        <f t="shared" si="1"/>
        <v>5.1491637534533119E-2</v>
      </c>
    </row>
    <row r="22" spans="1:20" x14ac:dyDescent="0.2">
      <c r="A22">
        <f t="shared" si="0"/>
        <v>94.649999999999991</v>
      </c>
      <c r="B22" s="26">
        <v>118.64999999999999</v>
      </c>
      <c r="C22" s="35">
        <v>0.123</v>
      </c>
      <c r="D22" s="34">
        <v>0.13826888765118284</v>
      </c>
      <c r="F22">
        <v>124.45</v>
      </c>
      <c r="G22">
        <v>0.08</v>
      </c>
      <c r="H22" s="6">
        <f t="shared" si="1"/>
        <v>5.1612172934877965E-2</v>
      </c>
      <c r="J22" t="s">
        <v>106</v>
      </c>
    </row>
    <row r="23" spans="1:20" x14ac:dyDescent="0.2">
      <c r="A23">
        <f t="shared" si="0"/>
        <v>95.050000000000011</v>
      </c>
      <c r="B23" s="26">
        <v>119.05000000000001</v>
      </c>
      <c r="C23" s="35">
        <v>8.8999999999999996E-2</v>
      </c>
      <c r="D23" s="34">
        <v>0.13935368110267277</v>
      </c>
      <c r="F23">
        <v>146.78</v>
      </c>
      <c r="G23">
        <v>0.1</v>
      </c>
      <c r="H23" s="6">
        <f t="shared" si="1"/>
        <v>7.9514034450814286E-2</v>
      </c>
      <c r="J23" s="3" t="s">
        <v>6</v>
      </c>
      <c r="K23" s="1" t="s">
        <v>0</v>
      </c>
      <c r="L23" s="2" t="s">
        <v>1</v>
      </c>
      <c r="M23" s="1" t="s">
        <v>2</v>
      </c>
      <c r="N23" s="2" t="s">
        <v>3</v>
      </c>
      <c r="O23" s="3" t="s">
        <v>4</v>
      </c>
      <c r="P23" s="15" t="s">
        <v>5</v>
      </c>
      <c r="Q23" s="15" t="s">
        <v>121</v>
      </c>
      <c r="R23" s="3" t="s">
        <v>68</v>
      </c>
      <c r="S23" s="3" t="s">
        <v>69</v>
      </c>
      <c r="T23" s="58" t="s">
        <v>120</v>
      </c>
    </row>
    <row r="24" spans="1:20" x14ac:dyDescent="0.2">
      <c r="A24">
        <f t="shared" si="0"/>
        <v>96.883333333333326</v>
      </c>
      <c r="B24" s="26">
        <v>120.88333333333333</v>
      </c>
      <c r="C24" s="35">
        <v>0.13400000000000001</v>
      </c>
      <c r="D24" s="34">
        <v>0.14443286554363954</v>
      </c>
      <c r="F24">
        <v>147.30000000000001</v>
      </c>
      <c r="G24">
        <v>0.1</v>
      </c>
      <c r="H24" s="6">
        <f t="shared" si="1"/>
        <v>8.0311915391522826E-2</v>
      </c>
      <c r="J24" s="12" t="s">
        <v>70</v>
      </c>
      <c r="K24" s="4">
        <v>41417</v>
      </c>
      <c r="L24" s="5">
        <v>0.75</v>
      </c>
      <c r="M24" s="4">
        <v>41423</v>
      </c>
      <c r="N24" s="13">
        <v>0.61458333333333337</v>
      </c>
      <c r="O24" s="7">
        <f t="shared" ref="O24:O63" si="5">(M24-K24)</f>
        <v>6</v>
      </c>
      <c r="P24" s="8">
        <f>((M24-K24)+(N24-L24))*24</f>
        <v>140.75</v>
      </c>
      <c r="Q24" s="8">
        <v>77.44</v>
      </c>
      <c r="R24" s="12">
        <v>0.155</v>
      </c>
      <c r="S24" s="12">
        <v>9.2999999999999999E-2</v>
      </c>
      <c r="T24" s="14">
        <f>P24-42</f>
        <v>98.75</v>
      </c>
    </row>
    <row r="25" spans="1:20" x14ac:dyDescent="0.2">
      <c r="A25">
        <f t="shared" si="0"/>
        <v>98.166666666666657</v>
      </c>
      <c r="B25" s="26">
        <v>122.16666666666666</v>
      </c>
      <c r="C25" s="35">
        <v>7.5999999999999998E-2</v>
      </c>
      <c r="D25" s="34">
        <v>0.14809527470189465</v>
      </c>
      <c r="F25">
        <v>147.88</v>
      </c>
      <c r="G25">
        <v>0.09</v>
      </c>
      <c r="H25" s="6">
        <f t="shared" si="1"/>
        <v>8.1210908910641644E-2</v>
      </c>
      <c r="J25" s="12" t="s">
        <v>60</v>
      </c>
      <c r="K25" s="4">
        <v>41417</v>
      </c>
      <c r="L25" s="5">
        <v>0.75</v>
      </c>
      <c r="M25" s="4">
        <v>41423</v>
      </c>
      <c r="N25" s="13">
        <v>0.70138888888888884</v>
      </c>
      <c r="O25" s="7">
        <f t="shared" si="5"/>
        <v>6</v>
      </c>
      <c r="P25" s="8">
        <f>((M25-K25)+(N25-L25))*24</f>
        <v>142.83333333333334</v>
      </c>
      <c r="Q25" s="8"/>
      <c r="R25" s="6"/>
      <c r="S25" s="6"/>
      <c r="T25" s="14">
        <f t="shared" ref="T25:T63" si="6">P25-42</f>
        <v>100.83333333333334</v>
      </c>
    </row>
    <row r="26" spans="1:20" x14ac:dyDescent="0.2">
      <c r="A26">
        <f t="shared" si="0"/>
        <v>99.066666666666677</v>
      </c>
      <c r="B26" s="26">
        <v>123.06666666666668</v>
      </c>
      <c r="C26" s="35">
        <v>0.123</v>
      </c>
      <c r="D26" s="34">
        <v>0.15071755771807727</v>
      </c>
      <c r="F26">
        <v>148.08000000000001</v>
      </c>
      <c r="G26">
        <v>0.12</v>
      </c>
      <c r="H26" s="6">
        <f t="shared" si="1"/>
        <v>8.1523135447201467E-2</v>
      </c>
      <c r="J26" s="12" t="s">
        <v>71</v>
      </c>
      <c r="K26" s="4">
        <v>41417</v>
      </c>
      <c r="L26" s="5">
        <v>0.75</v>
      </c>
      <c r="M26" s="4">
        <v>41423</v>
      </c>
      <c r="N26" s="13">
        <v>0.77013888888888893</v>
      </c>
      <c r="O26" s="7">
        <f t="shared" si="5"/>
        <v>6</v>
      </c>
      <c r="P26" s="8">
        <f>((M26-K26)+(N26-L26))*24</f>
        <v>144.48333333333335</v>
      </c>
      <c r="Q26" s="8"/>
      <c r="R26" s="6"/>
      <c r="S26" s="6"/>
      <c r="T26" s="14">
        <f t="shared" si="6"/>
        <v>102.48333333333335</v>
      </c>
    </row>
    <row r="27" spans="1:20" x14ac:dyDescent="0.2">
      <c r="A27">
        <f t="shared" si="0"/>
        <v>124.30000000000001</v>
      </c>
      <c r="B27" s="17">
        <v>148.30000000000001</v>
      </c>
      <c r="C27" s="10">
        <v>0.252</v>
      </c>
      <c r="D27" s="10">
        <v>0.24560373633611654</v>
      </c>
      <c r="F27">
        <v>148.28</v>
      </c>
      <c r="G27">
        <v>0.11</v>
      </c>
      <c r="H27" s="6">
        <f t="shared" si="1"/>
        <v>8.1836511184659289E-2</v>
      </c>
      <c r="J27" s="12" t="s">
        <v>72</v>
      </c>
      <c r="K27" s="4">
        <v>41417</v>
      </c>
      <c r="L27" s="5">
        <v>0.75</v>
      </c>
      <c r="M27" s="4">
        <v>41423</v>
      </c>
      <c r="N27" s="13">
        <v>0.8534722222222223</v>
      </c>
      <c r="O27" s="7">
        <f t="shared" si="5"/>
        <v>6</v>
      </c>
      <c r="P27" s="8">
        <f>((M27-K27)+(N27-L27))*24</f>
        <v>146.48333333333332</v>
      </c>
      <c r="Q27" s="8"/>
      <c r="R27" s="6"/>
      <c r="S27" s="6"/>
      <c r="T27" s="14">
        <f t="shared" si="6"/>
        <v>104.48333333333332</v>
      </c>
    </row>
    <row r="28" spans="1:20" x14ac:dyDescent="0.2">
      <c r="A28">
        <f t="shared" si="0"/>
        <v>124.63333333333333</v>
      </c>
      <c r="B28" s="17">
        <v>148.63333333333333</v>
      </c>
      <c r="C28" s="10">
        <v>0.36799999999999999</v>
      </c>
      <c r="D28" s="10">
        <v>0.24717888584516423</v>
      </c>
      <c r="F28">
        <v>150.05000000000001</v>
      </c>
      <c r="G28">
        <v>0.13</v>
      </c>
      <c r="H28" s="6">
        <f t="shared" si="1"/>
        <v>8.4660583464129635E-2</v>
      </c>
      <c r="J28" s="12" t="s">
        <v>73</v>
      </c>
      <c r="K28" s="4">
        <v>41417</v>
      </c>
      <c r="L28" s="5">
        <v>0.75</v>
      </c>
      <c r="M28" s="4">
        <v>41423</v>
      </c>
      <c r="N28" s="13">
        <v>0.93680555555555556</v>
      </c>
      <c r="O28" s="7">
        <f t="shared" si="5"/>
        <v>6</v>
      </c>
      <c r="P28" s="49">
        <f>((M28-K28)+(N28-L28))*24</f>
        <v>148.48333333333335</v>
      </c>
      <c r="Q28" s="49"/>
      <c r="R28" s="50"/>
      <c r="S28" s="50"/>
      <c r="T28" s="14">
        <f t="shared" si="6"/>
        <v>106.48333333333335</v>
      </c>
    </row>
    <row r="29" spans="1:20" x14ac:dyDescent="0.2">
      <c r="A29">
        <f t="shared" si="0"/>
        <v>124.91666666666666</v>
      </c>
      <c r="B29" s="17">
        <v>148.91666666666666</v>
      </c>
      <c r="C29" s="10">
        <v>0.42599999999999999</v>
      </c>
      <c r="D29" s="10">
        <v>0.24852536017428051</v>
      </c>
      <c r="F29">
        <v>150.30000000000001</v>
      </c>
      <c r="G29">
        <v>0.08</v>
      </c>
      <c r="H29" s="6">
        <f t="shared" si="1"/>
        <v>8.5066896785479296E-2</v>
      </c>
      <c r="J29" s="12" t="s">
        <v>74</v>
      </c>
      <c r="K29" s="4">
        <v>41417</v>
      </c>
      <c r="L29" s="5">
        <v>0.75</v>
      </c>
      <c r="M29" s="4">
        <v>41424</v>
      </c>
      <c r="N29" s="13">
        <v>2.013888888888889E-2</v>
      </c>
      <c r="O29" s="7">
        <f t="shared" si="5"/>
        <v>7</v>
      </c>
      <c r="P29" s="49">
        <f t="shared" ref="P29:P45" si="7">((M29-K29)+(N29-L29))*24</f>
        <v>150.48333333333335</v>
      </c>
      <c r="Q29" s="49"/>
      <c r="R29" s="50"/>
      <c r="S29" s="50"/>
      <c r="T29" s="14">
        <f t="shared" si="6"/>
        <v>108.48333333333335</v>
      </c>
    </row>
    <row r="30" spans="1:20" x14ac:dyDescent="0.2">
      <c r="A30">
        <f t="shared" si="0"/>
        <v>124.21666666666667</v>
      </c>
      <c r="B30" s="17">
        <v>148.21666666666667</v>
      </c>
      <c r="C30" s="10">
        <v>0.224</v>
      </c>
      <c r="D30" s="10">
        <v>0.24521145289395996</v>
      </c>
      <c r="F30">
        <v>150.47</v>
      </c>
      <c r="G30">
        <v>0.12</v>
      </c>
      <c r="H30" s="6">
        <f t="shared" si="1"/>
        <v>8.5344253523448099E-2</v>
      </c>
      <c r="J30" s="12" t="s">
        <v>75</v>
      </c>
      <c r="K30" s="4">
        <v>41417</v>
      </c>
      <c r="L30" s="5">
        <v>0.75</v>
      </c>
      <c r="M30" s="4">
        <v>41424</v>
      </c>
      <c r="N30" s="13">
        <v>0.10347222222222223</v>
      </c>
      <c r="O30" s="7">
        <f t="shared" si="5"/>
        <v>7</v>
      </c>
      <c r="P30" s="49">
        <f t="shared" si="7"/>
        <v>152.48333333333332</v>
      </c>
      <c r="Q30" s="49"/>
      <c r="R30" s="6">
        <v>0.20799999999999999</v>
      </c>
      <c r="S30" s="6">
        <v>0.122</v>
      </c>
      <c r="T30" s="14">
        <f t="shared" si="6"/>
        <v>110.48333333333332</v>
      </c>
    </row>
    <row r="31" spans="1:20" x14ac:dyDescent="0.2">
      <c r="A31">
        <f t="shared" si="0"/>
        <v>122.86666666666667</v>
      </c>
      <c r="B31" s="17">
        <v>146.86666666666667</v>
      </c>
      <c r="C31" s="10">
        <v>0.2</v>
      </c>
      <c r="D31" s="10">
        <v>0.2389394547686301</v>
      </c>
      <c r="F31">
        <v>150.72999999999999</v>
      </c>
      <c r="G31">
        <v>0.13</v>
      </c>
      <c r="H31" s="6">
        <f t="shared" si="1"/>
        <v>8.577011796430245E-2</v>
      </c>
      <c r="J31" s="12" t="s">
        <v>76</v>
      </c>
      <c r="K31" s="4">
        <v>41417</v>
      </c>
      <c r="L31" s="5">
        <v>0.75</v>
      </c>
      <c r="M31" s="4">
        <v>41424</v>
      </c>
      <c r="N31" s="13">
        <v>0.18680555555555556</v>
      </c>
      <c r="O31" s="7">
        <f t="shared" si="5"/>
        <v>7</v>
      </c>
      <c r="P31" s="49">
        <f t="shared" si="7"/>
        <v>154.48333333333335</v>
      </c>
      <c r="Q31" s="49"/>
      <c r="R31" s="12"/>
      <c r="S31" s="12"/>
      <c r="T31" s="14">
        <f t="shared" si="6"/>
        <v>112.48333333333335</v>
      </c>
    </row>
    <row r="32" spans="1:20" x14ac:dyDescent="0.2">
      <c r="A32">
        <f t="shared" si="0"/>
        <v>123.38333333333333</v>
      </c>
      <c r="B32" s="17">
        <v>147.38333333333333</v>
      </c>
      <c r="C32" s="10">
        <v>0.27800000000000002</v>
      </c>
      <c r="D32" s="10">
        <v>0.24132147627900302</v>
      </c>
      <c r="F32">
        <v>151.18</v>
      </c>
      <c r="G32">
        <v>0.14000000000000001</v>
      </c>
      <c r="H32" s="6">
        <f t="shared" si="1"/>
        <v>8.6511991803776445E-2</v>
      </c>
      <c r="J32" s="12" t="s">
        <v>77</v>
      </c>
      <c r="K32" s="4">
        <v>41417</v>
      </c>
      <c r="L32" s="5">
        <v>0.75</v>
      </c>
      <c r="M32" s="4">
        <v>41424</v>
      </c>
      <c r="N32" s="13">
        <v>0.27013888888888887</v>
      </c>
      <c r="O32" s="7">
        <f t="shared" si="5"/>
        <v>7</v>
      </c>
      <c r="P32" s="49">
        <f t="shared" si="7"/>
        <v>156.48333333333335</v>
      </c>
      <c r="Q32" s="49"/>
      <c r="R32" s="6"/>
      <c r="S32" s="6"/>
      <c r="T32" s="14">
        <f t="shared" si="6"/>
        <v>114.48333333333335</v>
      </c>
    </row>
    <row r="33" spans="1:20" x14ac:dyDescent="0.2">
      <c r="A33">
        <f t="shared" si="0"/>
        <v>123.61666666666667</v>
      </c>
      <c r="B33" s="17">
        <v>147.61666666666667</v>
      </c>
      <c r="C33" s="10">
        <v>0.21</v>
      </c>
      <c r="D33" s="10">
        <v>0.24240467063702997</v>
      </c>
      <c r="F33">
        <v>167.95</v>
      </c>
      <c r="G33">
        <v>0.13</v>
      </c>
      <c r="H33" s="6">
        <f t="shared" si="1"/>
        <v>0.11893681882567164</v>
      </c>
      <c r="J33" s="12" t="s">
        <v>78</v>
      </c>
      <c r="K33" s="4">
        <v>41417</v>
      </c>
      <c r="L33" s="5">
        <v>0.75</v>
      </c>
      <c r="M33" s="4">
        <v>41424</v>
      </c>
      <c r="N33" s="13">
        <v>0.39583333333333331</v>
      </c>
      <c r="O33" s="7">
        <f t="shared" si="5"/>
        <v>7</v>
      </c>
      <c r="P33" s="49">
        <f t="shared" si="7"/>
        <v>159.5</v>
      </c>
      <c r="Q33" s="49"/>
      <c r="R33" s="6"/>
      <c r="S33" s="6"/>
      <c r="T33" s="14">
        <f t="shared" si="6"/>
        <v>117.5</v>
      </c>
    </row>
    <row r="34" spans="1:20" x14ac:dyDescent="0.2">
      <c r="A34">
        <f t="shared" si="0"/>
        <v>124.01666666666665</v>
      </c>
      <c r="B34" s="17">
        <v>148.01666666666665</v>
      </c>
      <c r="C34" s="10">
        <v>0.31</v>
      </c>
      <c r="D34" s="10">
        <v>0.24427241866600724</v>
      </c>
      <c r="F34">
        <v>169.53</v>
      </c>
      <c r="G34">
        <v>0.11</v>
      </c>
      <c r="H34" s="6">
        <f t="shared" si="1"/>
        <v>0.12252131682443013</v>
      </c>
      <c r="J34" s="12" t="s">
        <v>79</v>
      </c>
      <c r="K34" s="4">
        <v>41417</v>
      </c>
      <c r="L34" s="5">
        <v>0.75</v>
      </c>
      <c r="M34" s="4">
        <v>41424</v>
      </c>
      <c r="N34" s="13">
        <v>0.47916666666666669</v>
      </c>
      <c r="O34" s="7">
        <f t="shared" si="5"/>
        <v>7</v>
      </c>
      <c r="P34" s="49">
        <f t="shared" si="7"/>
        <v>161.5</v>
      </c>
      <c r="Q34" s="49"/>
      <c r="R34" s="12"/>
      <c r="S34" s="12"/>
      <c r="T34" s="14">
        <f t="shared" si="6"/>
        <v>119.5</v>
      </c>
    </row>
    <row r="35" spans="1:20" x14ac:dyDescent="0.2">
      <c r="A35">
        <f t="shared" si="0"/>
        <v>124.30000000000001</v>
      </c>
      <c r="B35" s="17">
        <v>148.30000000000001</v>
      </c>
      <c r="C35" s="10">
        <v>0.16</v>
      </c>
      <c r="D35" s="10">
        <v>0.24560373633611654</v>
      </c>
      <c r="F35">
        <v>169.65</v>
      </c>
      <c r="G35">
        <v>0.09</v>
      </c>
      <c r="H35" s="6">
        <f t="shared" si="1"/>
        <v>0.12279764505103352</v>
      </c>
      <c r="J35" s="12" t="s">
        <v>80</v>
      </c>
      <c r="K35" s="4">
        <v>41417</v>
      </c>
      <c r="L35" s="5">
        <v>0.75</v>
      </c>
      <c r="M35" s="4">
        <v>41424</v>
      </c>
      <c r="N35" s="13">
        <v>0.56458333333333333</v>
      </c>
      <c r="O35" s="7">
        <f t="shared" si="5"/>
        <v>7</v>
      </c>
      <c r="P35" s="49">
        <f t="shared" si="7"/>
        <v>163.55000000000001</v>
      </c>
      <c r="Q35" s="49"/>
      <c r="R35" s="6"/>
      <c r="S35" s="6"/>
      <c r="T35" s="14">
        <f t="shared" si="6"/>
        <v>121.55000000000001</v>
      </c>
    </row>
    <row r="36" spans="1:20" x14ac:dyDescent="0.2">
      <c r="A36">
        <f t="shared" si="0"/>
        <v>124.65</v>
      </c>
      <c r="B36" s="17">
        <v>148.65</v>
      </c>
      <c r="C36" s="10">
        <v>0.28499999999999998</v>
      </c>
      <c r="D36" s="10">
        <v>0.24725789658976094</v>
      </c>
      <c r="F36">
        <v>170.52</v>
      </c>
      <c r="G36">
        <v>0.11</v>
      </c>
      <c r="H36" s="6">
        <f t="shared" si="1"/>
        <v>0.12481850603761768</v>
      </c>
      <c r="J36" s="12" t="s">
        <v>64</v>
      </c>
      <c r="K36" s="4">
        <v>41417</v>
      </c>
      <c r="L36" s="5">
        <v>0.75</v>
      </c>
      <c r="M36" s="4">
        <v>41424</v>
      </c>
      <c r="N36" s="13">
        <v>0.64583333333333337</v>
      </c>
      <c r="O36" s="7">
        <f t="shared" si="5"/>
        <v>7</v>
      </c>
      <c r="P36" s="49">
        <f t="shared" si="7"/>
        <v>165.5</v>
      </c>
      <c r="Q36" s="49">
        <v>118.67</v>
      </c>
      <c r="R36" s="6">
        <v>0.27700000000000002</v>
      </c>
      <c r="S36" s="6">
        <v>0.18</v>
      </c>
      <c r="T36" s="14">
        <f t="shared" si="6"/>
        <v>123.5</v>
      </c>
    </row>
    <row r="37" spans="1:20" x14ac:dyDescent="0.2">
      <c r="A37">
        <f t="shared" si="0"/>
        <v>126.61666666666667</v>
      </c>
      <c r="B37" s="10">
        <v>150.61666666666667</v>
      </c>
      <c r="C37" s="10">
        <v>0.29799999999999999</v>
      </c>
      <c r="D37" s="10">
        <v>0.25675270726700283</v>
      </c>
      <c r="F37">
        <v>170.87</v>
      </c>
      <c r="G37">
        <v>0.11</v>
      </c>
      <c r="H37" s="6">
        <f t="shared" si="1"/>
        <v>0.12564022043880696</v>
      </c>
      <c r="J37" s="12" t="s">
        <v>65</v>
      </c>
      <c r="K37" s="4">
        <v>41417</v>
      </c>
      <c r="L37" s="5">
        <v>0.75</v>
      </c>
      <c r="M37" s="4">
        <v>41424</v>
      </c>
      <c r="N37" s="13">
        <v>0.71944444444444444</v>
      </c>
      <c r="O37" s="7">
        <f t="shared" si="5"/>
        <v>7</v>
      </c>
      <c r="P37" s="49">
        <f t="shared" si="7"/>
        <v>167.26666666666665</v>
      </c>
      <c r="Q37" s="49"/>
      <c r="R37" s="6"/>
      <c r="S37" s="6"/>
      <c r="T37" s="14">
        <f t="shared" si="6"/>
        <v>125.26666666666665</v>
      </c>
    </row>
    <row r="38" spans="1:20" x14ac:dyDescent="0.2">
      <c r="A38">
        <f t="shared" si="0"/>
        <v>127</v>
      </c>
      <c r="B38" s="10">
        <v>151</v>
      </c>
      <c r="C38" s="10">
        <v>0.28399999999999997</v>
      </c>
      <c r="D38" s="10">
        <v>0.25864352964651705</v>
      </c>
      <c r="F38">
        <v>171.57</v>
      </c>
      <c r="G38">
        <v>0.13</v>
      </c>
      <c r="H38" s="6">
        <f t="shared" si="1"/>
        <v>0.1272988096054124</v>
      </c>
      <c r="J38" s="12" t="s">
        <v>81</v>
      </c>
      <c r="K38" s="4">
        <v>41417</v>
      </c>
      <c r="L38" s="5">
        <v>0.75</v>
      </c>
      <c r="M38" s="4">
        <v>41424</v>
      </c>
      <c r="N38" s="13">
        <v>0.76666666666666661</v>
      </c>
      <c r="O38" s="7">
        <f t="shared" si="5"/>
        <v>7</v>
      </c>
      <c r="P38" s="49">
        <f t="shared" si="7"/>
        <v>168.4</v>
      </c>
      <c r="Q38" s="49"/>
      <c r="R38" s="50"/>
      <c r="S38" s="50"/>
      <c r="T38" s="14">
        <f t="shared" si="6"/>
        <v>126.4</v>
      </c>
    </row>
    <row r="39" spans="1:20" x14ac:dyDescent="0.2">
      <c r="A39">
        <f t="shared" si="0"/>
        <v>127.19999999999999</v>
      </c>
      <c r="B39" s="10">
        <v>151.19999999999999</v>
      </c>
      <c r="C39" s="10">
        <v>0.26800000000000002</v>
      </c>
      <c r="D39" s="10">
        <v>0.25963531735486889</v>
      </c>
      <c r="F39">
        <v>171.83</v>
      </c>
      <c r="G39">
        <v>0.12</v>
      </c>
      <c r="H39" s="6">
        <f t="shared" si="1"/>
        <v>0.12792003863252477</v>
      </c>
      <c r="J39" s="12" t="s">
        <v>82</v>
      </c>
      <c r="K39" s="4">
        <v>41417</v>
      </c>
      <c r="L39" s="5">
        <v>0.75</v>
      </c>
      <c r="M39" s="4">
        <v>41424</v>
      </c>
      <c r="N39" s="13">
        <v>0.85</v>
      </c>
      <c r="O39" s="7">
        <f t="shared" si="5"/>
        <v>7</v>
      </c>
      <c r="P39" s="8">
        <f t="shared" si="7"/>
        <v>170.39999999999998</v>
      </c>
      <c r="Q39" s="8"/>
      <c r="R39" s="6"/>
      <c r="S39" s="6"/>
      <c r="T39" s="14">
        <f t="shared" si="6"/>
        <v>128.39999999999998</v>
      </c>
    </row>
    <row r="40" spans="1:20" x14ac:dyDescent="0.2">
      <c r="A40">
        <f t="shared" si="0"/>
        <v>127.33333333333331</v>
      </c>
      <c r="B40" s="10">
        <v>151.33333333333331</v>
      </c>
      <c r="C40" s="10">
        <v>0.28299999999999997</v>
      </c>
      <c r="D40" s="10">
        <v>0.26029852533422737</v>
      </c>
      <c r="F40">
        <v>172.42</v>
      </c>
      <c r="G40">
        <v>0.13</v>
      </c>
      <c r="H40" s="6">
        <f t="shared" si="1"/>
        <v>0.12934024107279685</v>
      </c>
      <c r="J40" s="12" t="s">
        <v>83</v>
      </c>
      <c r="K40" s="4">
        <v>41417</v>
      </c>
      <c r="L40" s="5">
        <v>0.75</v>
      </c>
      <c r="M40" s="4">
        <v>41424</v>
      </c>
      <c r="N40" s="13">
        <v>0.93333333333333324</v>
      </c>
      <c r="O40" s="7">
        <f t="shared" si="5"/>
        <v>7</v>
      </c>
      <c r="P40" s="8">
        <f t="shared" si="7"/>
        <v>172.4</v>
      </c>
      <c r="Q40" s="8"/>
      <c r="R40" s="12"/>
      <c r="S40" s="12"/>
      <c r="T40" s="14">
        <f t="shared" si="6"/>
        <v>130.4</v>
      </c>
    </row>
    <row r="41" spans="1:20" x14ac:dyDescent="0.2">
      <c r="A41">
        <f t="shared" si="0"/>
        <v>127.44999999999999</v>
      </c>
      <c r="B41" s="10">
        <v>151.44999999999999</v>
      </c>
      <c r="C41" s="10">
        <v>0.249</v>
      </c>
      <c r="D41" s="10">
        <v>0.26088015869925574</v>
      </c>
      <c r="F41">
        <v>172.77</v>
      </c>
      <c r="G41">
        <v>0.11</v>
      </c>
      <c r="H41" s="6">
        <f t="shared" si="1"/>
        <v>0.13018965658065462</v>
      </c>
      <c r="J41" s="12" t="s">
        <v>84</v>
      </c>
      <c r="K41" s="4">
        <v>41417</v>
      </c>
      <c r="L41" s="5">
        <v>0.75</v>
      </c>
      <c r="M41" s="4">
        <v>41425</v>
      </c>
      <c r="N41" s="51">
        <v>1.6666666666666666E-2</v>
      </c>
      <c r="O41" s="7">
        <f t="shared" si="5"/>
        <v>8</v>
      </c>
      <c r="P41" s="8">
        <f t="shared" si="7"/>
        <v>174.4</v>
      </c>
      <c r="Q41" s="8"/>
      <c r="R41" s="6"/>
      <c r="S41" s="6"/>
      <c r="T41" s="14">
        <f t="shared" si="6"/>
        <v>132.4</v>
      </c>
    </row>
    <row r="42" spans="1:20" x14ac:dyDescent="0.2">
      <c r="A42">
        <f t="shared" si="0"/>
        <v>148.13333333333333</v>
      </c>
      <c r="B42" s="10">
        <v>172.13333333333333</v>
      </c>
      <c r="C42" s="10">
        <v>0.52900000000000003</v>
      </c>
      <c r="D42" s="10">
        <v>0.38594512574569073</v>
      </c>
      <c r="F42">
        <v>191.73</v>
      </c>
      <c r="G42">
        <v>0.12</v>
      </c>
      <c r="H42" s="6">
        <f t="shared" si="1"/>
        <v>0.1846787330916797</v>
      </c>
      <c r="J42" s="12" t="s">
        <v>85</v>
      </c>
      <c r="K42" s="4">
        <v>41417</v>
      </c>
      <c r="L42" s="5">
        <v>0.75</v>
      </c>
      <c r="M42" s="4">
        <v>41425</v>
      </c>
      <c r="N42" s="51">
        <v>9.9999999999999992E-2</v>
      </c>
      <c r="O42" s="7">
        <f t="shared" si="5"/>
        <v>8</v>
      </c>
      <c r="P42" s="8">
        <f t="shared" si="7"/>
        <v>176.39999999999998</v>
      </c>
      <c r="Q42" s="8"/>
      <c r="R42" s="6">
        <v>0.39700000000000002</v>
      </c>
      <c r="S42" s="6">
        <v>0.26</v>
      </c>
      <c r="T42" s="14">
        <f t="shared" si="6"/>
        <v>134.39999999999998</v>
      </c>
    </row>
    <row r="43" spans="1:20" x14ac:dyDescent="0.2">
      <c r="A43">
        <f t="shared" si="0"/>
        <v>148.36666666666667</v>
      </c>
      <c r="B43" s="10">
        <v>172.36666666666667</v>
      </c>
      <c r="C43" s="10">
        <v>0.45</v>
      </c>
      <c r="D43" s="10">
        <v>0.38763378039800589</v>
      </c>
      <c r="F43">
        <v>191.72</v>
      </c>
      <c r="G43">
        <v>0.16</v>
      </c>
      <c r="H43" s="6">
        <f t="shared" si="1"/>
        <v>0.1846452107017702</v>
      </c>
      <c r="J43" s="12" t="s">
        <v>86</v>
      </c>
      <c r="K43" s="4">
        <v>41417</v>
      </c>
      <c r="L43" s="5">
        <v>0.75</v>
      </c>
      <c r="M43" s="4">
        <v>41425</v>
      </c>
      <c r="N43" s="51">
        <v>0.18333333333333335</v>
      </c>
      <c r="O43" s="7">
        <f t="shared" si="5"/>
        <v>8</v>
      </c>
      <c r="P43" s="8">
        <f t="shared" si="7"/>
        <v>178.4</v>
      </c>
      <c r="Q43" s="8"/>
      <c r="R43" s="6"/>
      <c r="S43" s="6"/>
      <c r="T43" s="14">
        <f t="shared" si="6"/>
        <v>136.4</v>
      </c>
    </row>
    <row r="44" spans="1:20" x14ac:dyDescent="0.2">
      <c r="A44">
        <f t="shared" si="0"/>
        <v>148.63333333333333</v>
      </c>
      <c r="B44" s="10">
        <v>172.63333333333333</v>
      </c>
      <c r="C44" s="10">
        <v>0.45700000000000002</v>
      </c>
      <c r="D44" s="10">
        <v>0.38957209252865876</v>
      </c>
      <c r="F44">
        <v>192.08</v>
      </c>
      <c r="G44">
        <v>0.19</v>
      </c>
      <c r="H44" s="6">
        <f t="shared" si="1"/>
        <v>0.18585546555023336</v>
      </c>
      <c r="J44" s="12" t="s">
        <v>87</v>
      </c>
      <c r="K44" s="4">
        <v>41417</v>
      </c>
      <c r="L44" s="5">
        <v>0.75</v>
      </c>
      <c r="M44" s="4">
        <v>41425</v>
      </c>
      <c r="N44" s="51">
        <v>0.26666666666666666</v>
      </c>
      <c r="O44" s="7">
        <f t="shared" si="5"/>
        <v>8</v>
      </c>
      <c r="P44" s="8">
        <f t="shared" si="7"/>
        <v>180.4</v>
      </c>
      <c r="Q44" s="8"/>
      <c r="R44" s="6"/>
      <c r="S44" s="6"/>
      <c r="T44" s="14">
        <f t="shared" si="6"/>
        <v>138.4</v>
      </c>
    </row>
    <row r="45" spans="1:20" x14ac:dyDescent="0.2">
      <c r="A45">
        <f t="shared" si="0"/>
        <v>148.93333333333334</v>
      </c>
      <c r="B45" s="10">
        <v>172.93333333333334</v>
      </c>
      <c r="C45" s="10">
        <v>0.57299999999999995</v>
      </c>
      <c r="D45" s="10">
        <v>0.39176347253394006</v>
      </c>
      <c r="F45">
        <v>192.72</v>
      </c>
      <c r="G45">
        <v>0.19</v>
      </c>
      <c r="H45" s="6">
        <f t="shared" si="1"/>
        <v>0.18802461788965608</v>
      </c>
      <c r="J45" s="12" t="s">
        <v>67</v>
      </c>
      <c r="K45" s="4">
        <v>41417</v>
      </c>
      <c r="L45" s="5">
        <v>0.75</v>
      </c>
      <c r="M45" s="4">
        <v>41425</v>
      </c>
      <c r="N45" s="51">
        <v>0.41666666666666669</v>
      </c>
      <c r="O45" s="7">
        <f t="shared" si="5"/>
        <v>8</v>
      </c>
      <c r="P45" s="8">
        <f t="shared" si="7"/>
        <v>184</v>
      </c>
      <c r="Q45" s="8"/>
      <c r="R45" s="6"/>
      <c r="S45" s="6"/>
      <c r="T45" s="14">
        <f t="shared" si="6"/>
        <v>142</v>
      </c>
    </row>
    <row r="46" spans="1:20" x14ac:dyDescent="0.2">
      <c r="A46">
        <f t="shared" si="0"/>
        <v>149.15</v>
      </c>
      <c r="B46" s="10">
        <v>173.15</v>
      </c>
      <c r="C46" s="10">
        <v>0.39800000000000002</v>
      </c>
      <c r="D46" s="10">
        <v>0.39335326081780764</v>
      </c>
      <c r="F46">
        <v>192.98</v>
      </c>
      <c r="G46">
        <v>0.14000000000000001</v>
      </c>
      <c r="H46" s="6">
        <f t="shared" si="1"/>
        <v>0.18891229945091048</v>
      </c>
      <c r="J46" s="12" t="s">
        <v>88</v>
      </c>
      <c r="K46" s="4">
        <v>41417</v>
      </c>
      <c r="L46" s="5">
        <v>0.75</v>
      </c>
      <c r="M46" s="4">
        <v>41425</v>
      </c>
      <c r="N46" s="51">
        <v>0.45833333333333331</v>
      </c>
      <c r="O46" s="7">
        <f t="shared" si="5"/>
        <v>8</v>
      </c>
      <c r="P46" s="49">
        <f t="shared" ref="P46:P62" si="8">((M46-K46)+(N47-L46))*24</f>
        <v>186.13333333333333</v>
      </c>
      <c r="Q46" s="49"/>
      <c r="R46" s="6"/>
      <c r="S46" s="6"/>
      <c r="T46" s="14">
        <f t="shared" si="6"/>
        <v>144.13333333333333</v>
      </c>
    </row>
    <row r="47" spans="1:20" x14ac:dyDescent="0.2">
      <c r="A47">
        <f t="shared" si="0"/>
        <v>149.41666666666669</v>
      </c>
      <c r="B47" s="10">
        <v>173.41666666666669</v>
      </c>
      <c r="C47" s="10">
        <v>0.58899999999999997</v>
      </c>
      <c r="D47" s="10">
        <v>0.39531815800022585</v>
      </c>
      <c r="F47">
        <v>193.07</v>
      </c>
      <c r="G47">
        <v>0.18</v>
      </c>
      <c r="H47" s="6">
        <f t="shared" si="1"/>
        <v>0.18922044737702026</v>
      </c>
      <c r="J47" s="12" t="s">
        <v>89</v>
      </c>
      <c r="K47" s="4">
        <v>41417</v>
      </c>
      <c r="L47" s="5">
        <v>0.75</v>
      </c>
      <c r="M47" s="4">
        <v>41425</v>
      </c>
      <c r="N47" s="52">
        <v>0.50555555555555554</v>
      </c>
      <c r="O47" s="7">
        <f t="shared" si="5"/>
        <v>8</v>
      </c>
      <c r="P47" s="53">
        <f t="shared" si="8"/>
        <v>187.08333333333334</v>
      </c>
      <c r="Q47" s="53"/>
      <c r="R47" s="12"/>
      <c r="S47" s="12"/>
      <c r="T47" s="14">
        <f t="shared" si="6"/>
        <v>145.08333333333334</v>
      </c>
    </row>
    <row r="48" spans="1:20" x14ac:dyDescent="0.2">
      <c r="A48">
        <f t="shared" si="0"/>
        <v>150.16666666666669</v>
      </c>
      <c r="B48" s="10">
        <v>174.16666666666669</v>
      </c>
      <c r="C48" s="10">
        <v>0.42299999999999999</v>
      </c>
      <c r="D48" s="10">
        <v>0.40089343930392562</v>
      </c>
      <c r="F48">
        <v>193.23</v>
      </c>
      <c r="G48">
        <v>0.14000000000000001</v>
      </c>
      <c r="H48" s="6">
        <f t="shared" si="1"/>
        <v>0.1897693774339031</v>
      </c>
      <c r="J48" s="12" t="s">
        <v>90</v>
      </c>
      <c r="K48" s="4">
        <v>41417</v>
      </c>
      <c r="L48" s="5">
        <v>0.75</v>
      </c>
      <c r="M48" s="4">
        <v>41425</v>
      </c>
      <c r="N48" s="13">
        <v>0.54513888888888895</v>
      </c>
      <c r="O48" s="7">
        <f t="shared" si="5"/>
        <v>8</v>
      </c>
      <c r="P48" s="53">
        <f t="shared" si="8"/>
        <v>188.15</v>
      </c>
      <c r="Q48" s="53"/>
      <c r="R48" s="12"/>
      <c r="S48" s="12"/>
      <c r="T48" s="14">
        <f t="shared" si="6"/>
        <v>146.15</v>
      </c>
    </row>
    <row r="49" spans="1:20" x14ac:dyDescent="0.2">
      <c r="A49">
        <f t="shared" si="0"/>
        <v>150.71666666666667</v>
      </c>
      <c r="B49" s="10">
        <v>174.71666666666667</v>
      </c>
      <c r="C49" s="10">
        <v>0.371</v>
      </c>
      <c r="D49" s="10">
        <v>0.40502828291740389</v>
      </c>
      <c r="F49">
        <v>193.75</v>
      </c>
      <c r="G49">
        <v>0.12</v>
      </c>
      <c r="H49" s="6">
        <f t="shared" si="1"/>
        <v>0.19156325619265546</v>
      </c>
      <c r="J49" s="12" t="s">
        <v>91</v>
      </c>
      <c r="K49" s="4">
        <v>41417</v>
      </c>
      <c r="L49" s="5">
        <v>0.75</v>
      </c>
      <c r="M49" s="4">
        <v>41425</v>
      </c>
      <c r="N49" s="13">
        <v>0.58958333333333335</v>
      </c>
      <c r="O49" s="7">
        <f t="shared" si="5"/>
        <v>8</v>
      </c>
      <c r="P49" s="53">
        <f t="shared" si="8"/>
        <v>189.05</v>
      </c>
      <c r="Q49" s="53">
        <v>146.83000000000001</v>
      </c>
      <c r="R49" s="12">
        <v>0.5</v>
      </c>
      <c r="S49" s="12">
        <v>0.35599999999999998</v>
      </c>
      <c r="T49" s="14">
        <f t="shared" si="6"/>
        <v>147.05000000000001</v>
      </c>
    </row>
    <row r="50" spans="1:20" x14ac:dyDescent="0.2">
      <c r="A50">
        <f t="shared" si="0"/>
        <v>150.85</v>
      </c>
      <c r="B50" s="10">
        <v>174.85</v>
      </c>
      <c r="C50" s="10">
        <v>0.46700000000000003</v>
      </c>
      <c r="D50" s="10">
        <v>0.40603661048390194</v>
      </c>
      <c r="F50">
        <v>195.82</v>
      </c>
      <c r="G50">
        <v>0.18</v>
      </c>
      <c r="H50" s="6">
        <f t="shared" si="1"/>
        <v>0.19885534685668604</v>
      </c>
      <c r="J50" s="12" t="s">
        <v>92</v>
      </c>
      <c r="K50" s="4">
        <v>41417</v>
      </c>
      <c r="L50" s="5">
        <v>0.75</v>
      </c>
      <c r="M50" s="4">
        <v>41425</v>
      </c>
      <c r="N50" s="13">
        <v>0.62708333333333333</v>
      </c>
      <c r="O50" s="7">
        <f t="shared" si="5"/>
        <v>8</v>
      </c>
      <c r="P50" s="21">
        <f t="shared" si="8"/>
        <v>190.1</v>
      </c>
      <c r="Q50" s="21"/>
      <c r="R50" s="12">
        <v>0.49</v>
      </c>
      <c r="S50" s="12"/>
      <c r="T50" s="14">
        <f t="shared" si="6"/>
        <v>148.1</v>
      </c>
    </row>
    <row r="51" spans="1:20" x14ac:dyDescent="0.2">
      <c r="A51">
        <f t="shared" si="0"/>
        <v>151</v>
      </c>
      <c r="B51" s="10">
        <v>175</v>
      </c>
      <c r="C51" s="10">
        <v>0.51200000000000001</v>
      </c>
      <c r="D51" s="10">
        <v>0.4071737614619666</v>
      </c>
      <c r="F51">
        <v>217.03</v>
      </c>
      <c r="G51">
        <v>0.16</v>
      </c>
      <c r="H51" s="6">
        <f t="shared" si="1"/>
        <v>0.28875447549421596</v>
      </c>
      <c r="J51" s="12" t="s">
        <v>93</v>
      </c>
      <c r="K51" s="4">
        <v>41417</v>
      </c>
      <c r="L51" s="5">
        <v>0.75</v>
      </c>
      <c r="M51" s="4">
        <v>41425</v>
      </c>
      <c r="N51" s="52">
        <v>0.67083333333333339</v>
      </c>
      <c r="O51" s="7">
        <f t="shared" si="5"/>
        <v>8</v>
      </c>
      <c r="P51" s="21">
        <f t="shared" si="8"/>
        <v>191</v>
      </c>
      <c r="Q51" s="21"/>
      <c r="R51" s="12"/>
      <c r="S51" s="12"/>
      <c r="T51" s="14">
        <f t="shared" si="6"/>
        <v>149</v>
      </c>
    </row>
    <row r="52" spans="1:20" x14ac:dyDescent="0.2">
      <c r="A52">
        <f t="shared" si="0"/>
        <v>151.16666666666666</v>
      </c>
      <c r="B52" s="10">
        <v>175.16666666666666</v>
      </c>
      <c r="C52" s="10">
        <v>0.4</v>
      </c>
      <c r="D52" s="10">
        <v>0.40844072535216736</v>
      </c>
      <c r="F52">
        <v>216.65</v>
      </c>
      <c r="G52">
        <v>0.16</v>
      </c>
      <c r="H52" s="6">
        <f t="shared" si="1"/>
        <v>0.28688185245313513</v>
      </c>
      <c r="J52" s="12" t="s">
        <v>94</v>
      </c>
      <c r="K52" s="4">
        <v>41417</v>
      </c>
      <c r="L52" s="5">
        <v>0.75</v>
      </c>
      <c r="M52" s="4">
        <v>41425</v>
      </c>
      <c r="N52" s="13">
        <v>0.70833333333333337</v>
      </c>
      <c r="O52" s="7">
        <f t="shared" si="5"/>
        <v>8</v>
      </c>
      <c r="P52" s="49">
        <f t="shared" si="8"/>
        <v>191.75</v>
      </c>
      <c r="Q52" s="49"/>
      <c r="R52" s="12"/>
      <c r="S52" s="12"/>
      <c r="T52" s="14">
        <f t="shared" si="6"/>
        <v>149.75</v>
      </c>
    </row>
    <row r="53" spans="1:20" x14ac:dyDescent="0.2">
      <c r="A53">
        <f t="shared" si="0"/>
        <v>151.33333333333331</v>
      </c>
      <c r="B53" s="10">
        <v>175.33333333333331</v>
      </c>
      <c r="C53" s="10">
        <v>0.27300000000000002</v>
      </c>
      <c r="D53" s="10">
        <v>0.40971134273469634</v>
      </c>
      <c r="F53">
        <v>216.82</v>
      </c>
      <c r="G53">
        <v>0.14000000000000001</v>
      </c>
      <c r="H53" s="6">
        <f t="shared" si="1"/>
        <v>0.28771835199940599</v>
      </c>
      <c r="J53" s="12" t="s">
        <v>95</v>
      </c>
      <c r="K53" s="4">
        <v>41417</v>
      </c>
      <c r="L53" s="5">
        <v>0.75</v>
      </c>
      <c r="M53" s="4">
        <v>41425</v>
      </c>
      <c r="N53" s="13">
        <v>0.73958333333333337</v>
      </c>
      <c r="O53" s="7">
        <f t="shared" si="5"/>
        <v>8</v>
      </c>
      <c r="P53" s="49">
        <f t="shared" si="8"/>
        <v>193.75</v>
      </c>
      <c r="Q53" s="49"/>
      <c r="R53" s="6"/>
      <c r="S53" s="6"/>
      <c r="T53" s="14">
        <f t="shared" si="6"/>
        <v>151.75</v>
      </c>
    </row>
    <row r="54" spans="1:20" x14ac:dyDescent="0.2">
      <c r="A54">
        <f t="shared" si="0"/>
        <v>168.21666666666667</v>
      </c>
      <c r="B54" s="10">
        <v>192.21666666666667</v>
      </c>
      <c r="C54" s="10">
        <v>0.81499999999999995</v>
      </c>
      <c r="D54" s="10">
        <v>0.55895032721487059</v>
      </c>
      <c r="F54">
        <v>217.05</v>
      </c>
      <c r="G54">
        <v>0.11</v>
      </c>
      <c r="H54" s="6">
        <f t="shared" si="1"/>
        <v>0.2888533155135764</v>
      </c>
      <c r="J54" s="12" t="s">
        <v>96</v>
      </c>
      <c r="K54" s="4">
        <v>41417</v>
      </c>
      <c r="L54" s="5">
        <v>0.75</v>
      </c>
      <c r="M54" s="4">
        <v>41425</v>
      </c>
      <c r="N54" s="51">
        <v>0.82291666666666663</v>
      </c>
      <c r="O54" s="7">
        <f t="shared" si="5"/>
        <v>8</v>
      </c>
      <c r="P54" s="49">
        <f t="shared" si="8"/>
        <v>195.75</v>
      </c>
      <c r="Q54" s="49"/>
      <c r="R54" s="6"/>
      <c r="S54" s="6"/>
      <c r="T54" s="14">
        <f t="shared" si="6"/>
        <v>153.75</v>
      </c>
    </row>
    <row r="55" spans="1:20" x14ac:dyDescent="0.2">
      <c r="A55">
        <f t="shared" si="0"/>
        <v>168.4</v>
      </c>
      <c r="B55" s="10">
        <v>192.4</v>
      </c>
      <c r="C55" s="10">
        <v>0.45900000000000002</v>
      </c>
      <c r="D55" s="10">
        <v>0.56081165963497792</v>
      </c>
      <c r="F55">
        <v>217.18</v>
      </c>
      <c r="G55">
        <v>0.2</v>
      </c>
      <c r="H55" s="6">
        <f t="shared" si="1"/>
        <v>0.28949646124459871</v>
      </c>
      <c r="J55" s="12" t="s">
        <v>97</v>
      </c>
      <c r="K55" s="4">
        <v>41417</v>
      </c>
      <c r="L55" s="5">
        <v>0.75</v>
      </c>
      <c r="M55" s="4">
        <v>41425</v>
      </c>
      <c r="N55" s="51">
        <v>0.90625</v>
      </c>
      <c r="O55" s="7">
        <f t="shared" si="5"/>
        <v>8</v>
      </c>
      <c r="P55" s="49">
        <f t="shared" si="8"/>
        <v>197.75</v>
      </c>
      <c r="Q55" s="49"/>
      <c r="R55" s="6"/>
      <c r="S55" s="6"/>
      <c r="T55" s="14">
        <f t="shared" si="6"/>
        <v>155.75</v>
      </c>
    </row>
    <row r="56" spans="1:20" x14ac:dyDescent="0.2">
      <c r="A56">
        <f t="shared" si="0"/>
        <v>168.58333333333331</v>
      </c>
      <c r="B56" s="10">
        <v>192.58333333333331</v>
      </c>
      <c r="C56" s="10">
        <v>0.57099999999999995</v>
      </c>
      <c r="D56" s="10">
        <v>0.56267854939312301</v>
      </c>
      <c r="F56">
        <v>218.1</v>
      </c>
      <c r="G56">
        <v>0.26</v>
      </c>
      <c r="H56" s="6">
        <f t="shared" si="1"/>
        <v>0.29408200532560214</v>
      </c>
      <c r="J56" s="12" t="s">
        <v>98</v>
      </c>
      <c r="K56" s="4">
        <v>41417</v>
      </c>
      <c r="L56" s="5">
        <v>0.75</v>
      </c>
      <c r="M56" s="4">
        <v>41425</v>
      </c>
      <c r="N56" s="51">
        <v>0.98958333333333337</v>
      </c>
      <c r="O56" s="7">
        <f t="shared" si="5"/>
        <v>8</v>
      </c>
      <c r="P56" s="49">
        <f t="shared" si="8"/>
        <v>175.75</v>
      </c>
      <c r="Q56" s="49"/>
      <c r="R56" s="6"/>
      <c r="S56" s="6"/>
      <c r="T56" s="14">
        <f t="shared" si="6"/>
        <v>133.75</v>
      </c>
    </row>
    <row r="57" spans="1:20" x14ac:dyDescent="0.2">
      <c r="A57">
        <f t="shared" si="0"/>
        <v>168.7166666666667</v>
      </c>
      <c r="B57" s="10">
        <v>192.7166666666667</v>
      </c>
      <c r="C57" s="10">
        <v>0.52</v>
      </c>
      <c r="D57" s="10">
        <v>0.56403978499319329</v>
      </c>
      <c r="F57">
        <v>218.42</v>
      </c>
      <c r="G57">
        <v>0.3</v>
      </c>
      <c r="H57" s="6">
        <f t="shared" si="1"/>
        <v>0.29569100978552654</v>
      </c>
      <c r="J57" s="12" t="s">
        <v>99</v>
      </c>
      <c r="K57" s="4">
        <v>41417</v>
      </c>
      <c r="L57" s="5">
        <v>0.75</v>
      </c>
      <c r="M57" s="4">
        <v>41426</v>
      </c>
      <c r="N57" s="51">
        <v>7.2916666666666671E-2</v>
      </c>
      <c r="O57" s="7">
        <f t="shared" si="5"/>
        <v>9</v>
      </c>
      <c r="P57" s="49">
        <f t="shared" si="8"/>
        <v>201.75</v>
      </c>
      <c r="Q57" s="49"/>
      <c r="R57" s="6">
        <v>0.68100000000000005</v>
      </c>
      <c r="S57" s="6">
        <v>0.47</v>
      </c>
      <c r="T57" s="14">
        <f t="shared" si="6"/>
        <v>159.75</v>
      </c>
    </row>
    <row r="58" spans="1:20" x14ac:dyDescent="0.2">
      <c r="A58">
        <f t="shared" si="0"/>
        <v>168.85</v>
      </c>
      <c r="B58" s="10">
        <v>192.85</v>
      </c>
      <c r="C58" s="10">
        <v>0.495</v>
      </c>
      <c r="D58" s="10">
        <v>0.56540397126673803</v>
      </c>
      <c r="F58">
        <v>218.87</v>
      </c>
      <c r="G58">
        <v>0.19</v>
      </c>
      <c r="H58" s="6">
        <f t="shared" si="1"/>
        <v>0.2979659744893195</v>
      </c>
      <c r="J58" s="12" t="s">
        <v>100</v>
      </c>
      <c r="K58" s="4">
        <v>41417</v>
      </c>
      <c r="L58" s="5">
        <v>0.75</v>
      </c>
      <c r="M58" s="4">
        <v>41426</v>
      </c>
      <c r="N58" s="51">
        <v>0.15625</v>
      </c>
      <c r="O58" s="7">
        <f t="shared" si="5"/>
        <v>9</v>
      </c>
      <c r="P58" s="49">
        <f t="shared" si="8"/>
        <v>203.75</v>
      </c>
      <c r="Q58" s="49"/>
      <c r="R58" s="6"/>
      <c r="S58" s="6"/>
      <c r="T58" s="14">
        <f t="shared" si="6"/>
        <v>161.75</v>
      </c>
    </row>
    <row r="59" spans="1:20" x14ac:dyDescent="0.2">
      <c r="A59">
        <f t="shared" si="0"/>
        <v>190.68333333333334</v>
      </c>
      <c r="B59" s="10">
        <v>214.68333333333334</v>
      </c>
      <c r="C59" s="10">
        <v>0.5</v>
      </c>
      <c r="D59" s="10">
        <v>0.83205394309431657</v>
      </c>
      <c r="F59">
        <v>219.93</v>
      </c>
      <c r="G59">
        <v>0.23</v>
      </c>
      <c r="H59" s="6">
        <f t="shared" si="1"/>
        <v>0.30338184538675494</v>
      </c>
      <c r="J59" s="12" t="s">
        <v>101</v>
      </c>
      <c r="K59" s="4">
        <v>41417</v>
      </c>
      <c r="L59" s="5">
        <v>0.75</v>
      </c>
      <c r="M59" s="4">
        <v>41426</v>
      </c>
      <c r="N59" s="51">
        <v>0.23958333333333334</v>
      </c>
      <c r="O59" s="7">
        <f t="shared" si="5"/>
        <v>9</v>
      </c>
      <c r="P59" s="49">
        <f t="shared" si="8"/>
        <v>208.4666666666667</v>
      </c>
      <c r="Q59" s="49"/>
      <c r="R59" s="6"/>
      <c r="S59" s="6"/>
      <c r="T59" s="14">
        <f t="shared" si="6"/>
        <v>166.4666666666667</v>
      </c>
    </row>
    <row r="60" spans="1:20" x14ac:dyDescent="0.2">
      <c r="A60">
        <f t="shared" si="0"/>
        <v>191.33333333333331</v>
      </c>
      <c r="B60" s="10">
        <v>215.33333333333331</v>
      </c>
      <c r="C60" s="10">
        <v>1.1879999999999999</v>
      </c>
      <c r="D60" s="10">
        <v>0.84141446778232432</v>
      </c>
      <c r="F60">
        <v>239.08</v>
      </c>
      <c r="G60">
        <v>0.2</v>
      </c>
      <c r="H60" s="6">
        <f t="shared" si="1"/>
        <v>0.41554660222280959</v>
      </c>
      <c r="J60" s="6" t="s">
        <v>102</v>
      </c>
      <c r="K60" s="4">
        <v>41417</v>
      </c>
      <c r="L60" s="5">
        <v>0.75</v>
      </c>
      <c r="M60" s="4">
        <v>41426</v>
      </c>
      <c r="N60" s="51">
        <v>0.43611111111111112</v>
      </c>
      <c r="O60" s="7">
        <f t="shared" si="5"/>
        <v>9</v>
      </c>
      <c r="P60" s="49">
        <f t="shared" si="8"/>
        <v>209.63333333333333</v>
      </c>
      <c r="Q60" s="49"/>
      <c r="R60" s="6">
        <v>0.752</v>
      </c>
      <c r="S60" s="6"/>
      <c r="T60" s="14">
        <f t="shared" si="6"/>
        <v>167.63333333333333</v>
      </c>
    </row>
    <row r="61" spans="1:20" x14ac:dyDescent="0.2">
      <c r="A61">
        <f t="shared" si="0"/>
        <v>191.91666666666669</v>
      </c>
      <c r="B61" s="10">
        <v>215.91666666666669</v>
      </c>
      <c r="C61" s="10">
        <v>1.411</v>
      </c>
      <c r="D61" s="10">
        <v>0.84988982246858846</v>
      </c>
      <c r="F61">
        <v>239.5</v>
      </c>
      <c r="G61">
        <v>0.3</v>
      </c>
      <c r="H61" s="6">
        <f t="shared" si="1"/>
        <v>0.41831873042612644</v>
      </c>
      <c r="J61" s="6" t="s">
        <v>103</v>
      </c>
      <c r="K61" s="4">
        <v>41417</v>
      </c>
      <c r="L61" s="5">
        <v>0.75</v>
      </c>
      <c r="M61" s="4">
        <v>41426</v>
      </c>
      <c r="N61" s="51">
        <v>0.48472222222222222</v>
      </c>
      <c r="O61" s="7">
        <f t="shared" si="5"/>
        <v>9</v>
      </c>
      <c r="P61" s="49">
        <f t="shared" si="8"/>
        <v>210.5</v>
      </c>
      <c r="Q61" s="49"/>
      <c r="R61" s="6">
        <v>0.77100000000000002</v>
      </c>
      <c r="S61" s="6"/>
      <c r="T61" s="14">
        <f t="shared" si="6"/>
        <v>168.5</v>
      </c>
    </row>
    <row r="62" spans="1:20" x14ac:dyDescent="0.2">
      <c r="A62">
        <f t="shared" si="0"/>
        <v>192.28333333333336</v>
      </c>
      <c r="B62" s="10">
        <v>216.28333333333336</v>
      </c>
      <c r="C62" s="10">
        <v>1.1579999999999999</v>
      </c>
      <c r="D62" s="10">
        <v>0.85525359266820633</v>
      </c>
      <c r="F62">
        <v>239.7</v>
      </c>
      <c r="G62">
        <v>0.22</v>
      </c>
      <c r="H62" s="6">
        <f t="shared" si="1"/>
        <v>0.41964356372236389</v>
      </c>
      <c r="J62" s="6" t="s">
        <v>104</v>
      </c>
      <c r="K62" s="4">
        <v>41417</v>
      </c>
      <c r="L62" s="5">
        <v>0.75</v>
      </c>
      <c r="M62" s="4">
        <v>41426</v>
      </c>
      <c r="N62" s="5">
        <v>0.52083333333333337</v>
      </c>
      <c r="O62" s="7">
        <f t="shared" si="5"/>
        <v>9</v>
      </c>
      <c r="P62" s="49">
        <f t="shared" si="8"/>
        <v>211.25</v>
      </c>
      <c r="Q62" s="49"/>
      <c r="R62" s="6">
        <v>0.80100000000000005</v>
      </c>
      <c r="S62" s="6"/>
      <c r="T62" s="14">
        <f t="shared" si="6"/>
        <v>169.25</v>
      </c>
    </row>
    <row r="63" spans="1:20" x14ac:dyDescent="0.2">
      <c r="A63">
        <f t="shared" si="0"/>
        <v>192.61666666666665</v>
      </c>
      <c r="B63" s="10">
        <v>216.61666666666665</v>
      </c>
      <c r="C63" s="10">
        <v>0.70799999999999996</v>
      </c>
      <c r="D63" s="10">
        <v>0.86015421166580719</v>
      </c>
      <c r="F63">
        <v>241.03</v>
      </c>
      <c r="G63">
        <v>0.13</v>
      </c>
      <c r="H63" s="6">
        <f t="shared" si="1"/>
        <v>0.42853202658572886</v>
      </c>
      <c r="J63" s="6" t="s">
        <v>105</v>
      </c>
      <c r="K63" s="4">
        <v>41417</v>
      </c>
      <c r="L63" s="5">
        <v>0.75</v>
      </c>
      <c r="M63" s="4">
        <v>41426</v>
      </c>
      <c r="N63" s="5">
        <v>0.55208333333333337</v>
      </c>
      <c r="O63" s="7">
        <f t="shared" si="5"/>
        <v>9</v>
      </c>
      <c r="P63" s="49">
        <f>((M63-K63)+(N63-L63))*24</f>
        <v>211.25</v>
      </c>
      <c r="Q63" s="49">
        <v>170.83</v>
      </c>
      <c r="R63" s="6">
        <v>0.81799999999999995</v>
      </c>
      <c r="S63" s="6">
        <v>0.55200000000000005</v>
      </c>
      <c r="T63" s="14">
        <f t="shared" si="6"/>
        <v>169.25</v>
      </c>
    </row>
    <row r="64" spans="1:20" x14ac:dyDescent="0.2">
      <c r="A64">
        <f t="shared" si="0"/>
        <v>193.48333333333332</v>
      </c>
      <c r="B64" s="10">
        <v>217.48333333333332</v>
      </c>
      <c r="C64" s="10">
        <v>1.405</v>
      </c>
      <c r="D64" s="10">
        <v>0.87300528348862017</v>
      </c>
      <c r="F64">
        <v>241.03</v>
      </c>
      <c r="G64">
        <v>0.16</v>
      </c>
      <c r="H64" s="6">
        <f t="shared" si="1"/>
        <v>0.42853202658572886</v>
      </c>
      <c r="J64" s="11"/>
      <c r="K64" s="54"/>
      <c r="L64" s="55"/>
      <c r="M64" s="54"/>
      <c r="N64" s="56"/>
      <c r="O64" s="56"/>
      <c r="P64" s="57"/>
      <c r="Q64" s="57"/>
      <c r="R64" s="56"/>
      <c r="S64" s="56"/>
    </row>
    <row r="65" spans="1:20" x14ac:dyDescent="0.2">
      <c r="A65">
        <f t="shared" si="0"/>
        <v>194.66666666666666</v>
      </c>
      <c r="B65" s="10">
        <v>218.66666666666666</v>
      </c>
      <c r="C65" s="10">
        <v>1.171</v>
      </c>
      <c r="D65" s="10">
        <v>0.89080873326428733</v>
      </c>
      <c r="F65">
        <v>241.03</v>
      </c>
      <c r="G65">
        <v>0.35</v>
      </c>
      <c r="H65" s="6">
        <f t="shared" si="1"/>
        <v>0.42853202658572886</v>
      </c>
    </row>
    <row r="66" spans="1:20" x14ac:dyDescent="0.2">
      <c r="A66">
        <f t="shared" si="0"/>
        <v>195.81666666666666</v>
      </c>
      <c r="B66" s="10">
        <v>219.81666666666666</v>
      </c>
      <c r="C66" s="10">
        <v>1.077</v>
      </c>
      <c r="D66" s="10">
        <v>0.90839685879209053</v>
      </c>
      <c r="F66">
        <v>242.22</v>
      </c>
      <c r="G66">
        <v>0.2</v>
      </c>
      <c r="H66" s="6">
        <f t="shared" si="1"/>
        <v>0.43660026336361324</v>
      </c>
      <c r="J66" s="11" t="s">
        <v>108</v>
      </c>
      <c r="P66" s="14"/>
      <c r="Q66" s="14"/>
      <c r="R66" s="11"/>
      <c r="S66" s="14"/>
    </row>
    <row r="67" spans="1:20" x14ac:dyDescent="0.2">
      <c r="A67">
        <f t="shared" si="0"/>
        <v>196.18333333333334</v>
      </c>
      <c r="B67" s="10">
        <v>220.18333333333334</v>
      </c>
      <c r="C67" s="10">
        <v>0.99099999999999999</v>
      </c>
      <c r="D67" s="10">
        <v>0.91406433946236909</v>
      </c>
      <c r="F67">
        <v>242.77</v>
      </c>
      <c r="G67">
        <v>0.15</v>
      </c>
      <c r="H67" s="6">
        <f t="shared" si="1"/>
        <v>0.44036608860099635</v>
      </c>
      <c r="J67" s="3" t="s">
        <v>6</v>
      </c>
      <c r="K67" s="1" t="s">
        <v>0</v>
      </c>
      <c r="L67" s="2" t="s">
        <v>1</v>
      </c>
      <c r="M67" s="1" t="s">
        <v>2</v>
      </c>
      <c r="N67" s="2" t="s">
        <v>3</v>
      </c>
      <c r="O67" s="3" t="s">
        <v>4</v>
      </c>
      <c r="P67" s="15" t="s">
        <v>5</v>
      </c>
      <c r="Q67" s="15" t="s">
        <v>121</v>
      </c>
      <c r="R67" s="3" t="s">
        <v>109</v>
      </c>
      <c r="S67" s="25" t="s">
        <v>10</v>
      </c>
      <c r="T67" s="58" t="s">
        <v>120</v>
      </c>
    </row>
    <row r="68" spans="1:20" x14ac:dyDescent="0.2">
      <c r="A68">
        <f t="shared" ref="A68:A131" si="9">(B68-24)</f>
        <v>197.05</v>
      </c>
      <c r="B68" s="10">
        <v>221.05</v>
      </c>
      <c r="C68" s="10">
        <v>0.76700000000000002</v>
      </c>
      <c r="D68" s="10">
        <v>0.92757549578418441</v>
      </c>
      <c r="F68">
        <v>243</v>
      </c>
      <c r="G68">
        <v>0.21</v>
      </c>
      <c r="H68" s="6">
        <f t="shared" ref="H68:H123" si="10">(-$K$5/(1+EXP((F68-$L$5)*$J$5)))+$K$5</f>
        <v>0.44194778444037564</v>
      </c>
      <c r="J68" s="42" t="s">
        <v>110</v>
      </c>
      <c r="K68" s="43">
        <v>42375</v>
      </c>
      <c r="L68" s="44">
        <v>0.58333333333333337</v>
      </c>
      <c r="M68" s="43">
        <v>42383</v>
      </c>
      <c r="N68" s="44">
        <v>0.69097222222222221</v>
      </c>
      <c r="O68" s="42">
        <f t="shared" ref="O68:O77" si="11">(M68-K68)</f>
        <v>8</v>
      </c>
      <c r="P68" s="21">
        <f t="shared" ref="P68:P77" si="12">((M68-K68)+(N68-L68))*24</f>
        <v>194.58333333333334</v>
      </c>
      <c r="Q68" s="21">
        <v>123.88</v>
      </c>
      <c r="R68" s="42">
        <v>0.23</v>
      </c>
      <c r="S68" s="21">
        <v>0</v>
      </c>
      <c r="T68" s="14">
        <f>P68-50</f>
        <v>144.58333333333334</v>
      </c>
    </row>
    <row r="69" spans="1:20" x14ac:dyDescent="0.2">
      <c r="A69">
        <f t="shared" si="9"/>
        <v>197.3</v>
      </c>
      <c r="B69" s="10">
        <v>221.3</v>
      </c>
      <c r="C69" s="10">
        <v>0.97899999999999998</v>
      </c>
      <c r="D69" s="10">
        <v>0.93150315130479733</v>
      </c>
      <c r="F69">
        <v>243.15</v>
      </c>
      <c r="G69">
        <v>0.22</v>
      </c>
      <c r="H69" s="6">
        <f t="shared" si="10"/>
        <v>0.44298151556605836</v>
      </c>
      <c r="J69" s="42" t="s">
        <v>111</v>
      </c>
      <c r="K69" s="43">
        <v>42375</v>
      </c>
      <c r="L69" s="44">
        <v>0.58333333333333337</v>
      </c>
      <c r="M69" s="43">
        <v>42384</v>
      </c>
      <c r="N69" s="44">
        <v>0.625</v>
      </c>
      <c r="O69" s="42">
        <f t="shared" si="11"/>
        <v>9</v>
      </c>
      <c r="P69" s="21">
        <f t="shared" si="12"/>
        <v>217</v>
      </c>
      <c r="Q69" s="21">
        <v>144.38999999999999</v>
      </c>
      <c r="R69" s="42">
        <v>0.34</v>
      </c>
      <c r="S69" s="21" t="str">
        <f>TEXT((M69+N69)-(M68+N68),"[h]:mm:ss")</f>
        <v>22:25:00</v>
      </c>
      <c r="T69" s="14">
        <f t="shared" ref="T69:T77" si="13">P69-50</f>
        <v>167</v>
      </c>
    </row>
    <row r="70" spans="1:20" x14ac:dyDescent="0.2">
      <c r="A70">
        <f t="shared" si="9"/>
        <v>197.43333333333334</v>
      </c>
      <c r="B70" s="10">
        <v>221.43333333333334</v>
      </c>
      <c r="C70" s="10">
        <v>0.86299999999999999</v>
      </c>
      <c r="D70" s="10">
        <v>0.93360344572209986</v>
      </c>
      <c r="F70">
        <v>243.37</v>
      </c>
      <c r="G70">
        <v>0.16</v>
      </c>
      <c r="H70" s="6">
        <f t="shared" si="10"/>
        <v>0.44450078178317876</v>
      </c>
      <c r="J70" s="42" t="s">
        <v>112</v>
      </c>
      <c r="K70" s="43">
        <v>42375</v>
      </c>
      <c r="L70" s="44">
        <v>0.58333333333333337</v>
      </c>
      <c r="M70" s="43">
        <v>42385</v>
      </c>
      <c r="N70" s="44">
        <v>0.68194444444444446</v>
      </c>
      <c r="O70" s="42">
        <f t="shared" si="11"/>
        <v>10</v>
      </c>
      <c r="P70" s="21">
        <f t="shared" si="12"/>
        <v>242.36666666666667</v>
      </c>
      <c r="Q70" s="21">
        <v>162.66</v>
      </c>
      <c r="R70" s="42">
        <v>0.47799999999999998</v>
      </c>
      <c r="S70" s="21" t="str">
        <f>TEXT((M70+N70)-(M68+N68),"[h]:mm:ss")</f>
        <v>47:47:00</v>
      </c>
      <c r="T70" s="14">
        <f t="shared" si="13"/>
        <v>192.36666666666667</v>
      </c>
    </row>
    <row r="71" spans="1:20" x14ac:dyDescent="0.2">
      <c r="A71">
        <f t="shared" si="9"/>
        <v>192.9</v>
      </c>
      <c r="B71" s="10">
        <v>216.9</v>
      </c>
      <c r="C71" s="10">
        <v>1.1619999999999999</v>
      </c>
      <c r="D71" s="10">
        <v>0.86433810152453994</v>
      </c>
      <c r="F71">
        <v>243.5</v>
      </c>
      <c r="G71">
        <v>0.14000000000000001</v>
      </c>
      <c r="H71" s="6">
        <f t="shared" si="10"/>
        <v>0.44540027765061785</v>
      </c>
      <c r="J71" s="42" t="s">
        <v>113</v>
      </c>
      <c r="K71" s="43">
        <v>42375</v>
      </c>
      <c r="L71" s="44">
        <v>0.58333333333333337</v>
      </c>
      <c r="M71" s="43">
        <v>42386</v>
      </c>
      <c r="N71" s="44">
        <v>0.70486111111111116</v>
      </c>
      <c r="O71" s="42">
        <f t="shared" si="11"/>
        <v>11</v>
      </c>
      <c r="P71" s="21">
        <f>((M71-K71)+(N71-L71))*24</f>
        <v>266.91666666666669</v>
      </c>
      <c r="Q71" s="21">
        <v>180.89</v>
      </c>
      <c r="R71" s="42">
        <v>0.66500000000000004</v>
      </c>
      <c r="S71" s="21" t="str">
        <f>TEXT((M71+N71)-(M68+N68),"[h]:mm:ss")</f>
        <v>72:20:00</v>
      </c>
      <c r="T71" s="14">
        <f t="shared" si="13"/>
        <v>216.91666666666669</v>
      </c>
    </row>
    <row r="72" spans="1:20" x14ac:dyDescent="0.2">
      <c r="A72">
        <f t="shared" si="9"/>
        <v>192.96666666666667</v>
      </c>
      <c r="B72" s="10">
        <v>216.96666666666667</v>
      </c>
      <c r="C72" s="10">
        <v>0.88600000000000001</v>
      </c>
      <c r="D72" s="10">
        <v>0.86532500269891788</v>
      </c>
      <c r="F72">
        <v>262.77999999999997</v>
      </c>
      <c r="G72">
        <v>0.32</v>
      </c>
      <c r="H72" s="6">
        <f t="shared" si="10"/>
        <v>0.59284176007754619</v>
      </c>
      <c r="J72" s="42" t="s">
        <v>114</v>
      </c>
      <c r="K72" s="43">
        <v>42375</v>
      </c>
      <c r="L72" s="44">
        <v>0.58333333333333337</v>
      </c>
      <c r="M72" s="43">
        <v>42387</v>
      </c>
      <c r="N72" s="44">
        <v>0.68055555555555547</v>
      </c>
      <c r="O72" s="42">
        <f t="shared" si="11"/>
        <v>12</v>
      </c>
      <c r="P72" s="21">
        <f t="shared" si="12"/>
        <v>290.33333333333331</v>
      </c>
      <c r="Q72" s="21">
        <v>195.94</v>
      </c>
      <c r="R72" s="42">
        <v>0.86499999999999999</v>
      </c>
      <c r="S72" s="21" t="str">
        <f>TEXT((M72+N72)-(M68+N68),"[h]:mm:ss")</f>
        <v>95:45:00</v>
      </c>
      <c r="T72" s="14">
        <f t="shared" si="13"/>
        <v>240.33333333333331</v>
      </c>
    </row>
    <row r="73" spans="1:20" x14ac:dyDescent="0.2">
      <c r="A73">
        <f t="shared" si="9"/>
        <v>193.08333333333334</v>
      </c>
      <c r="B73" s="10">
        <v>217.08333333333334</v>
      </c>
      <c r="C73" s="10">
        <v>1.0429999999999999</v>
      </c>
      <c r="D73" s="10">
        <v>0.86705433410958932</v>
      </c>
      <c r="F73">
        <v>262.93</v>
      </c>
      <c r="G73">
        <v>0.28000000000000003</v>
      </c>
      <c r="H73" s="6">
        <f t="shared" si="10"/>
        <v>0.59409385709239393</v>
      </c>
      <c r="J73" s="42" t="s">
        <v>115</v>
      </c>
      <c r="K73" s="43">
        <v>42375</v>
      </c>
      <c r="L73" s="44">
        <v>0.58333333333333337</v>
      </c>
      <c r="M73" s="43">
        <v>42388</v>
      </c>
      <c r="N73" s="44">
        <v>0.625</v>
      </c>
      <c r="O73" s="42">
        <f t="shared" si="11"/>
        <v>13</v>
      </c>
      <c r="P73" s="21">
        <f t="shared" si="12"/>
        <v>313</v>
      </c>
      <c r="Q73" s="21">
        <v>211.96</v>
      </c>
      <c r="R73" s="42">
        <v>1.1339999999999999</v>
      </c>
      <c r="S73" s="21" t="str">
        <f>TEXT((M73+N73)-(M68+N68),"[h]:mm:ss")</f>
        <v>118:25:00</v>
      </c>
      <c r="T73" s="14">
        <f t="shared" si="13"/>
        <v>263</v>
      </c>
    </row>
    <row r="74" spans="1:20" x14ac:dyDescent="0.2">
      <c r="A74">
        <f t="shared" si="9"/>
        <v>222.15</v>
      </c>
      <c r="B74" s="10">
        <v>246.15</v>
      </c>
      <c r="C74" s="10">
        <v>0.90600000000000003</v>
      </c>
      <c r="D74" s="10">
        <v>1.3920559781413404</v>
      </c>
      <c r="F74">
        <v>263.17</v>
      </c>
      <c r="G74">
        <v>0.27</v>
      </c>
      <c r="H74" s="6">
        <f t="shared" si="10"/>
        <v>0.59610038443568159</v>
      </c>
      <c r="J74" s="42" t="s">
        <v>116</v>
      </c>
      <c r="K74" s="43">
        <v>42375</v>
      </c>
      <c r="L74" s="44">
        <v>0.58333333333333337</v>
      </c>
      <c r="M74" s="43">
        <v>42389</v>
      </c>
      <c r="N74" s="44">
        <v>0.46319444444444446</v>
      </c>
      <c r="O74" s="42">
        <f t="shared" si="11"/>
        <v>14</v>
      </c>
      <c r="P74" s="21">
        <f t="shared" si="12"/>
        <v>333.11666666666667</v>
      </c>
      <c r="Q74" s="21"/>
      <c r="R74" s="42">
        <v>1.4</v>
      </c>
      <c r="S74" s="21" t="str">
        <f>TEXT((M74+N74)-(M68+N68),"[h]:mm:ss")</f>
        <v>138:32:00</v>
      </c>
      <c r="T74" s="14">
        <f t="shared" si="13"/>
        <v>283.11666666666667</v>
      </c>
    </row>
    <row r="75" spans="1:20" x14ac:dyDescent="0.2">
      <c r="A75">
        <f t="shared" si="9"/>
        <v>223.31666666666666</v>
      </c>
      <c r="B75" s="10">
        <v>247.31666666666666</v>
      </c>
      <c r="C75" s="10">
        <v>1.8160000000000001</v>
      </c>
      <c r="D75" s="10">
        <v>1.4171571398573617</v>
      </c>
      <c r="F75">
        <v>263.39999999999998</v>
      </c>
      <c r="G75">
        <v>0.28000000000000003</v>
      </c>
      <c r="H75" s="6">
        <f t="shared" si="10"/>
        <v>0.59802696049940707</v>
      </c>
      <c r="J75" s="42" t="s">
        <v>117</v>
      </c>
      <c r="K75" s="43">
        <v>42375</v>
      </c>
      <c r="L75" s="44">
        <v>0.58333333333333337</v>
      </c>
      <c r="M75" s="43">
        <v>42390</v>
      </c>
      <c r="N75" s="44">
        <v>0.59375</v>
      </c>
      <c r="O75" s="42">
        <f t="shared" si="11"/>
        <v>15</v>
      </c>
      <c r="P75" s="21">
        <f t="shared" si="12"/>
        <v>360.25</v>
      </c>
      <c r="Q75" s="21"/>
      <c r="R75" s="42">
        <v>1.79</v>
      </c>
      <c r="S75" s="21" t="str">
        <f>TEXT((M75+N75)-(M68+N68),"[h]:mm:ss")</f>
        <v>165:40:00</v>
      </c>
      <c r="T75" s="14">
        <f t="shared" si="13"/>
        <v>310.25</v>
      </c>
    </row>
    <row r="76" spans="1:20" x14ac:dyDescent="0.2">
      <c r="A76">
        <f t="shared" si="9"/>
        <v>223.43333333333334</v>
      </c>
      <c r="B76" s="10">
        <v>247.43333333333334</v>
      </c>
      <c r="C76" s="10">
        <v>1.921</v>
      </c>
      <c r="D76" s="10">
        <v>1.4196843754261961</v>
      </c>
      <c r="F76">
        <v>263.47000000000003</v>
      </c>
      <c r="G76">
        <v>0.3</v>
      </c>
      <c r="H76" s="6">
        <f t="shared" si="10"/>
        <v>0.59861401796327285</v>
      </c>
      <c r="J76" s="42" t="s">
        <v>118</v>
      </c>
      <c r="K76" s="43">
        <v>42375</v>
      </c>
      <c r="L76" s="44">
        <v>0.58333333333333337</v>
      </c>
      <c r="M76" s="43">
        <v>42391</v>
      </c>
      <c r="N76" s="44">
        <v>0.58333333333333337</v>
      </c>
      <c r="O76" s="42">
        <f t="shared" si="11"/>
        <v>16</v>
      </c>
      <c r="P76" s="21">
        <f t="shared" si="12"/>
        <v>384</v>
      </c>
      <c r="Q76" s="21"/>
      <c r="R76" s="42">
        <v>2.0699999999999998</v>
      </c>
      <c r="S76" s="21" t="str">
        <f>TEXT((M76+N76)-(M68+N68),"[h]:mm:ss")</f>
        <v>189:25:00</v>
      </c>
      <c r="T76" s="14">
        <f t="shared" si="13"/>
        <v>334</v>
      </c>
    </row>
    <row r="77" spans="1:20" x14ac:dyDescent="0.2">
      <c r="A77">
        <f t="shared" si="9"/>
        <v>223.58333333333331</v>
      </c>
      <c r="B77" s="10">
        <v>247.58333333333331</v>
      </c>
      <c r="C77" s="10">
        <v>1.976</v>
      </c>
      <c r="D77" s="10">
        <v>1.422938245319874</v>
      </c>
      <c r="F77">
        <v>263.57</v>
      </c>
      <c r="G77">
        <v>0.26</v>
      </c>
      <c r="H77" s="6">
        <f t="shared" si="10"/>
        <v>0.59945324383045406</v>
      </c>
      <c r="J77" s="42" t="s">
        <v>119</v>
      </c>
      <c r="K77" s="43">
        <v>42375</v>
      </c>
      <c r="L77" s="44">
        <v>0.58333333333333337</v>
      </c>
      <c r="M77" s="43">
        <v>42394</v>
      </c>
      <c r="N77" s="44">
        <v>0.61111111111111105</v>
      </c>
      <c r="O77" s="29">
        <f t="shared" si="11"/>
        <v>19</v>
      </c>
      <c r="P77" s="32">
        <f t="shared" si="12"/>
        <v>456.66666666666669</v>
      </c>
      <c r="Q77" s="32"/>
      <c r="R77" s="29">
        <v>2.75</v>
      </c>
      <c r="S77" s="21" t="str">
        <f>TEXT((M77+N77)-(M68+N68),"[h]:mm:ss")</f>
        <v>262:05:00</v>
      </c>
      <c r="T77" s="14">
        <f t="shared" si="13"/>
        <v>406.66666666666669</v>
      </c>
    </row>
    <row r="78" spans="1:20" x14ac:dyDescent="0.2">
      <c r="A78">
        <f t="shared" si="9"/>
        <v>223.66666666666669</v>
      </c>
      <c r="B78" s="10">
        <v>247.66666666666669</v>
      </c>
      <c r="C78" s="10">
        <v>1.681</v>
      </c>
      <c r="D78" s="10">
        <v>1.4247481700634159</v>
      </c>
      <c r="F78">
        <v>263.73</v>
      </c>
      <c r="G78">
        <v>0.15</v>
      </c>
      <c r="H78" s="6">
        <f t="shared" si="10"/>
        <v>0.60079740379549529</v>
      </c>
    </row>
    <row r="79" spans="1:20" x14ac:dyDescent="0.2">
      <c r="A79">
        <f t="shared" si="9"/>
        <v>241.8</v>
      </c>
      <c r="B79" s="10">
        <v>265.8</v>
      </c>
      <c r="C79" s="10">
        <v>1.34</v>
      </c>
      <c r="D79" s="10">
        <v>1.8550231855791166</v>
      </c>
      <c r="F79">
        <v>264.02</v>
      </c>
      <c r="G79">
        <v>0.11</v>
      </c>
      <c r="H79" s="6">
        <f t="shared" si="10"/>
        <v>0.60323807061586887</v>
      </c>
    </row>
    <row r="80" spans="1:20" x14ac:dyDescent="0.2">
      <c r="A80">
        <f t="shared" si="9"/>
        <v>242.43333333333334</v>
      </c>
      <c r="B80" s="10">
        <v>266.43333333333334</v>
      </c>
      <c r="C80" s="10">
        <v>2.3959999999999999</v>
      </c>
      <c r="D80" s="10">
        <v>1.8712946917172308</v>
      </c>
      <c r="F80">
        <v>264.2</v>
      </c>
      <c r="G80">
        <v>0.17</v>
      </c>
      <c r="H80" s="6">
        <f t="shared" si="10"/>
        <v>0.60475579684200387</v>
      </c>
      <c r="J80" s="11">
        <v>3002</v>
      </c>
      <c r="P80" s="14"/>
      <c r="Q80" s="14"/>
      <c r="R80" s="11"/>
      <c r="S80" s="14"/>
    </row>
    <row r="81" spans="1:20" x14ac:dyDescent="0.2">
      <c r="A81">
        <f t="shared" si="9"/>
        <v>242.3</v>
      </c>
      <c r="B81" s="10">
        <v>266.3</v>
      </c>
      <c r="C81" s="10">
        <v>2.48</v>
      </c>
      <c r="D81" s="10">
        <v>1.8678626268456169</v>
      </c>
      <c r="F81">
        <v>264.35000000000002</v>
      </c>
      <c r="G81">
        <v>0.23</v>
      </c>
      <c r="H81" s="6">
        <f t="shared" si="10"/>
        <v>0.60602221974145665</v>
      </c>
      <c r="J81" s="3" t="s">
        <v>6</v>
      </c>
      <c r="K81" s="1" t="s">
        <v>0</v>
      </c>
      <c r="L81" s="2" t="s">
        <v>1</v>
      </c>
      <c r="M81" s="1" t="s">
        <v>2</v>
      </c>
      <c r="N81" s="2" t="s">
        <v>3</v>
      </c>
      <c r="O81" s="3" t="s">
        <v>4</v>
      </c>
      <c r="P81" s="15" t="s">
        <v>5</v>
      </c>
      <c r="Q81" s="15" t="s">
        <v>121</v>
      </c>
      <c r="R81" s="3" t="s">
        <v>50</v>
      </c>
      <c r="S81" s="25" t="s">
        <v>10</v>
      </c>
      <c r="T81" s="58" t="s">
        <v>120</v>
      </c>
    </row>
    <row r="82" spans="1:20" x14ac:dyDescent="0.2">
      <c r="A82">
        <f t="shared" si="9"/>
        <v>242.53333333333336</v>
      </c>
      <c r="B82" s="10">
        <v>266.53333333333336</v>
      </c>
      <c r="C82" s="10">
        <v>2.3940000000000001</v>
      </c>
      <c r="D82" s="10">
        <v>1.8738710015990261</v>
      </c>
      <c r="F82">
        <v>286.87</v>
      </c>
      <c r="G82">
        <v>0.31</v>
      </c>
      <c r="H82" s="6">
        <f t="shared" si="10"/>
        <v>0.81099992409936816</v>
      </c>
      <c r="J82" s="42" t="s">
        <v>17</v>
      </c>
      <c r="K82" s="43">
        <v>41086</v>
      </c>
      <c r="L82" s="44">
        <v>0.6875</v>
      </c>
      <c r="M82" s="43">
        <v>41093</v>
      </c>
      <c r="N82" s="44">
        <v>0.97083333333333333</v>
      </c>
      <c r="O82" s="42">
        <f t="shared" ref="O82:O91" si="14">(M82-K82)</f>
        <v>7</v>
      </c>
      <c r="P82" s="21">
        <f t="shared" ref="P82:P91" si="15">((M82-K82)+(N82-L82))*24</f>
        <v>174.8</v>
      </c>
      <c r="Q82" s="21"/>
      <c r="R82" s="42">
        <v>0.13200000000000001</v>
      </c>
      <c r="S82" s="21">
        <v>0</v>
      </c>
      <c r="T82" s="14">
        <f>P82-59</f>
        <v>115.80000000000001</v>
      </c>
    </row>
    <row r="83" spans="1:20" x14ac:dyDescent="0.2">
      <c r="A83">
        <f t="shared" si="9"/>
        <v>242.7</v>
      </c>
      <c r="B83" s="10">
        <v>266.7</v>
      </c>
      <c r="C83" s="10">
        <v>2.46</v>
      </c>
      <c r="D83" s="10">
        <v>1.8781691497015816</v>
      </c>
      <c r="F83">
        <v>287.02999999999997</v>
      </c>
      <c r="G83">
        <v>0.27</v>
      </c>
      <c r="H83" s="6">
        <f t="shared" si="10"/>
        <v>0.81254323583416022</v>
      </c>
      <c r="J83" s="42" t="s">
        <v>37</v>
      </c>
      <c r="K83" s="43">
        <v>41086</v>
      </c>
      <c r="L83" s="44">
        <v>0.6875</v>
      </c>
      <c r="M83" s="43">
        <v>41094</v>
      </c>
      <c r="N83" s="44">
        <v>0.41805555555555557</v>
      </c>
      <c r="O83" s="42">
        <f t="shared" si="14"/>
        <v>8</v>
      </c>
      <c r="P83" s="21">
        <f t="shared" si="15"/>
        <v>185.53333333333333</v>
      </c>
      <c r="Q83" s="21">
        <v>101.82</v>
      </c>
      <c r="R83" s="42">
        <v>0.14799999999999999</v>
      </c>
      <c r="S83" s="21">
        <v>0</v>
      </c>
      <c r="T83" s="14">
        <f t="shared" ref="T83:T92" si="16">P83-59</f>
        <v>126.53333333333333</v>
      </c>
    </row>
    <row r="84" spans="1:20" x14ac:dyDescent="0.2">
      <c r="A84">
        <f t="shared" si="9"/>
        <v>242.81666666666666</v>
      </c>
      <c r="B84" s="10">
        <v>266.81666666666666</v>
      </c>
      <c r="C84" s="10">
        <v>2.8460000000000001</v>
      </c>
      <c r="D84" s="10">
        <v>1.8811810439269747</v>
      </c>
      <c r="F84">
        <v>287.33</v>
      </c>
      <c r="G84">
        <v>0.28999999999999998</v>
      </c>
      <c r="H84" s="6">
        <f t="shared" si="10"/>
        <v>0.81543943576707445</v>
      </c>
      <c r="J84" s="42" t="s">
        <v>19</v>
      </c>
      <c r="K84" s="43">
        <v>41086</v>
      </c>
      <c r="L84" s="44">
        <v>0.6875</v>
      </c>
      <c r="M84" s="43">
        <v>41094</v>
      </c>
      <c r="N84" s="44">
        <v>0.73055555555555562</v>
      </c>
      <c r="O84" s="42">
        <f t="shared" si="14"/>
        <v>8</v>
      </c>
      <c r="P84" s="21">
        <f t="shared" si="15"/>
        <v>193.03333333333336</v>
      </c>
      <c r="Q84" s="21"/>
      <c r="R84" s="42">
        <v>0.20200000000000001</v>
      </c>
      <c r="S84" s="21" t="str">
        <f>TEXT((M84+N84)-(M83+N83),"[h]:mm:ss")</f>
        <v>7:30:00</v>
      </c>
      <c r="T84" s="14">
        <f t="shared" si="16"/>
        <v>134.03333333333336</v>
      </c>
    </row>
    <row r="85" spans="1:20" x14ac:dyDescent="0.2">
      <c r="A85">
        <f t="shared" si="9"/>
        <v>264.46666666666664</v>
      </c>
      <c r="B85" s="10">
        <v>288.46666666666664</v>
      </c>
      <c r="C85" s="10">
        <v>2.0779999999999998</v>
      </c>
      <c r="D85" s="10">
        <v>2.4793245929607153</v>
      </c>
      <c r="F85">
        <v>287.37</v>
      </c>
      <c r="G85">
        <v>0.36</v>
      </c>
      <c r="H85" s="6">
        <f t="shared" si="10"/>
        <v>0.81582583923165508</v>
      </c>
      <c r="J85" s="42" t="s">
        <v>20</v>
      </c>
      <c r="K85" s="43">
        <v>41086</v>
      </c>
      <c r="L85" s="44">
        <v>0.6875</v>
      </c>
      <c r="M85" s="43">
        <v>41094</v>
      </c>
      <c r="N85" s="44">
        <v>0.98472222222222217</v>
      </c>
      <c r="O85" s="42">
        <f t="shared" si="14"/>
        <v>8</v>
      </c>
      <c r="P85" s="21">
        <f t="shared" si="15"/>
        <v>199.13333333333333</v>
      </c>
      <c r="Q85" s="21">
        <v>121.57</v>
      </c>
      <c r="R85" s="42">
        <v>0.22</v>
      </c>
      <c r="S85" s="21" t="str">
        <f>TEXT((M85+N85)-(M83+N83),"[h]:mm:ss")</f>
        <v>13:36:00</v>
      </c>
      <c r="T85" s="14">
        <f t="shared" si="16"/>
        <v>140.13333333333333</v>
      </c>
    </row>
    <row r="86" spans="1:20" x14ac:dyDescent="0.2">
      <c r="A86">
        <f t="shared" si="9"/>
        <v>269.48333333333335</v>
      </c>
      <c r="B86" s="10">
        <v>293.48333333333335</v>
      </c>
      <c r="C86" s="10">
        <v>3.31</v>
      </c>
      <c r="D86" s="10">
        <v>2.6264487367265872</v>
      </c>
      <c r="F86">
        <v>287.64999999999998</v>
      </c>
      <c r="G86">
        <v>0.3</v>
      </c>
      <c r="H86" s="6">
        <f t="shared" si="10"/>
        <v>0.81853225148208963</v>
      </c>
      <c r="J86" s="42" t="s">
        <v>21</v>
      </c>
      <c r="K86" s="43">
        <v>41086</v>
      </c>
      <c r="L86" s="44">
        <v>0.6875</v>
      </c>
      <c r="M86" s="43">
        <v>41095</v>
      </c>
      <c r="N86" s="44">
        <v>0.42499999999999999</v>
      </c>
      <c r="O86" s="42">
        <f t="shared" si="14"/>
        <v>9</v>
      </c>
      <c r="P86" s="21">
        <f t="shared" si="15"/>
        <v>209.70000000000002</v>
      </c>
      <c r="Q86" s="21">
        <v>131.27000000000001</v>
      </c>
      <c r="R86" s="42">
        <v>0.29799999999999999</v>
      </c>
      <c r="S86" s="21" t="str">
        <f>TEXT((M86+N86)-(M83+N83),"[h]:mm:ss")</f>
        <v>24:10:00</v>
      </c>
      <c r="T86" s="14">
        <f t="shared" si="16"/>
        <v>150.70000000000002</v>
      </c>
    </row>
    <row r="87" spans="1:20" x14ac:dyDescent="0.2">
      <c r="A87">
        <f t="shared" si="9"/>
        <v>269.08333333333331</v>
      </c>
      <c r="B87" s="10">
        <v>293.08333333333331</v>
      </c>
      <c r="C87" s="10">
        <v>3.49</v>
      </c>
      <c r="D87" s="10">
        <v>2.6146407349562235</v>
      </c>
      <c r="F87">
        <v>288.13</v>
      </c>
      <c r="G87">
        <v>0.31</v>
      </c>
      <c r="H87" s="6">
        <f t="shared" si="10"/>
        <v>0.82317819601893549</v>
      </c>
      <c r="J87" s="42" t="s">
        <v>29</v>
      </c>
      <c r="K87" s="43">
        <v>41086</v>
      </c>
      <c r="L87" s="44">
        <v>0.6875</v>
      </c>
      <c r="M87" s="43">
        <v>41095</v>
      </c>
      <c r="N87" s="44">
        <v>0.86041666666666661</v>
      </c>
      <c r="O87" s="42">
        <f t="shared" si="14"/>
        <v>9</v>
      </c>
      <c r="P87" s="21">
        <f t="shared" si="15"/>
        <v>220.14999999999998</v>
      </c>
      <c r="Q87" s="21">
        <v>139.51</v>
      </c>
      <c r="R87" s="42">
        <v>0.30599999999999999</v>
      </c>
      <c r="S87" s="21" t="str">
        <f>TEXT((M87+N87)-(M83+N83),"[h]:mm:ss")</f>
        <v>34:37:00</v>
      </c>
      <c r="T87" s="14">
        <f t="shared" si="16"/>
        <v>161.14999999999998</v>
      </c>
    </row>
    <row r="88" spans="1:20" x14ac:dyDescent="0.2">
      <c r="A88">
        <f t="shared" si="9"/>
        <v>269.2833333333333</v>
      </c>
      <c r="B88" s="10">
        <v>293.2833333333333</v>
      </c>
      <c r="C88" s="10">
        <v>3.3420000000000001</v>
      </c>
      <c r="D88" s="10">
        <v>2.6205432423013733</v>
      </c>
      <c r="F88">
        <v>288.43</v>
      </c>
      <c r="G88">
        <v>0.49</v>
      </c>
      <c r="H88" s="6">
        <f t="shared" si="10"/>
        <v>0.82608593189795476</v>
      </c>
      <c r="J88" s="42" t="s">
        <v>30</v>
      </c>
      <c r="K88" s="43">
        <v>41086</v>
      </c>
      <c r="L88" s="44">
        <v>0.6875</v>
      </c>
      <c r="M88" s="43">
        <v>41096</v>
      </c>
      <c r="N88" s="44">
        <v>0.3666666666666667</v>
      </c>
      <c r="O88" s="42">
        <f t="shared" si="14"/>
        <v>10</v>
      </c>
      <c r="P88" s="21">
        <f t="shared" si="15"/>
        <v>232.3</v>
      </c>
      <c r="Q88" s="21">
        <v>151</v>
      </c>
      <c r="R88" s="42">
        <v>0.38500000000000001</v>
      </c>
      <c r="S88" s="21" t="str">
        <f>TEXT((M88+N88)-(M83+N83),"[h]:mm:ss")</f>
        <v>46:46:00</v>
      </c>
      <c r="T88" s="14">
        <f t="shared" si="16"/>
        <v>173.3</v>
      </c>
    </row>
    <row r="89" spans="1:20" x14ac:dyDescent="0.2">
      <c r="A89">
        <f t="shared" si="9"/>
        <v>269.38333333333333</v>
      </c>
      <c r="B89" s="10">
        <v>293.38333333333333</v>
      </c>
      <c r="C89" s="10">
        <v>2.9420000000000002</v>
      </c>
      <c r="D89" s="10">
        <v>2.6234956189400163</v>
      </c>
      <c r="F89">
        <v>288.64999999999998</v>
      </c>
      <c r="G89">
        <v>0.37</v>
      </c>
      <c r="H89" s="6">
        <f t="shared" si="10"/>
        <v>0.82822020362361171</v>
      </c>
      <c r="J89" s="42" t="s">
        <v>38</v>
      </c>
      <c r="K89" s="43">
        <v>41086</v>
      </c>
      <c r="L89" s="44">
        <v>0.6875</v>
      </c>
      <c r="M89" s="43">
        <v>41096</v>
      </c>
      <c r="N89" s="44">
        <v>0.85</v>
      </c>
      <c r="O89" s="42">
        <f t="shared" si="14"/>
        <v>10</v>
      </c>
      <c r="P89" s="21">
        <f t="shared" si="15"/>
        <v>243.89999999999998</v>
      </c>
      <c r="Q89" s="21">
        <v>162.88</v>
      </c>
      <c r="R89" s="42">
        <v>0.48</v>
      </c>
      <c r="S89" s="21" t="str">
        <f>TEXT((M89+N89)-(M83+N83),"[h]:mm:ss")</f>
        <v>58:22:00</v>
      </c>
      <c r="T89" s="14">
        <f t="shared" si="16"/>
        <v>184.89999999999998</v>
      </c>
    </row>
    <row r="90" spans="1:20" x14ac:dyDescent="0.2">
      <c r="A90">
        <f t="shared" si="9"/>
        <v>269.5</v>
      </c>
      <c r="B90" s="10">
        <v>293.5</v>
      </c>
      <c r="C90" s="10">
        <v>2.698</v>
      </c>
      <c r="D90" s="10">
        <v>2.6269409946852118</v>
      </c>
      <c r="F90">
        <v>288.77</v>
      </c>
      <c r="G90">
        <v>0.22</v>
      </c>
      <c r="H90" s="6">
        <f t="shared" si="10"/>
        <v>0.82938503321939061</v>
      </c>
      <c r="J90" s="42" t="s">
        <v>39</v>
      </c>
      <c r="K90" s="43">
        <v>41086</v>
      </c>
      <c r="L90" s="44">
        <v>0.6875</v>
      </c>
      <c r="M90" s="43">
        <v>41097</v>
      </c>
      <c r="N90" s="44">
        <v>0.48055555555555557</v>
      </c>
      <c r="O90" s="42">
        <f t="shared" si="14"/>
        <v>11</v>
      </c>
      <c r="P90" s="21">
        <f t="shared" si="15"/>
        <v>259.03333333333336</v>
      </c>
      <c r="Q90" s="21">
        <v>182.31</v>
      </c>
      <c r="R90" s="45">
        <v>0.68200000000000005</v>
      </c>
      <c r="S90" s="21" t="str">
        <f>TEXT((M90+N90)-(M83+N83),"[h]:mm:ss")</f>
        <v>73:30:00</v>
      </c>
      <c r="T90" s="14">
        <f t="shared" si="16"/>
        <v>200.03333333333336</v>
      </c>
    </row>
    <row r="91" spans="1:20" x14ac:dyDescent="0.2">
      <c r="A91">
        <f t="shared" si="9"/>
        <v>270.33333333333337</v>
      </c>
      <c r="B91" s="10">
        <v>294.33333333333337</v>
      </c>
      <c r="C91" s="10">
        <v>2.3050000000000002</v>
      </c>
      <c r="D91" s="10">
        <v>2.6515793647562811</v>
      </c>
      <c r="F91">
        <v>289</v>
      </c>
      <c r="G91">
        <v>0.35</v>
      </c>
      <c r="H91" s="6">
        <f t="shared" si="10"/>
        <v>0.83161895412918518</v>
      </c>
      <c r="J91" s="29" t="s">
        <v>40</v>
      </c>
      <c r="K91" s="30">
        <v>41086</v>
      </c>
      <c r="L91" s="31">
        <v>0.6875</v>
      </c>
      <c r="M91" s="30">
        <v>41098</v>
      </c>
      <c r="N91" s="46">
        <v>0.57777777777777783</v>
      </c>
      <c r="O91" s="29">
        <f t="shared" si="14"/>
        <v>12</v>
      </c>
      <c r="P91" s="32">
        <f t="shared" si="15"/>
        <v>285.36666666666667</v>
      </c>
      <c r="Q91" s="32"/>
      <c r="R91" s="29" t="s">
        <v>33</v>
      </c>
      <c r="S91" s="21" t="str">
        <f>TEXT((M91+N91)-(M83+N83),"[h]:mm:ss")</f>
        <v>99:50:00</v>
      </c>
      <c r="T91" s="14">
        <f t="shared" si="16"/>
        <v>226.36666666666667</v>
      </c>
    </row>
    <row r="92" spans="1:20" x14ac:dyDescent="0.2">
      <c r="A92">
        <f t="shared" si="9"/>
        <v>270.43333333333334</v>
      </c>
      <c r="B92" s="10">
        <v>294.43333333333334</v>
      </c>
      <c r="C92" s="10">
        <v>1.875</v>
      </c>
      <c r="D92" s="10">
        <v>2.6545392418840565</v>
      </c>
      <c r="F92">
        <v>311.17</v>
      </c>
      <c r="G92">
        <v>0.16</v>
      </c>
      <c r="H92" s="6">
        <f t="shared" si="10"/>
        <v>1.0516539863907672</v>
      </c>
      <c r="J92" s="29" t="s">
        <v>58</v>
      </c>
      <c r="K92" s="30">
        <v>41086</v>
      </c>
      <c r="L92" s="31">
        <v>0.6875</v>
      </c>
      <c r="M92" s="30">
        <v>41102</v>
      </c>
      <c r="N92" s="46">
        <v>0.90833333333333333</v>
      </c>
      <c r="O92" s="29">
        <f>(M92-K92)</f>
        <v>16</v>
      </c>
      <c r="P92" s="32">
        <f>((M92-K92)+(N92-L92))*24</f>
        <v>389.30000000000007</v>
      </c>
      <c r="Q92" s="32"/>
      <c r="R92" s="29" t="s">
        <v>33</v>
      </c>
      <c r="S92" s="21" t="str">
        <f>TEXT((M92+N92)-(M83+N83),"[h]:mm:ss")</f>
        <v>203:46:00</v>
      </c>
      <c r="T92" s="14">
        <f t="shared" si="16"/>
        <v>330.30000000000007</v>
      </c>
    </row>
    <row r="93" spans="1:20" x14ac:dyDescent="0.2">
      <c r="A93">
        <f t="shared" si="9"/>
        <v>270.56666666666666</v>
      </c>
      <c r="B93" s="10">
        <v>294.56666666666666</v>
      </c>
      <c r="C93" s="10">
        <v>2.343</v>
      </c>
      <c r="D93" s="10">
        <v>2.6584868042525338</v>
      </c>
      <c r="F93">
        <v>311.35000000000002</v>
      </c>
      <c r="G93">
        <v>0.35</v>
      </c>
      <c r="H93" s="6">
        <f t="shared" si="10"/>
        <v>1.0534490149136966</v>
      </c>
    </row>
    <row r="94" spans="1:20" x14ac:dyDescent="0.2">
      <c r="A94">
        <f t="shared" si="9"/>
        <v>270.64999999999998</v>
      </c>
      <c r="B94" s="10">
        <v>294.64999999999998</v>
      </c>
      <c r="C94" s="10">
        <v>3.1859999999999999</v>
      </c>
      <c r="D94" s="10">
        <v>2.6609546402189634</v>
      </c>
      <c r="F94">
        <v>311.57</v>
      </c>
      <c r="G94">
        <v>0.36</v>
      </c>
      <c r="H94" s="6">
        <f t="shared" si="10"/>
        <v>1.0556424684976429</v>
      </c>
    </row>
    <row r="95" spans="1:20" x14ac:dyDescent="0.2">
      <c r="A95">
        <f t="shared" si="9"/>
        <v>292.5333333333333</v>
      </c>
      <c r="B95" s="10">
        <v>316.5333333333333</v>
      </c>
      <c r="C95" s="10">
        <v>2.3860000000000001</v>
      </c>
      <c r="D95" s="10">
        <v>3.3148364784506232</v>
      </c>
      <c r="F95">
        <v>311.73</v>
      </c>
      <c r="G95">
        <v>0.3</v>
      </c>
      <c r="H95" s="6">
        <f t="shared" si="10"/>
        <v>1.0572373714108427</v>
      </c>
    </row>
    <row r="96" spans="1:20" x14ac:dyDescent="0.2">
      <c r="A96">
        <f t="shared" si="9"/>
        <v>292.64999999999998</v>
      </c>
      <c r="B96" s="10">
        <v>316.64999999999998</v>
      </c>
      <c r="C96" s="10">
        <v>3.169</v>
      </c>
      <c r="D96" s="10">
        <v>3.318297505676981</v>
      </c>
      <c r="F96">
        <v>311.88</v>
      </c>
      <c r="G96">
        <v>0.32</v>
      </c>
      <c r="H96" s="6">
        <f t="shared" si="10"/>
        <v>1.0587323277635381</v>
      </c>
    </row>
    <row r="97" spans="1:8" x14ac:dyDescent="0.2">
      <c r="A97">
        <f t="shared" si="9"/>
        <v>292.76666666666665</v>
      </c>
      <c r="B97" s="10">
        <v>316.76666666666665</v>
      </c>
      <c r="C97" s="10">
        <v>3.32</v>
      </c>
      <c r="D97" s="10">
        <v>3.3217576761815155</v>
      </c>
      <c r="F97">
        <v>312.2</v>
      </c>
      <c r="G97">
        <v>0.31</v>
      </c>
      <c r="H97" s="6">
        <f t="shared" si="10"/>
        <v>1.0619206792946176</v>
      </c>
    </row>
    <row r="98" spans="1:8" x14ac:dyDescent="0.2">
      <c r="A98">
        <f t="shared" si="9"/>
        <v>292.88333333333333</v>
      </c>
      <c r="B98" s="10">
        <v>316.88333333333333</v>
      </c>
      <c r="C98" s="10">
        <v>2.3130000000000002</v>
      </c>
      <c r="D98" s="10">
        <v>3.325216980866454</v>
      </c>
      <c r="F98">
        <v>312.38</v>
      </c>
      <c r="G98">
        <v>0.43</v>
      </c>
      <c r="H98" s="6">
        <f t="shared" si="10"/>
        <v>1.0637135760200565</v>
      </c>
    </row>
    <row r="99" spans="1:8" x14ac:dyDescent="0.2">
      <c r="A99">
        <f t="shared" si="9"/>
        <v>293</v>
      </c>
      <c r="B99" s="10">
        <v>317</v>
      </c>
      <c r="C99" s="10">
        <v>3.58</v>
      </c>
      <c r="D99" s="10">
        <v>3.3286754106432888</v>
      </c>
      <c r="F99">
        <v>312.60000000000002</v>
      </c>
      <c r="G99">
        <v>0.28000000000000003</v>
      </c>
      <c r="H99" s="6">
        <f t="shared" si="10"/>
        <v>1.0659043346837902</v>
      </c>
    </row>
    <row r="100" spans="1:8" x14ac:dyDescent="0.2">
      <c r="A100">
        <f t="shared" si="9"/>
        <v>293.11666666666667</v>
      </c>
      <c r="B100" s="10">
        <v>317.11666666666667</v>
      </c>
      <c r="C100" s="10">
        <v>3.0390000000000001</v>
      </c>
      <c r="D100" s="10">
        <v>3.3321329564328708</v>
      </c>
      <c r="F100">
        <v>312.72000000000003</v>
      </c>
      <c r="G100">
        <v>0.41</v>
      </c>
      <c r="H100" s="6">
        <f t="shared" si="10"/>
        <v>1.0670990275702139</v>
      </c>
    </row>
    <row r="101" spans="1:8" x14ac:dyDescent="0.2">
      <c r="A101">
        <f t="shared" si="9"/>
        <v>293.51666666666665</v>
      </c>
      <c r="B101" s="10">
        <v>317.51666666666665</v>
      </c>
      <c r="C101" s="10">
        <v>2.9849999999999999</v>
      </c>
      <c r="D101" s="10">
        <v>3.3439805635370017</v>
      </c>
      <c r="F101">
        <v>312.93</v>
      </c>
      <c r="G101">
        <v>0.44</v>
      </c>
      <c r="H101" s="6">
        <f t="shared" si="10"/>
        <v>1.0691892751780769</v>
      </c>
    </row>
    <row r="102" spans="1:8" x14ac:dyDescent="0.2">
      <c r="A102">
        <f t="shared" si="9"/>
        <v>293.63333333333333</v>
      </c>
      <c r="B102" s="10">
        <v>317.63333333333333</v>
      </c>
      <c r="C102" s="10">
        <v>3.8069999999999999</v>
      </c>
      <c r="D102" s="10">
        <v>3.3474340856363498</v>
      </c>
      <c r="F102">
        <v>313.13</v>
      </c>
      <c r="G102">
        <v>0.22</v>
      </c>
      <c r="H102" s="6">
        <f t="shared" si="10"/>
        <v>1.0711794228192024</v>
      </c>
    </row>
    <row r="103" spans="1:8" x14ac:dyDescent="0.2">
      <c r="A103">
        <f t="shared" si="9"/>
        <v>316.43333333333334</v>
      </c>
      <c r="B103" s="10">
        <v>340.43333333333334</v>
      </c>
      <c r="C103" s="10">
        <v>3.911</v>
      </c>
      <c r="D103" s="10">
        <v>3.994021527038587</v>
      </c>
      <c r="F103">
        <v>334.78</v>
      </c>
      <c r="G103">
        <v>0.24</v>
      </c>
      <c r="H103" s="6">
        <f t="shared" si="10"/>
        <v>1.2801086784394036</v>
      </c>
    </row>
    <row r="104" spans="1:8" x14ac:dyDescent="0.2">
      <c r="A104">
        <f t="shared" si="9"/>
        <v>316.55</v>
      </c>
      <c r="B104" s="10">
        <v>340.55</v>
      </c>
      <c r="C104" s="10">
        <v>3.3290000000000002</v>
      </c>
      <c r="D104" s="10">
        <v>3.9971360687908222</v>
      </c>
      <c r="F104">
        <v>334.77</v>
      </c>
      <c r="G104">
        <v>0.42</v>
      </c>
      <c r="H104" s="6">
        <f t="shared" si="10"/>
        <v>1.2800165219455013</v>
      </c>
    </row>
    <row r="105" spans="1:8" x14ac:dyDescent="0.2">
      <c r="A105">
        <f t="shared" si="9"/>
        <v>316.63333333333333</v>
      </c>
      <c r="B105" s="10">
        <v>340.63333333333333</v>
      </c>
      <c r="C105" s="10">
        <v>3.84</v>
      </c>
      <c r="D105" s="10">
        <v>3.9993592635074924</v>
      </c>
      <c r="F105">
        <v>334.92</v>
      </c>
      <c r="G105">
        <v>0.46</v>
      </c>
      <c r="H105" s="6">
        <f t="shared" si="10"/>
        <v>1.2813983266380884</v>
      </c>
    </row>
    <row r="106" spans="1:8" x14ac:dyDescent="0.2">
      <c r="A106">
        <f t="shared" si="9"/>
        <v>316.68333333333334</v>
      </c>
      <c r="B106" s="10">
        <v>340.68333333333334</v>
      </c>
      <c r="C106" s="10">
        <v>4.1479999999999997</v>
      </c>
      <c r="D106" s="10">
        <v>4.0006925881617317</v>
      </c>
      <c r="F106">
        <v>335.2</v>
      </c>
      <c r="G106">
        <v>0.32</v>
      </c>
      <c r="H106" s="6">
        <f t="shared" si="10"/>
        <v>1.283974571991279</v>
      </c>
    </row>
    <row r="107" spans="1:8" x14ac:dyDescent="0.2">
      <c r="A107">
        <f t="shared" si="9"/>
        <v>316.76666666666665</v>
      </c>
      <c r="B107" s="10">
        <v>340.76666666666665</v>
      </c>
      <c r="C107" s="10">
        <v>3.9340000000000002</v>
      </c>
      <c r="D107" s="10">
        <v>4.002913807532626</v>
      </c>
      <c r="F107">
        <v>335.93</v>
      </c>
      <c r="G107">
        <v>0.42</v>
      </c>
      <c r="H107" s="6">
        <f t="shared" si="10"/>
        <v>1.2906718860267823</v>
      </c>
    </row>
    <row r="108" spans="1:8" x14ac:dyDescent="0.2">
      <c r="A108">
        <f t="shared" si="9"/>
        <v>316.86666666666667</v>
      </c>
      <c r="B108" s="10">
        <v>340.86666666666667</v>
      </c>
      <c r="C108" s="10">
        <v>3.2989999999999999</v>
      </c>
      <c r="D108" s="10">
        <v>4.0055776374123138</v>
      </c>
      <c r="F108">
        <v>336.02</v>
      </c>
      <c r="G108">
        <v>0.45</v>
      </c>
      <c r="H108" s="6">
        <f t="shared" si="10"/>
        <v>1.2914956291784998</v>
      </c>
    </row>
    <row r="109" spans="1:8" x14ac:dyDescent="0.2">
      <c r="A109">
        <f t="shared" si="9"/>
        <v>338.0333333333333</v>
      </c>
      <c r="B109" s="10">
        <v>362.0333333333333</v>
      </c>
      <c r="C109" s="10">
        <v>3.9929999999999999</v>
      </c>
      <c r="D109" s="10">
        <v>4.5246741319823558</v>
      </c>
      <c r="F109">
        <v>336.22</v>
      </c>
      <c r="G109">
        <v>0.34</v>
      </c>
      <c r="H109" s="6">
        <f t="shared" si="10"/>
        <v>1.2933246210499121</v>
      </c>
    </row>
    <row r="110" spans="1:8" x14ac:dyDescent="0.2">
      <c r="A110">
        <f t="shared" si="9"/>
        <v>338.2166666666667</v>
      </c>
      <c r="B110" s="10">
        <v>362.2166666666667</v>
      </c>
      <c r="C110" s="10">
        <v>2.4809999999999999</v>
      </c>
      <c r="D110" s="10">
        <v>4.5287497220433979</v>
      </c>
      <c r="F110">
        <v>336.42</v>
      </c>
      <c r="G110">
        <v>0.54</v>
      </c>
      <c r="H110" s="6">
        <f t="shared" si="10"/>
        <v>1.2951514682289751</v>
      </c>
    </row>
    <row r="111" spans="1:8" x14ac:dyDescent="0.2">
      <c r="A111">
        <f t="shared" si="9"/>
        <v>338.2833333333333</v>
      </c>
      <c r="B111" s="10">
        <v>362.2833333333333</v>
      </c>
      <c r="C111" s="10">
        <v>2.952</v>
      </c>
      <c r="D111" s="10">
        <v>4.5302298688270861</v>
      </c>
      <c r="F111">
        <v>336.53</v>
      </c>
      <c r="G111">
        <v>0.25</v>
      </c>
      <c r="H111" s="6">
        <f t="shared" si="10"/>
        <v>1.296155316080088</v>
      </c>
    </row>
    <row r="112" spans="1:8" x14ac:dyDescent="0.2">
      <c r="A112">
        <f t="shared" si="9"/>
        <v>338.35</v>
      </c>
      <c r="B112" s="10">
        <v>362.35</v>
      </c>
      <c r="C112" s="10">
        <v>3.754</v>
      </c>
      <c r="D112" s="10">
        <v>4.5317090093020918</v>
      </c>
      <c r="F112">
        <v>336.78</v>
      </c>
      <c r="G112">
        <v>0.27</v>
      </c>
      <c r="H112" s="6">
        <f t="shared" si="10"/>
        <v>1.2984343540309764</v>
      </c>
    </row>
    <row r="113" spans="1:8" x14ac:dyDescent="0.2">
      <c r="A113">
        <f t="shared" si="9"/>
        <v>338.43333333333334</v>
      </c>
      <c r="B113" s="10">
        <v>362.43333333333334</v>
      </c>
      <c r="C113" s="10">
        <v>4.202</v>
      </c>
      <c r="D113" s="10">
        <v>4.533556519336388</v>
      </c>
      <c r="F113">
        <v>358.6</v>
      </c>
      <c r="G113">
        <v>0.41</v>
      </c>
      <c r="H113" s="6">
        <f t="shared" si="10"/>
        <v>1.4823175381951295</v>
      </c>
    </row>
    <row r="114" spans="1:8" x14ac:dyDescent="0.2">
      <c r="A114">
        <f t="shared" si="9"/>
        <v>338.48333333333335</v>
      </c>
      <c r="B114" s="10">
        <v>362.48333333333335</v>
      </c>
      <c r="C114" s="10">
        <v>4.09</v>
      </c>
      <c r="D114" s="10">
        <v>4.5346642701779878</v>
      </c>
      <c r="F114">
        <v>358.78</v>
      </c>
      <c r="G114">
        <v>0.47</v>
      </c>
      <c r="H114" s="6">
        <f t="shared" si="10"/>
        <v>1.4836976041968213</v>
      </c>
    </row>
    <row r="115" spans="1:8" x14ac:dyDescent="0.2">
      <c r="A115">
        <f t="shared" si="9"/>
        <v>342.61666666666667</v>
      </c>
      <c r="B115" s="10">
        <v>366.61666666666667</v>
      </c>
      <c r="C115" s="10">
        <v>5.415</v>
      </c>
      <c r="D115" s="10">
        <v>4.6242692705105952</v>
      </c>
      <c r="F115">
        <v>358.93</v>
      </c>
      <c r="G115">
        <v>0.47</v>
      </c>
      <c r="H115" s="6">
        <f t="shared" si="10"/>
        <v>1.4848458251895824</v>
      </c>
    </row>
    <row r="116" spans="1:8" x14ac:dyDescent="0.2">
      <c r="A116">
        <f t="shared" si="9"/>
        <v>342.68333333333334</v>
      </c>
      <c r="B116" s="10">
        <v>366.68333333333334</v>
      </c>
      <c r="C116" s="10">
        <v>4.2649999999999997</v>
      </c>
      <c r="D116" s="10">
        <v>4.6256824822791032</v>
      </c>
      <c r="F116">
        <v>359</v>
      </c>
      <c r="G116">
        <v>0.23</v>
      </c>
      <c r="H116" s="6">
        <f t="shared" si="10"/>
        <v>1.4853810906053715</v>
      </c>
    </row>
    <row r="117" spans="1:8" x14ac:dyDescent="0.2">
      <c r="A117">
        <f t="shared" si="9"/>
        <v>342.7166666666667</v>
      </c>
      <c r="B117" s="10">
        <v>366.7166666666667</v>
      </c>
      <c r="C117" s="10">
        <v>4.5940000000000003</v>
      </c>
      <c r="D117" s="10">
        <v>4.6263887054054189</v>
      </c>
      <c r="F117">
        <v>359.2</v>
      </c>
      <c r="G117">
        <v>0.23</v>
      </c>
      <c r="H117" s="6">
        <f t="shared" si="10"/>
        <v>1.4869084162926876</v>
      </c>
    </row>
    <row r="118" spans="1:8" x14ac:dyDescent="0.2">
      <c r="A118">
        <f t="shared" si="9"/>
        <v>342.75</v>
      </c>
      <c r="B118" s="10">
        <v>366.75</v>
      </c>
      <c r="C118" s="10">
        <v>4.149</v>
      </c>
      <c r="D118" s="10">
        <v>4.6270946733349003</v>
      </c>
      <c r="F118">
        <v>359.52</v>
      </c>
      <c r="G118">
        <v>0.54</v>
      </c>
      <c r="H118" s="6">
        <f t="shared" si="10"/>
        <v>1.4893459546484116</v>
      </c>
    </row>
    <row r="119" spans="1:8" x14ac:dyDescent="0.2">
      <c r="A119">
        <f t="shared" si="9"/>
        <v>342.7833333333333</v>
      </c>
      <c r="B119" s="10">
        <v>366.7833333333333</v>
      </c>
      <c r="C119" s="10">
        <v>4.4290000000000003</v>
      </c>
      <c r="D119" s="10">
        <v>4.627800386049052</v>
      </c>
      <c r="F119">
        <v>359.67</v>
      </c>
      <c r="G119">
        <v>0.46</v>
      </c>
      <c r="H119" s="6">
        <f t="shared" si="10"/>
        <v>1.4904859278365339</v>
      </c>
    </row>
    <row r="120" spans="1:8" x14ac:dyDescent="0.2">
      <c r="A120">
        <f t="shared" si="9"/>
        <v>342.81666666666666</v>
      </c>
      <c r="B120" s="10">
        <v>366.81666666666666</v>
      </c>
      <c r="C120" s="10">
        <v>3.8010000000000002</v>
      </c>
      <c r="D120" s="10">
        <v>4.6285058435295046</v>
      </c>
      <c r="F120">
        <v>359.75</v>
      </c>
      <c r="G120">
        <v>0.25</v>
      </c>
      <c r="H120" s="6">
        <f t="shared" si="10"/>
        <v>1.4910932282528053</v>
      </c>
    </row>
    <row r="121" spans="1:8" x14ac:dyDescent="0.2">
      <c r="A121">
        <f t="shared" si="9"/>
        <v>342.86666666666667</v>
      </c>
      <c r="B121" s="10">
        <v>366.86666666666667</v>
      </c>
      <c r="C121" s="10">
        <v>4.4580000000000002</v>
      </c>
      <c r="D121" s="10">
        <v>4.6295635511471218</v>
      </c>
      <c r="F121">
        <v>359.97</v>
      </c>
      <c r="G121">
        <v>0.41</v>
      </c>
      <c r="H121" s="6">
        <f t="shared" si="10"/>
        <v>1.4927608442321347</v>
      </c>
    </row>
    <row r="122" spans="1:8" x14ac:dyDescent="0.2">
      <c r="A122">
        <f t="shared" si="9"/>
        <v>363.03333333333336</v>
      </c>
      <c r="B122" s="10">
        <v>387.03333333333336</v>
      </c>
      <c r="C122" s="10">
        <v>4.3780000000000001</v>
      </c>
      <c r="D122" s="10">
        <v>5.0093223046213495</v>
      </c>
      <c r="F122">
        <v>360.12</v>
      </c>
      <c r="G122">
        <v>0.24</v>
      </c>
      <c r="H122" s="6">
        <f t="shared" si="10"/>
        <v>1.4938957846252374</v>
      </c>
    </row>
    <row r="123" spans="1:8" x14ac:dyDescent="0.2">
      <c r="A123">
        <f t="shared" si="9"/>
        <v>362.98333333333335</v>
      </c>
      <c r="B123" s="10">
        <v>386.98333333333335</v>
      </c>
      <c r="C123" s="10">
        <v>4.016</v>
      </c>
      <c r="D123" s="10">
        <v>5.0084949236317602</v>
      </c>
      <c r="F123">
        <v>360.32</v>
      </c>
      <c r="G123">
        <v>0.42</v>
      </c>
      <c r="H123" s="6">
        <f t="shared" si="10"/>
        <v>1.4954064243217542</v>
      </c>
    </row>
    <row r="124" spans="1:8" x14ac:dyDescent="0.2">
      <c r="A124">
        <f t="shared" si="9"/>
        <v>363.08333333333331</v>
      </c>
      <c r="B124" s="10">
        <v>387.08333333333331</v>
      </c>
      <c r="C124" s="10">
        <v>4.5640000000000001</v>
      </c>
      <c r="D124" s="10">
        <v>5.0101491316381441</v>
      </c>
    </row>
    <row r="125" spans="1:8" x14ac:dyDescent="0.2">
      <c r="A125">
        <f t="shared" si="9"/>
        <v>363.11666666666667</v>
      </c>
      <c r="B125" s="10">
        <v>387.11666666666667</v>
      </c>
      <c r="C125" s="10">
        <v>4.407</v>
      </c>
      <c r="D125" s="10">
        <v>5.0107000419573708</v>
      </c>
    </row>
    <row r="126" spans="1:8" x14ac:dyDescent="0.2">
      <c r="A126">
        <f t="shared" si="9"/>
        <v>363.15</v>
      </c>
      <c r="B126" s="10">
        <v>387.15</v>
      </c>
      <c r="C126" s="10">
        <v>4.7320000000000002</v>
      </c>
      <c r="D126" s="10">
        <v>5.0112507061726106</v>
      </c>
    </row>
    <row r="127" spans="1:8" x14ac:dyDescent="0.2">
      <c r="A127">
        <f t="shared" si="9"/>
        <v>390.2</v>
      </c>
      <c r="B127" s="10">
        <v>414.2</v>
      </c>
      <c r="C127" s="10">
        <v>3.9809999999999999</v>
      </c>
      <c r="D127" s="10">
        <v>5.3818187752845796</v>
      </c>
    </row>
    <row r="128" spans="1:8" x14ac:dyDescent="0.2">
      <c r="A128">
        <f t="shared" si="9"/>
        <v>390.23333333333335</v>
      </c>
      <c r="B128" s="10">
        <v>414.23333333333335</v>
      </c>
      <c r="C128" s="10">
        <v>5.5449999999999999</v>
      </c>
      <c r="D128" s="10">
        <v>5.382188337392197</v>
      </c>
    </row>
    <row r="129" spans="1:4" x14ac:dyDescent="0.2">
      <c r="A129">
        <f t="shared" si="9"/>
        <v>390.26666666666671</v>
      </c>
      <c r="B129" s="10">
        <v>414.26666666666671</v>
      </c>
      <c r="C129" s="10">
        <v>4.931</v>
      </c>
      <c r="D129" s="10">
        <v>5.3825577039145802</v>
      </c>
    </row>
    <row r="130" spans="1:4" x14ac:dyDescent="0.2">
      <c r="A130">
        <f t="shared" si="9"/>
        <v>390.3</v>
      </c>
      <c r="B130" s="10">
        <v>414.3</v>
      </c>
      <c r="C130" s="10">
        <v>3.9009999999999998</v>
      </c>
      <c r="D130" s="10">
        <v>5.3829268749249373</v>
      </c>
    </row>
    <row r="131" spans="1:4" x14ac:dyDescent="0.2">
      <c r="A131">
        <f t="shared" si="9"/>
        <v>390.35</v>
      </c>
      <c r="B131" s="10">
        <v>414.35</v>
      </c>
      <c r="C131" s="10">
        <v>4.7560000000000002</v>
      </c>
      <c r="D131" s="10">
        <v>5.3834802650155957</v>
      </c>
    </row>
    <row r="132" spans="1:4" x14ac:dyDescent="0.2">
      <c r="A132">
        <f t="shared" ref="A132:A191" si="17">(B132-24)</f>
        <v>390.38333333333333</v>
      </c>
      <c r="B132" s="10">
        <v>414.38333333333333</v>
      </c>
      <c r="C132" s="10">
        <v>4.9130000000000003</v>
      </c>
      <c r="D132" s="10">
        <v>5.3838489475662401</v>
      </c>
    </row>
    <row r="133" spans="1:4" x14ac:dyDescent="0.2">
      <c r="A133">
        <f t="shared" si="17"/>
        <v>390.41666666666663</v>
      </c>
      <c r="B133" s="10">
        <v>414.41666666666663</v>
      </c>
      <c r="C133" s="10">
        <v>5.3090000000000002</v>
      </c>
      <c r="D133" s="10">
        <v>5.3842174348611636</v>
      </c>
    </row>
    <row r="134" spans="1:4" x14ac:dyDescent="0.2">
      <c r="A134">
        <f t="shared" si="17"/>
        <v>411.06666666666661</v>
      </c>
      <c r="B134" s="10">
        <v>435.06666666666661</v>
      </c>
      <c r="C134" s="10">
        <v>5.49</v>
      </c>
      <c r="D134" s="10">
        <v>5.5779031179111787</v>
      </c>
    </row>
    <row r="135" spans="1:4" x14ac:dyDescent="0.2">
      <c r="A135">
        <f t="shared" si="17"/>
        <v>411.13333333333333</v>
      </c>
      <c r="B135" s="10">
        <v>435.13333333333333</v>
      </c>
      <c r="C135" s="10">
        <v>5.6230000000000002</v>
      </c>
      <c r="D135" s="10">
        <v>5.5784260217268873</v>
      </c>
    </row>
    <row r="136" spans="1:4" x14ac:dyDescent="0.2">
      <c r="A136">
        <f t="shared" si="17"/>
        <v>411.15</v>
      </c>
      <c r="B136" s="10">
        <v>435.15</v>
      </c>
      <c r="C136" s="10">
        <v>4.4169999999999998</v>
      </c>
      <c r="D136" s="10">
        <v>5.5785566540826013</v>
      </c>
    </row>
    <row r="137" spans="1:4" x14ac:dyDescent="0.2">
      <c r="A137">
        <f t="shared" si="17"/>
        <v>411.2</v>
      </c>
      <c r="B137" s="10">
        <v>435.2</v>
      </c>
      <c r="C137" s="10">
        <v>5.3680000000000003</v>
      </c>
      <c r="D137" s="10">
        <v>5.5789483266552562</v>
      </c>
    </row>
    <row r="138" spans="1:4" x14ac:dyDescent="0.2">
      <c r="A138">
        <f t="shared" si="17"/>
        <v>411.23333333333335</v>
      </c>
      <c r="B138" s="10">
        <v>435.23333333333335</v>
      </c>
      <c r="C138" s="10">
        <v>5.1769999999999996</v>
      </c>
      <c r="D138" s="10">
        <v>5.5792092547131995</v>
      </c>
    </row>
    <row r="139" spans="1:4" x14ac:dyDescent="0.2">
      <c r="A139">
        <f t="shared" si="17"/>
        <v>411.26666666666671</v>
      </c>
      <c r="B139" s="10">
        <v>435.26666666666671</v>
      </c>
      <c r="C139" s="10">
        <v>4.383</v>
      </c>
      <c r="D139" s="10">
        <v>5.5794700332610914</v>
      </c>
    </row>
    <row r="140" spans="1:4" x14ac:dyDescent="0.2">
      <c r="A140">
        <f t="shared" si="17"/>
        <v>461.85</v>
      </c>
      <c r="B140" s="10">
        <v>485.85</v>
      </c>
      <c r="C140" s="10">
        <v>4.8019999999999996</v>
      </c>
      <c r="D140" s="10">
        <v>5.8399513634294404</v>
      </c>
    </row>
    <row r="141" spans="1:4" x14ac:dyDescent="0.2">
      <c r="A141">
        <f t="shared" si="17"/>
        <v>461.98333333333335</v>
      </c>
      <c r="B141" s="10">
        <v>485.98333333333335</v>
      </c>
      <c r="C141" s="10">
        <v>4.0650000000000004</v>
      </c>
      <c r="D141" s="10">
        <v>5.8403662511801686</v>
      </c>
    </row>
    <row r="142" spans="1:4" x14ac:dyDescent="0.2">
      <c r="A142">
        <f t="shared" si="17"/>
        <v>462.03333333333336</v>
      </c>
      <c r="B142" s="10">
        <v>486.03333333333336</v>
      </c>
      <c r="C142" s="10">
        <v>4.383</v>
      </c>
      <c r="D142" s="10">
        <v>5.8405215642360915</v>
      </c>
    </row>
    <row r="143" spans="1:4" x14ac:dyDescent="0.2">
      <c r="A143">
        <f t="shared" si="17"/>
        <v>462.06666666666661</v>
      </c>
      <c r="B143" s="10">
        <v>486.06666666666661</v>
      </c>
      <c r="C143" s="10">
        <v>4.0640000000000001</v>
      </c>
      <c r="D143" s="10">
        <v>5.8406250246057816</v>
      </c>
    </row>
    <row r="144" spans="1:4" x14ac:dyDescent="0.2">
      <c r="A144">
        <f t="shared" si="17"/>
        <v>462.11666666666667</v>
      </c>
      <c r="B144" s="10">
        <v>486.11666666666667</v>
      </c>
      <c r="C144" s="10">
        <v>4.6829999999999998</v>
      </c>
      <c r="D144" s="10">
        <v>5.8407800927560451</v>
      </c>
    </row>
    <row r="145" spans="1:4" x14ac:dyDescent="0.2">
      <c r="A145">
        <f t="shared" si="17"/>
        <v>462.16666666666663</v>
      </c>
      <c r="B145" s="10">
        <v>486.16666666666663</v>
      </c>
      <c r="C145" s="10">
        <v>4.7380000000000004</v>
      </c>
      <c r="D145" s="10">
        <v>5.8409350141376386</v>
      </c>
    </row>
    <row r="146" spans="1:4" x14ac:dyDescent="0.2">
      <c r="A146">
        <f t="shared" si="17"/>
        <v>462.2166666666667</v>
      </c>
      <c r="B146" s="10">
        <v>486.2166666666667</v>
      </c>
      <c r="C146" s="10">
        <v>5.835</v>
      </c>
      <c r="D146" s="10">
        <v>5.8410897888814839</v>
      </c>
    </row>
    <row r="147" spans="1:4" x14ac:dyDescent="0.2">
      <c r="A147">
        <f t="shared" si="17"/>
        <v>505.0333333333333</v>
      </c>
      <c r="B147" s="10">
        <v>529.0333333333333</v>
      </c>
      <c r="C147" s="10">
        <v>5.4640000000000004</v>
      </c>
      <c r="D147" s="10">
        <v>5.9314639647369729</v>
      </c>
    </row>
    <row r="148" spans="1:4" x14ac:dyDescent="0.2">
      <c r="A148">
        <f t="shared" si="17"/>
        <v>505.06666666666661</v>
      </c>
      <c r="B148" s="10">
        <v>529.06666666666661</v>
      </c>
      <c r="C148" s="10">
        <v>5.84</v>
      </c>
      <c r="D148" s="10">
        <v>5.9315091188081803</v>
      </c>
    </row>
    <row r="149" spans="1:4" x14ac:dyDescent="0.2">
      <c r="A149">
        <f t="shared" si="17"/>
        <v>505.1</v>
      </c>
      <c r="B149" s="10">
        <v>529.1</v>
      </c>
      <c r="C149" s="10">
        <v>4.41</v>
      </c>
      <c r="D149" s="10">
        <v>5.9315542434735065</v>
      </c>
    </row>
    <row r="150" spans="1:4" x14ac:dyDescent="0.2">
      <c r="A150">
        <f t="shared" si="17"/>
        <v>505.16666666666663</v>
      </c>
      <c r="B150" s="10">
        <v>529.16666666666663</v>
      </c>
      <c r="C150" s="10">
        <v>7.0579999999999998</v>
      </c>
      <c r="D150" s="10">
        <v>5.9316444046612959</v>
      </c>
    </row>
    <row r="151" spans="1:4" x14ac:dyDescent="0.2">
      <c r="A151">
        <f t="shared" si="17"/>
        <v>505.16666666666663</v>
      </c>
      <c r="B151" s="10">
        <v>529.16666666666663</v>
      </c>
      <c r="C151" s="10">
        <v>6.21</v>
      </c>
      <c r="D151" s="10">
        <v>5.9316444046612959</v>
      </c>
    </row>
    <row r="152" spans="1:4" x14ac:dyDescent="0.2">
      <c r="A152">
        <f t="shared" si="17"/>
        <v>505.2166666666667</v>
      </c>
      <c r="B152" s="10">
        <v>529.2166666666667</v>
      </c>
      <c r="C152" s="10">
        <v>5.8470000000000004</v>
      </c>
      <c r="D152" s="10">
        <v>5.9317119485006842</v>
      </c>
    </row>
    <row r="153" spans="1:4" x14ac:dyDescent="0.2">
      <c r="A153">
        <f t="shared" si="17"/>
        <v>505.25</v>
      </c>
      <c r="B153" s="10">
        <v>529.25</v>
      </c>
      <c r="C153" s="10">
        <v>5.202</v>
      </c>
      <c r="D153" s="10">
        <v>5.9317569410707689</v>
      </c>
    </row>
    <row r="154" spans="1:4" x14ac:dyDescent="0.2">
      <c r="A154">
        <f t="shared" si="17"/>
        <v>505.29999999999995</v>
      </c>
      <c r="B154" s="10">
        <v>529.29999999999995</v>
      </c>
      <c r="C154" s="10">
        <v>5.492</v>
      </c>
      <c r="D154" s="10">
        <v>5.9318243749882535</v>
      </c>
    </row>
    <row r="155" spans="1:4" x14ac:dyDescent="0.2">
      <c r="A155">
        <f t="shared" si="17"/>
        <v>505.33333333333337</v>
      </c>
      <c r="B155" s="10">
        <v>529.33333333333337</v>
      </c>
      <c r="C155" s="10">
        <v>6.431</v>
      </c>
      <c r="D155" s="10">
        <v>5.9318692943353222</v>
      </c>
    </row>
    <row r="156" spans="1:4" x14ac:dyDescent="0.2">
      <c r="A156">
        <f t="shared" si="17"/>
        <v>505.38333333333333</v>
      </c>
      <c r="B156" s="10">
        <v>529.38333333333333</v>
      </c>
      <c r="C156" s="10">
        <v>5.883</v>
      </c>
      <c r="D156" s="10">
        <v>5.9319366185055893</v>
      </c>
    </row>
    <row r="157" spans="1:4" x14ac:dyDescent="0.2">
      <c r="A157">
        <f t="shared" si="17"/>
        <v>531.66666666666674</v>
      </c>
      <c r="B157" s="10">
        <v>555.66666666666674</v>
      </c>
      <c r="C157" s="10">
        <v>5.49</v>
      </c>
      <c r="D157" s="10">
        <v>5.9595760957508839</v>
      </c>
    </row>
    <row r="158" spans="1:4" x14ac:dyDescent="0.2">
      <c r="A158">
        <f t="shared" si="17"/>
        <v>531.70000000000005</v>
      </c>
      <c r="B158" s="10">
        <v>555.70000000000005</v>
      </c>
      <c r="C158" s="10">
        <v>5.968</v>
      </c>
      <c r="D158" s="10">
        <v>5.9596028546541646</v>
      </c>
    </row>
    <row r="159" spans="1:4" x14ac:dyDescent="0.2">
      <c r="A159">
        <f t="shared" si="17"/>
        <v>531.75</v>
      </c>
      <c r="B159" s="10">
        <v>555.75</v>
      </c>
      <c r="C159" s="10">
        <v>5.3890000000000002</v>
      </c>
      <c r="D159" s="10">
        <v>5.9596429600252812</v>
      </c>
    </row>
    <row r="160" spans="1:4" x14ac:dyDescent="0.2">
      <c r="A160">
        <f t="shared" si="17"/>
        <v>531.76666666666665</v>
      </c>
      <c r="B160" s="10">
        <v>555.76666666666665</v>
      </c>
      <c r="C160" s="10">
        <v>6.2869999999999999</v>
      </c>
      <c r="D160" s="10">
        <v>5.9596563196923427</v>
      </c>
    </row>
    <row r="161" spans="1:4" x14ac:dyDescent="0.2">
      <c r="A161">
        <f t="shared" si="17"/>
        <v>531.79999999999995</v>
      </c>
      <c r="B161" s="10">
        <v>555.79999999999995</v>
      </c>
      <c r="C161" s="10">
        <v>5.85</v>
      </c>
      <c r="D161" s="10">
        <v>5.9596830258500484</v>
      </c>
    </row>
    <row r="162" spans="1:4" x14ac:dyDescent="0.2">
      <c r="A162">
        <f t="shared" si="17"/>
        <v>531.83333333333326</v>
      </c>
      <c r="B162" s="10">
        <v>555.83333333333326</v>
      </c>
      <c r="C162" s="10">
        <v>5.57</v>
      </c>
      <c r="D162" s="10">
        <v>5.9597097144486932</v>
      </c>
    </row>
    <row r="163" spans="1:4" x14ac:dyDescent="0.2">
      <c r="A163">
        <f t="shared" si="17"/>
        <v>531.88333333333333</v>
      </c>
      <c r="B163" s="10">
        <v>555.88333333333333</v>
      </c>
      <c r="C163" s="10">
        <v>6.7809999999999997</v>
      </c>
      <c r="D163" s="10">
        <v>5.9597497144483285</v>
      </c>
    </row>
    <row r="164" spans="1:4" x14ac:dyDescent="0.2">
      <c r="A164">
        <f t="shared" si="17"/>
        <v>531.93333333333328</v>
      </c>
      <c r="B164" s="10">
        <v>555.93333333333328</v>
      </c>
      <c r="C164" s="10">
        <v>6.452</v>
      </c>
      <c r="D164" s="10">
        <v>5.9597896750040951</v>
      </c>
    </row>
    <row r="165" spans="1:4" x14ac:dyDescent="0.2">
      <c r="A165">
        <f t="shared" si="17"/>
        <v>531.9666666666667</v>
      </c>
      <c r="B165" s="10">
        <v>555.9666666666667</v>
      </c>
      <c r="C165" s="10">
        <v>5.3049999999999997</v>
      </c>
      <c r="D165" s="10">
        <v>5.9598162934802925</v>
      </c>
    </row>
    <row r="166" spans="1:4" x14ac:dyDescent="0.2">
      <c r="A166">
        <f t="shared" si="17"/>
        <v>532.01666666666665</v>
      </c>
      <c r="B166" s="10">
        <v>556.01666666666665</v>
      </c>
      <c r="C166" s="10">
        <v>6.0289999999999999</v>
      </c>
      <c r="D166" s="10">
        <v>5.9598561883815133</v>
      </c>
    </row>
    <row r="167" spans="1:4" x14ac:dyDescent="0.2">
      <c r="A167">
        <f t="shared" si="17"/>
        <v>555.04999999999995</v>
      </c>
      <c r="B167" s="10">
        <v>579.04999999999995</v>
      </c>
      <c r="C167" s="10">
        <v>5.5549999999999997</v>
      </c>
      <c r="D167" s="10">
        <v>5.9746120552125017</v>
      </c>
    </row>
    <row r="168" spans="1:4" x14ac:dyDescent="0.2">
      <c r="A168">
        <f t="shared" si="17"/>
        <v>555.08333333333326</v>
      </c>
      <c r="B168" s="10">
        <v>579.08333333333326</v>
      </c>
      <c r="C168" s="10">
        <v>6.8810000000000002</v>
      </c>
      <c r="D168" s="10">
        <v>5.9746289033234765</v>
      </c>
    </row>
    <row r="169" spans="1:4" x14ac:dyDescent="0.2">
      <c r="A169">
        <f t="shared" si="17"/>
        <v>555.13333333333333</v>
      </c>
      <c r="B169" s="10">
        <v>579.13333333333333</v>
      </c>
      <c r="C169" s="10">
        <v>5.54</v>
      </c>
      <c r="D169" s="10">
        <v>5.9746541546170864</v>
      </c>
    </row>
    <row r="170" spans="1:4" x14ac:dyDescent="0.2">
      <c r="A170">
        <f t="shared" si="17"/>
        <v>555.16666666666663</v>
      </c>
      <c r="B170" s="10">
        <v>579.16666666666663</v>
      </c>
      <c r="C170" s="10">
        <v>5.8310000000000004</v>
      </c>
      <c r="D170" s="10">
        <v>5.9746709749082267</v>
      </c>
    </row>
    <row r="171" spans="1:4" x14ac:dyDescent="0.2">
      <c r="A171">
        <f t="shared" si="17"/>
        <v>555.20000000000005</v>
      </c>
      <c r="B171" s="10">
        <v>579.20000000000005</v>
      </c>
      <c r="C171" s="10">
        <v>6.1230000000000002</v>
      </c>
      <c r="D171" s="10">
        <v>5.9746877840841899</v>
      </c>
    </row>
    <row r="172" spans="1:4" x14ac:dyDescent="0.2">
      <c r="A172">
        <f t="shared" si="17"/>
        <v>555.2166666666667</v>
      </c>
      <c r="B172" s="10">
        <v>579.2166666666667</v>
      </c>
      <c r="C172" s="10">
        <v>6.2519999999999998</v>
      </c>
      <c r="D172" s="10">
        <v>5.9746961845062554</v>
      </c>
    </row>
    <row r="173" spans="1:4" x14ac:dyDescent="0.2">
      <c r="A173">
        <f t="shared" si="17"/>
        <v>555.26666666666665</v>
      </c>
      <c r="B173" s="10">
        <v>579.26666666666665</v>
      </c>
      <c r="C173" s="10">
        <v>6.234</v>
      </c>
      <c r="D173" s="10">
        <v>5.9747213691197087</v>
      </c>
    </row>
    <row r="174" spans="1:4" x14ac:dyDescent="0.2">
      <c r="A174">
        <f t="shared" si="17"/>
        <v>555.29999999999995</v>
      </c>
      <c r="B174" s="10">
        <v>579.29999999999995</v>
      </c>
      <c r="C174" s="10">
        <v>6.4260000000000002</v>
      </c>
      <c r="D174" s="10">
        <v>5.9747381449938155</v>
      </c>
    </row>
    <row r="175" spans="1:4" x14ac:dyDescent="0.2">
      <c r="A175">
        <f t="shared" si="17"/>
        <v>578.88333333333333</v>
      </c>
      <c r="B175" s="10">
        <v>602.88333333333333</v>
      </c>
      <c r="C175" s="10">
        <v>6.7270000000000003</v>
      </c>
      <c r="D175" s="10">
        <v>5.9842125806813939</v>
      </c>
    </row>
    <row r="176" spans="1:4" x14ac:dyDescent="0.2">
      <c r="A176">
        <f t="shared" si="17"/>
        <v>578.91666666666674</v>
      </c>
      <c r="B176" s="10">
        <v>602.91666666666674</v>
      </c>
      <c r="C176" s="10">
        <v>6.6580000000000004</v>
      </c>
      <c r="D176" s="10">
        <v>5.9842230744540776</v>
      </c>
    </row>
    <row r="177" spans="1:4" x14ac:dyDescent="0.2">
      <c r="A177">
        <f t="shared" si="17"/>
        <v>578.9666666666667</v>
      </c>
      <c r="B177" s="10">
        <v>602.9666666666667</v>
      </c>
      <c r="C177" s="10">
        <v>6.34</v>
      </c>
      <c r="D177" s="10">
        <v>5.9842388020706307</v>
      </c>
    </row>
    <row r="178" spans="1:4" x14ac:dyDescent="0.2">
      <c r="A178">
        <f t="shared" si="17"/>
        <v>579</v>
      </c>
      <c r="B178" s="10">
        <v>603</v>
      </c>
      <c r="C178" s="10">
        <v>7.3129999999999997</v>
      </c>
      <c r="D178" s="10">
        <v>5.9842492784600392</v>
      </c>
    </row>
    <row r="179" spans="1:4" x14ac:dyDescent="0.2">
      <c r="A179">
        <f t="shared" si="17"/>
        <v>579.0333333333333</v>
      </c>
      <c r="B179" s="10">
        <v>603.0333333333333</v>
      </c>
      <c r="C179" s="10">
        <v>6.38</v>
      </c>
      <c r="D179" s="10">
        <v>5.9842597479041597</v>
      </c>
    </row>
    <row r="180" spans="1:4" x14ac:dyDescent="0.2">
      <c r="A180">
        <f t="shared" si="17"/>
        <v>579.1</v>
      </c>
      <c r="B180" s="10">
        <v>603.1</v>
      </c>
      <c r="C180" s="10">
        <v>6.8680000000000003</v>
      </c>
      <c r="D180" s="10">
        <v>5.9842806659748575</v>
      </c>
    </row>
    <row r="181" spans="1:4" x14ac:dyDescent="0.2">
      <c r="A181">
        <f t="shared" si="17"/>
        <v>624.23333333333335</v>
      </c>
      <c r="B181" s="10">
        <v>648.23333333333335</v>
      </c>
      <c r="C181" s="10">
        <v>4.2889999999999997</v>
      </c>
      <c r="D181" s="10">
        <v>5.9936160723493517</v>
      </c>
    </row>
    <row r="182" spans="1:4" x14ac:dyDescent="0.2">
      <c r="A182">
        <f t="shared" si="17"/>
        <v>624.2833333333333</v>
      </c>
      <c r="B182" s="10">
        <v>648.2833333333333</v>
      </c>
      <c r="C182" s="10">
        <v>6.1210000000000004</v>
      </c>
      <c r="D182" s="10">
        <v>5.9936224463038537</v>
      </c>
    </row>
    <row r="183" spans="1:4" x14ac:dyDescent="0.2">
      <c r="A183">
        <f t="shared" si="17"/>
        <v>624.31666666666661</v>
      </c>
      <c r="B183" s="10">
        <v>648.31666666666661</v>
      </c>
      <c r="C183" s="10">
        <v>5.8849999999999998</v>
      </c>
      <c r="D183" s="10">
        <v>5.9936266920746686</v>
      </c>
    </row>
    <row r="184" spans="1:4" x14ac:dyDescent="0.2">
      <c r="A184">
        <f t="shared" si="17"/>
        <v>624.4</v>
      </c>
      <c r="B184" s="10">
        <v>648.4</v>
      </c>
      <c r="C184" s="10">
        <v>6.617</v>
      </c>
      <c r="D184" s="10">
        <v>5.9936372941527241</v>
      </c>
    </row>
    <row r="185" spans="1:4" x14ac:dyDescent="0.2">
      <c r="A185">
        <f t="shared" si="17"/>
        <v>624.45000000000005</v>
      </c>
      <c r="B185" s="10">
        <v>648.45000000000005</v>
      </c>
      <c r="C185" s="10">
        <v>5.4160000000000004</v>
      </c>
      <c r="D185" s="10">
        <v>5.993643646941047</v>
      </c>
    </row>
    <row r="186" spans="1:4" x14ac:dyDescent="0.2">
      <c r="A186">
        <f t="shared" si="17"/>
        <v>624.48333333333335</v>
      </c>
      <c r="B186" s="10">
        <v>648.48333333333335</v>
      </c>
      <c r="C186" s="10">
        <v>6.5270000000000001</v>
      </c>
      <c r="D186" s="10">
        <v>5.9936478786127809</v>
      </c>
    </row>
    <row r="187" spans="1:4" x14ac:dyDescent="0.2">
      <c r="A187">
        <f t="shared" si="17"/>
        <v>725.2</v>
      </c>
      <c r="B187" s="10">
        <v>749.2</v>
      </c>
      <c r="C187" s="10">
        <v>6.4980000000000002</v>
      </c>
      <c r="D187" s="10">
        <v>5.9991517896588791</v>
      </c>
    </row>
    <row r="188" spans="1:4" x14ac:dyDescent="0.2">
      <c r="A188">
        <f t="shared" si="17"/>
        <v>725.2833333333333</v>
      </c>
      <c r="B188" s="10">
        <v>749.2833333333333</v>
      </c>
      <c r="C188" s="10">
        <v>6.2679999999999998</v>
      </c>
      <c r="D188" s="10">
        <v>5.9991532019660143</v>
      </c>
    </row>
    <row r="189" spans="1:4" x14ac:dyDescent="0.2">
      <c r="A189">
        <f t="shared" si="17"/>
        <v>725.35</v>
      </c>
      <c r="B189" s="10">
        <v>749.35</v>
      </c>
      <c r="C189" s="10">
        <v>5.875</v>
      </c>
      <c r="D189" s="10">
        <v>5.999154330118655</v>
      </c>
    </row>
    <row r="190" spans="1:4" x14ac:dyDescent="0.2">
      <c r="A190">
        <f t="shared" si="17"/>
        <v>725.38333333333333</v>
      </c>
      <c r="B190" s="10">
        <v>749.38333333333333</v>
      </c>
      <c r="C190" s="10">
        <v>5.8</v>
      </c>
      <c r="D190" s="10">
        <v>5.9991548936313084</v>
      </c>
    </row>
    <row r="191" spans="1:4" x14ac:dyDescent="0.2">
      <c r="A191">
        <f t="shared" si="17"/>
        <v>725.43333333333328</v>
      </c>
      <c r="B191" s="10">
        <v>749.43333333333328</v>
      </c>
      <c r="C191" s="10">
        <v>6.2750000000000004</v>
      </c>
      <c r="D191" s="10">
        <v>5.9991557381964089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94"/>
  <sheetViews>
    <sheetView tabSelected="1" topLeftCell="S1" zoomScaleNormal="100" workbookViewId="0">
      <selection activeCell="AH24" sqref="AH24"/>
    </sheetView>
  </sheetViews>
  <sheetFormatPr defaultRowHeight="12.75" x14ac:dyDescent="0.2"/>
  <cols>
    <col min="2" max="2" width="21.140625" customWidth="1"/>
    <col min="3" max="4" width="19.28515625" customWidth="1"/>
    <col min="5" max="5" width="11.7109375" customWidth="1"/>
    <col min="6" max="6" width="14.5703125" customWidth="1"/>
    <col min="7" max="7" width="11.140625" customWidth="1"/>
    <col min="8" max="8" width="20.140625" customWidth="1"/>
    <col min="9" max="9" width="18" customWidth="1"/>
    <col min="11" max="11" width="12.5703125" bestFit="1" customWidth="1"/>
    <col min="12" max="12" width="18.5703125" bestFit="1" customWidth="1"/>
    <col min="13" max="13" width="21.5703125" customWidth="1"/>
    <col min="14" max="14" width="12.5703125" bestFit="1" customWidth="1"/>
    <col min="15" max="15" width="13.42578125" bestFit="1" customWidth="1"/>
    <col min="16" max="16" width="20.5703125" bestFit="1" customWidth="1"/>
    <col min="17" max="17" width="10.42578125" bestFit="1" customWidth="1"/>
    <col min="18" max="18" width="22.28515625" bestFit="1" customWidth="1"/>
    <col min="19" max="19" width="22.5703125" bestFit="1" customWidth="1"/>
    <col min="20" max="20" width="16.42578125" bestFit="1" customWidth="1"/>
    <col min="21" max="21" width="18.7109375" customWidth="1"/>
    <col min="22" max="22" width="15" bestFit="1" customWidth="1"/>
    <col min="23" max="24" width="23.140625" bestFit="1" customWidth="1"/>
    <col min="25" max="25" width="14.85546875" bestFit="1" customWidth="1"/>
    <col min="26" max="26" width="15" bestFit="1" customWidth="1"/>
    <col min="27" max="27" width="24.28515625" bestFit="1" customWidth="1"/>
    <col min="28" max="28" width="12.85546875" bestFit="1" customWidth="1"/>
    <col min="29" max="29" width="26" bestFit="1" customWidth="1"/>
    <col min="30" max="30" width="18.5703125" bestFit="1" customWidth="1"/>
  </cols>
  <sheetData>
    <row r="1" spans="1:22" x14ac:dyDescent="0.2">
      <c r="A1" s="36"/>
      <c r="B1" s="36" t="s">
        <v>8</v>
      </c>
      <c r="C1" s="37"/>
      <c r="D1" s="37"/>
      <c r="E1" s="37"/>
      <c r="G1" s="36" t="s">
        <v>51</v>
      </c>
      <c r="H1" s="37"/>
      <c r="I1" s="37"/>
      <c r="K1" s="40"/>
    </row>
    <row r="2" spans="1:22" x14ac:dyDescent="0.2">
      <c r="A2" s="16" t="s">
        <v>122</v>
      </c>
      <c r="B2" s="16" t="s">
        <v>5</v>
      </c>
      <c r="C2" s="9" t="s">
        <v>7</v>
      </c>
      <c r="D2" s="9" t="s">
        <v>147</v>
      </c>
      <c r="E2" s="9" t="s">
        <v>9</v>
      </c>
      <c r="F2" s="71" t="s">
        <v>146</v>
      </c>
      <c r="G2" s="16" t="s">
        <v>5</v>
      </c>
      <c r="H2" s="9" t="s">
        <v>7</v>
      </c>
      <c r="I2" s="9" t="s">
        <v>9</v>
      </c>
      <c r="K2" s="16" t="s">
        <v>52</v>
      </c>
      <c r="L2" s="9"/>
      <c r="M2" s="9"/>
    </row>
    <row r="3" spans="1:22" x14ac:dyDescent="0.2">
      <c r="A3">
        <f>(B3-24)</f>
        <v>24</v>
      </c>
      <c r="B3" s="7">
        <v>48</v>
      </c>
      <c r="C3" s="21">
        <v>0.05</v>
      </c>
      <c r="D3" s="21">
        <f>LN(C3)</f>
        <v>-2.9957322735539909</v>
      </c>
      <c r="E3" s="10">
        <v>3.4253524662140933E-2</v>
      </c>
      <c r="F3">
        <f>LN(E3)</f>
        <v>-3.3739658097252265</v>
      </c>
      <c r="G3">
        <v>102.53</v>
      </c>
      <c r="H3">
        <v>0.08</v>
      </c>
      <c r="I3" s="6">
        <f>(-$L$5/(1+EXP((G3-$M$5)*$K$5)))+$L$5</f>
        <v>3.3601112384928689E-2</v>
      </c>
      <c r="K3" s="11" t="s">
        <v>53</v>
      </c>
      <c r="L3" s="11"/>
      <c r="M3" s="11"/>
      <c r="N3" s="11"/>
    </row>
    <row r="4" spans="1:22" x14ac:dyDescent="0.2">
      <c r="A4">
        <f t="shared" ref="A4:A67" si="0">(B4-24)</f>
        <v>24</v>
      </c>
      <c r="B4" s="7">
        <v>48</v>
      </c>
      <c r="C4" s="21">
        <v>5.5E-2</v>
      </c>
      <c r="D4" s="21">
        <f t="shared" ref="D4:D67" si="1">LN(C4)</f>
        <v>-2.9004220937496661</v>
      </c>
      <c r="E4" s="10">
        <v>3.4253524662140933E-2</v>
      </c>
      <c r="F4">
        <f t="shared" ref="F4:F67" si="2">LN(E4)</f>
        <v>-3.3739658097252265</v>
      </c>
      <c r="G4">
        <v>102.67</v>
      </c>
      <c r="H4">
        <v>0.08</v>
      </c>
      <c r="I4" s="6">
        <f t="shared" ref="I4:I67" si="3">(-$L$5/(1+EXP((G4-$M$5)*$K$5)))+$L$5</f>
        <v>3.3693740111900183E-2</v>
      </c>
      <c r="K4" s="41" t="s">
        <v>54</v>
      </c>
      <c r="L4" s="41" t="s">
        <v>55</v>
      </c>
      <c r="M4" s="41" t="s">
        <v>56</v>
      </c>
      <c r="N4" s="41" t="s">
        <v>57</v>
      </c>
    </row>
    <row r="5" spans="1:22" x14ac:dyDescent="0.2">
      <c r="A5">
        <f t="shared" si="0"/>
        <v>48</v>
      </c>
      <c r="B5" s="7">
        <v>72</v>
      </c>
      <c r="C5" s="8">
        <v>7.0999999999999994E-2</v>
      </c>
      <c r="D5" s="21">
        <f t="shared" si="1"/>
        <v>-2.6450754019408218</v>
      </c>
      <c r="E5" s="10">
        <v>5.5162232203728401E-2</v>
      </c>
      <c r="F5">
        <f t="shared" si="2"/>
        <v>-2.8974767590780033</v>
      </c>
      <c r="G5">
        <v>102.82</v>
      </c>
      <c r="H5">
        <v>0.08</v>
      </c>
      <c r="I5" s="6">
        <f t="shared" si="3"/>
        <v>3.3793262609227881E-2</v>
      </c>
      <c r="K5" s="11">
        <v>0.02</v>
      </c>
      <c r="L5" s="11">
        <v>2</v>
      </c>
      <c r="M5" s="11">
        <v>306</v>
      </c>
      <c r="N5" s="11">
        <v>0.02</v>
      </c>
    </row>
    <row r="6" spans="1:22" x14ac:dyDescent="0.2">
      <c r="A6">
        <f t="shared" si="0"/>
        <v>48</v>
      </c>
      <c r="B6" s="7">
        <v>72</v>
      </c>
      <c r="C6" s="8">
        <v>7.0999999999999994E-2</v>
      </c>
      <c r="D6" s="21">
        <f t="shared" si="1"/>
        <v>-2.6450754019408218</v>
      </c>
      <c r="E6" s="10">
        <v>5.5162232203728401E-2</v>
      </c>
      <c r="F6">
        <f t="shared" si="2"/>
        <v>-2.8974767590780033</v>
      </c>
      <c r="G6">
        <v>100.15</v>
      </c>
      <c r="H6">
        <v>0.08</v>
      </c>
      <c r="I6" s="6">
        <f t="shared" si="3"/>
        <v>3.2064209848725156E-2</v>
      </c>
    </row>
    <row r="7" spans="1:22" x14ac:dyDescent="0.2">
      <c r="A7">
        <f t="shared" si="0"/>
        <v>48</v>
      </c>
      <c r="B7" s="7">
        <v>72</v>
      </c>
      <c r="C7" s="8">
        <v>6.8000000000000005E-2</v>
      </c>
      <c r="D7" s="21">
        <f t="shared" si="1"/>
        <v>-2.6882475738060303</v>
      </c>
      <c r="E7" s="10">
        <v>5.5162232203728401E-2</v>
      </c>
      <c r="F7">
        <f t="shared" si="2"/>
        <v>-2.8974767590780033</v>
      </c>
      <c r="G7">
        <v>100.5</v>
      </c>
      <c r="H7">
        <v>0.11</v>
      </c>
      <c r="I7" s="6">
        <f t="shared" si="3"/>
        <v>3.2285810749410615E-2</v>
      </c>
    </row>
    <row r="8" spans="1:22" x14ac:dyDescent="0.2">
      <c r="A8">
        <f t="shared" si="0"/>
        <v>70.133333333333326</v>
      </c>
      <c r="B8" s="34">
        <v>94.133333333333326</v>
      </c>
      <c r="C8" s="35">
        <v>0.08</v>
      </c>
      <c r="D8" s="21">
        <f t="shared" si="1"/>
        <v>-2.5257286443082556</v>
      </c>
      <c r="E8" s="34">
        <v>8.5442078484075701E-2</v>
      </c>
      <c r="F8">
        <f t="shared" si="2"/>
        <v>-2.459916577239416</v>
      </c>
      <c r="G8">
        <v>101.13</v>
      </c>
      <c r="H8">
        <v>0.09</v>
      </c>
      <c r="I8" s="6">
        <f t="shared" si="3"/>
        <v>3.2688494686477609E-2</v>
      </c>
    </row>
    <row r="9" spans="1:22" x14ac:dyDescent="0.2">
      <c r="A9">
        <f t="shared" si="0"/>
        <v>70.833333333333329</v>
      </c>
      <c r="B9" s="26">
        <v>94.833333333333329</v>
      </c>
      <c r="C9" s="35">
        <v>8.8999999999999996E-2</v>
      </c>
      <c r="D9" s="21">
        <f t="shared" si="1"/>
        <v>-2.4191189092499972</v>
      </c>
      <c r="E9" s="34">
        <v>8.6629287822242773E-2</v>
      </c>
      <c r="F9">
        <f t="shared" si="2"/>
        <v>-2.4461173240276191</v>
      </c>
      <c r="G9">
        <v>101.68</v>
      </c>
      <c r="H9">
        <v>0.13</v>
      </c>
      <c r="I9" s="6">
        <f t="shared" si="3"/>
        <v>3.3044079371654211E-2</v>
      </c>
      <c r="K9" s="83" t="s">
        <v>142</v>
      </c>
    </row>
    <row r="10" spans="1:22" x14ac:dyDescent="0.2">
      <c r="A10">
        <f t="shared" si="0"/>
        <v>71.683333333333337</v>
      </c>
      <c r="B10" s="26">
        <v>95.683333333333337</v>
      </c>
      <c r="C10" s="35">
        <v>0.08</v>
      </c>
      <c r="D10" s="21">
        <f t="shared" si="1"/>
        <v>-2.5257286443082556</v>
      </c>
      <c r="E10" s="34">
        <v>8.8092767710063136E-2</v>
      </c>
      <c r="F10">
        <f t="shared" si="2"/>
        <v>-2.4293648412364739</v>
      </c>
      <c r="G10">
        <v>101.93</v>
      </c>
      <c r="H10">
        <v>0.1</v>
      </c>
      <c r="I10" s="6">
        <f t="shared" si="3"/>
        <v>3.3206963405419065E-2</v>
      </c>
      <c r="K10" s="3" t="s">
        <v>6</v>
      </c>
      <c r="L10" s="1" t="s">
        <v>0</v>
      </c>
      <c r="M10" s="2" t="s">
        <v>1</v>
      </c>
      <c r="N10" s="1" t="s">
        <v>2</v>
      </c>
      <c r="O10" s="2" t="s">
        <v>3</v>
      </c>
      <c r="P10" s="3" t="s">
        <v>4</v>
      </c>
      <c r="Q10" s="15" t="s">
        <v>5</v>
      </c>
      <c r="R10" s="15" t="s">
        <v>121</v>
      </c>
      <c r="S10" s="3" t="s">
        <v>59</v>
      </c>
      <c r="T10" s="18" t="s">
        <v>10</v>
      </c>
      <c r="U10" s="58" t="s">
        <v>120</v>
      </c>
      <c r="V10" s="69" t="s">
        <v>145</v>
      </c>
    </row>
    <row r="11" spans="1:22" x14ac:dyDescent="0.2">
      <c r="A11">
        <f t="shared" si="0"/>
        <v>72</v>
      </c>
      <c r="B11" s="26">
        <v>96</v>
      </c>
      <c r="C11" s="28">
        <v>7.4999999999999997E-2</v>
      </c>
      <c r="D11" s="21">
        <f t="shared" si="1"/>
        <v>-2.5902671654458267</v>
      </c>
      <c r="E11" s="34">
        <v>8.8644190159638647E-2</v>
      </c>
      <c r="F11">
        <f t="shared" si="2"/>
        <v>-2.4231247854438598</v>
      </c>
      <c r="G11">
        <v>101.97</v>
      </c>
      <c r="H11">
        <v>0.12</v>
      </c>
      <c r="I11" s="6">
        <f t="shared" si="3"/>
        <v>3.3233098000479799E-2</v>
      </c>
      <c r="K11" s="12" t="s">
        <v>60</v>
      </c>
      <c r="L11" s="4">
        <v>41066</v>
      </c>
      <c r="M11" s="5">
        <v>0.6875</v>
      </c>
      <c r="N11" s="4">
        <v>41072</v>
      </c>
      <c r="O11" s="13">
        <v>0.49305555555555558</v>
      </c>
      <c r="P11" s="7">
        <f t="shared" ref="P11:P18" si="4">(N11-L11)</f>
        <v>6</v>
      </c>
      <c r="Q11" s="8">
        <f t="shared" ref="Q11:Q18" si="5">((N11-L11)+(O11-M11))*24</f>
        <v>139.33333333333331</v>
      </c>
      <c r="R11" s="8"/>
      <c r="S11" s="12">
        <v>6.3E-2</v>
      </c>
      <c r="T11" s="47">
        <v>0</v>
      </c>
      <c r="U11" s="14">
        <f>Q11-60</f>
        <v>79.333333333333314</v>
      </c>
      <c r="V11">
        <f>LN(S11)</f>
        <v>-2.7646205525906042</v>
      </c>
    </row>
    <row r="12" spans="1:22" x14ac:dyDescent="0.2">
      <c r="A12">
        <f t="shared" si="0"/>
        <v>72.883333333333326</v>
      </c>
      <c r="B12" s="26">
        <v>96.883333333333326</v>
      </c>
      <c r="C12" s="35">
        <v>9.4E-2</v>
      </c>
      <c r="D12" s="21">
        <f t="shared" si="1"/>
        <v>-2.364460496712133</v>
      </c>
      <c r="E12" s="34">
        <v>9.0200400552070903E-2</v>
      </c>
      <c r="F12">
        <f t="shared" si="2"/>
        <v>-2.4057214112130985</v>
      </c>
      <c r="G12">
        <v>102.47</v>
      </c>
      <c r="H12">
        <v>0.1</v>
      </c>
      <c r="I12" s="6">
        <f t="shared" si="3"/>
        <v>3.3561491449450198E-2</v>
      </c>
      <c r="K12" s="12" t="s">
        <v>61</v>
      </c>
      <c r="L12" s="4">
        <v>41066</v>
      </c>
      <c r="M12" s="5">
        <v>0.6875</v>
      </c>
      <c r="N12" s="4">
        <v>41073</v>
      </c>
      <c r="O12" s="5">
        <v>0.40625</v>
      </c>
      <c r="P12" s="7">
        <f t="shared" si="4"/>
        <v>7</v>
      </c>
      <c r="Q12" s="8">
        <f t="shared" si="5"/>
        <v>161.25</v>
      </c>
      <c r="R12" s="8"/>
      <c r="S12" s="6">
        <v>0.09</v>
      </c>
      <c r="T12" s="48" t="str">
        <f>TEXT((N12+O12)-(N11+O11),"[h]:mm:ss")</f>
        <v>21:55:00</v>
      </c>
      <c r="U12" s="14">
        <f t="shared" ref="U12:U18" si="6">Q12-60</f>
        <v>101.25</v>
      </c>
      <c r="V12">
        <f t="shared" ref="V12:V18" si="7">LN(S12)</f>
        <v>-2.4079456086518722</v>
      </c>
    </row>
    <row r="13" spans="1:22" x14ac:dyDescent="0.2">
      <c r="A13">
        <f t="shared" si="0"/>
        <v>73.800000000000011</v>
      </c>
      <c r="B13" s="26">
        <v>97.800000000000011</v>
      </c>
      <c r="C13" s="35">
        <v>6.7000000000000004E-2</v>
      </c>
      <c r="D13" s="21">
        <f t="shared" si="1"/>
        <v>-2.7030626595911711</v>
      </c>
      <c r="E13" s="34">
        <v>9.184377956166756E-2</v>
      </c>
      <c r="F13">
        <f t="shared" si="2"/>
        <v>-2.3876661934938719</v>
      </c>
      <c r="G13">
        <v>102.73</v>
      </c>
      <c r="H13">
        <v>0.12</v>
      </c>
      <c r="I13" s="6">
        <f t="shared" si="3"/>
        <v>3.3733514494928896E-2</v>
      </c>
      <c r="K13" s="12" t="s">
        <v>62</v>
      </c>
      <c r="L13" s="4">
        <v>41066</v>
      </c>
      <c r="M13" s="5">
        <v>0.6875</v>
      </c>
      <c r="N13" s="4">
        <v>41074</v>
      </c>
      <c r="O13" s="5">
        <v>0.44791666666666669</v>
      </c>
      <c r="P13" s="7">
        <f t="shared" si="4"/>
        <v>8</v>
      </c>
      <c r="Q13" s="8">
        <f t="shared" si="5"/>
        <v>186.25</v>
      </c>
      <c r="R13" s="8">
        <v>108.85</v>
      </c>
      <c r="S13" s="6">
        <v>0.17199999999999999</v>
      </c>
      <c r="T13" s="48" t="str">
        <f>TEXT((N13+O13)-(N11+O11),"[h]:mm:ss")</f>
        <v>46:55:00</v>
      </c>
      <c r="U13" s="14">
        <f t="shared" si="6"/>
        <v>126.25</v>
      </c>
      <c r="V13">
        <f t="shared" si="7"/>
        <v>-1.7602608021686841</v>
      </c>
    </row>
    <row r="14" spans="1:22" x14ac:dyDescent="0.2">
      <c r="A14">
        <f t="shared" si="0"/>
        <v>76</v>
      </c>
      <c r="B14" s="26">
        <v>100</v>
      </c>
      <c r="C14" s="28">
        <v>8.3000000000000004E-2</v>
      </c>
      <c r="D14" s="21">
        <f t="shared" si="1"/>
        <v>-2.488914671185539</v>
      </c>
      <c r="E14" s="34">
        <v>9.5909090053215351E-2</v>
      </c>
      <c r="F14">
        <f t="shared" si="2"/>
        <v>-2.3443545147941616</v>
      </c>
      <c r="G14">
        <v>122.13</v>
      </c>
      <c r="H14">
        <v>0.11</v>
      </c>
      <c r="I14" s="6">
        <f t="shared" si="3"/>
        <v>4.9329796338949627E-2</v>
      </c>
      <c r="K14" s="12" t="s">
        <v>63</v>
      </c>
      <c r="L14" s="4">
        <v>41066</v>
      </c>
      <c r="M14" s="5">
        <v>0.6875</v>
      </c>
      <c r="N14" s="4">
        <v>41075</v>
      </c>
      <c r="O14" s="5">
        <v>0.47083333333333338</v>
      </c>
      <c r="P14" s="7">
        <f t="shared" si="4"/>
        <v>9</v>
      </c>
      <c r="Q14" s="8">
        <f t="shared" si="5"/>
        <v>210.8</v>
      </c>
      <c r="R14" s="8">
        <v>132.63</v>
      </c>
      <c r="S14" s="6">
        <v>0.27200000000000002</v>
      </c>
      <c r="T14" s="48" t="str">
        <f>TEXT((N14+O14)-(N11+O11),"[h]:mm:ss")</f>
        <v>71:28:00</v>
      </c>
      <c r="U14" s="14">
        <f t="shared" si="6"/>
        <v>150.80000000000001</v>
      </c>
      <c r="V14">
        <f t="shared" si="7"/>
        <v>-1.3019532126861397</v>
      </c>
    </row>
    <row r="15" spans="1:22" x14ac:dyDescent="0.2">
      <c r="A15">
        <f t="shared" si="0"/>
        <v>76</v>
      </c>
      <c r="B15" s="26">
        <v>100</v>
      </c>
      <c r="C15" s="28">
        <v>8.4000000000000005E-2</v>
      </c>
      <c r="D15" s="21">
        <f t="shared" si="1"/>
        <v>-2.4769384801388235</v>
      </c>
      <c r="E15" s="34">
        <v>9.5909090053215351E-2</v>
      </c>
      <c r="F15">
        <f t="shared" si="2"/>
        <v>-2.3443545147941616</v>
      </c>
      <c r="G15">
        <v>122.25</v>
      </c>
      <c r="H15">
        <v>0.11</v>
      </c>
      <c r="I15" s="6">
        <f t="shared" si="3"/>
        <v>4.9445399560751335E-2</v>
      </c>
      <c r="K15" s="12" t="s">
        <v>64</v>
      </c>
      <c r="L15" s="4">
        <v>41066</v>
      </c>
      <c r="M15" s="5">
        <v>0.6875</v>
      </c>
      <c r="N15" s="4">
        <v>41076</v>
      </c>
      <c r="O15" s="5">
        <v>0.51180555555555551</v>
      </c>
      <c r="P15" s="7">
        <f t="shared" si="4"/>
        <v>10</v>
      </c>
      <c r="Q15" s="8">
        <f t="shared" si="5"/>
        <v>235.78333333333336</v>
      </c>
      <c r="R15" s="8">
        <v>151.69</v>
      </c>
      <c r="S15" s="6">
        <v>0.39</v>
      </c>
      <c r="T15" s="48" t="str">
        <f>TEXT((N15+O15)-(N11+O11),"[h]:mm:ss")</f>
        <v>96:27:00</v>
      </c>
      <c r="U15" s="14">
        <f t="shared" si="6"/>
        <v>175.78333333333336</v>
      </c>
      <c r="V15">
        <f t="shared" si="7"/>
        <v>-0.94160853985844495</v>
      </c>
    </row>
    <row r="16" spans="1:22" x14ac:dyDescent="0.2">
      <c r="A16">
        <f t="shared" si="0"/>
        <v>76</v>
      </c>
      <c r="B16" s="26">
        <v>100</v>
      </c>
      <c r="C16" s="28">
        <v>8.4000000000000005E-2</v>
      </c>
      <c r="D16" s="21">
        <f t="shared" si="1"/>
        <v>-2.4769384801388235</v>
      </c>
      <c r="E16" s="34">
        <v>9.5909090053215351E-2</v>
      </c>
      <c r="F16">
        <f t="shared" si="2"/>
        <v>-2.3443545147941616</v>
      </c>
      <c r="G16">
        <v>122.75</v>
      </c>
      <c r="H16">
        <v>7.0000000000000007E-2</v>
      </c>
      <c r="I16" s="6">
        <f t="shared" si="3"/>
        <v>4.9929928135266533E-2</v>
      </c>
      <c r="K16" s="12" t="s">
        <v>65</v>
      </c>
      <c r="L16" s="4">
        <v>41066</v>
      </c>
      <c r="M16" s="5">
        <v>0.6875</v>
      </c>
      <c r="N16" s="4">
        <v>41077</v>
      </c>
      <c r="O16" s="5">
        <v>0.58333333333333337</v>
      </c>
      <c r="P16" s="7">
        <f t="shared" si="4"/>
        <v>11</v>
      </c>
      <c r="Q16" s="8">
        <f t="shared" si="5"/>
        <v>261.5</v>
      </c>
      <c r="R16" s="8">
        <v>165</v>
      </c>
      <c r="S16" s="6">
        <v>0.499</v>
      </c>
      <c r="T16" s="48" t="str">
        <f>TEXT((N16+O16)-(N11+O11),"[h]:mm:ss")</f>
        <v>122:10:00</v>
      </c>
      <c r="U16" s="14">
        <f t="shared" si="6"/>
        <v>201.5</v>
      </c>
      <c r="V16">
        <f t="shared" si="7"/>
        <v>-0.69514918323061836</v>
      </c>
    </row>
    <row r="17" spans="1:22" x14ac:dyDescent="0.2">
      <c r="A17">
        <f t="shared" si="0"/>
        <v>76</v>
      </c>
      <c r="B17" s="26">
        <v>100</v>
      </c>
      <c r="C17" s="28">
        <v>0.105</v>
      </c>
      <c r="D17" s="21">
        <f t="shared" si="1"/>
        <v>-2.2537949288246137</v>
      </c>
      <c r="E17" s="34">
        <v>9.5909090053215351E-2</v>
      </c>
      <c r="F17">
        <f t="shared" si="2"/>
        <v>-2.3443545147941616</v>
      </c>
      <c r="G17">
        <v>123.15</v>
      </c>
      <c r="H17">
        <v>0.1</v>
      </c>
      <c r="I17" s="6">
        <f t="shared" si="3"/>
        <v>5.0320879208039182E-2</v>
      </c>
      <c r="K17" s="12" t="s">
        <v>66</v>
      </c>
      <c r="L17" s="4">
        <v>41066</v>
      </c>
      <c r="M17" s="5">
        <v>0.6875</v>
      </c>
      <c r="N17" s="4">
        <v>41078</v>
      </c>
      <c r="O17" s="5">
        <v>0.4375</v>
      </c>
      <c r="P17" s="7">
        <f t="shared" si="4"/>
        <v>12</v>
      </c>
      <c r="Q17" s="8">
        <f t="shared" si="5"/>
        <v>282</v>
      </c>
      <c r="R17" s="8">
        <v>173.07</v>
      </c>
      <c r="S17" s="72">
        <v>0.57799999999999996</v>
      </c>
      <c r="T17" s="48" t="str">
        <f>TEXT((N17+O17)-(N11+O11),"[h]:mm:ss")</f>
        <v>142:40:00</v>
      </c>
      <c r="U17" s="14">
        <f t="shared" si="6"/>
        <v>222</v>
      </c>
      <c r="V17">
        <f t="shared" si="7"/>
        <v>-0.54818141030975964</v>
      </c>
    </row>
    <row r="18" spans="1:22" x14ac:dyDescent="0.2">
      <c r="A18">
        <f t="shared" si="0"/>
        <v>76</v>
      </c>
      <c r="B18" s="26">
        <v>100</v>
      </c>
      <c r="C18" s="28">
        <v>8.5999999999999993E-2</v>
      </c>
      <c r="D18" s="21">
        <f t="shared" si="1"/>
        <v>-2.4534079827286295</v>
      </c>
      <c r="E18" s="34">
        <v>9.5909090053215351E-2</v>
      </c>
      <c r="F18">
        <f t="shared" si="2"/>
        <v>-2.3443545147941616</v>
      </c>
      <c r="G18">
        <v>123.55</v>
      </c>
      <c r="H18">
        <v>0.1</v>
      </c>
      <c r="I18" s="6">
        <f t="shared" si="3"/>
        <v>5.0714811815484095E-2</v>
      </c>
      <c r="K18" s="12" t="s">
        <v>67</v>
      </c>
      <c r="L18" s="4">
        <v>41066</v>
      </c>
      <c r="M18" s="5">
        <v>0.6875</v>
      </c>
      <c r="N18" s="4">
        <v>41079</v>
      </c>
      <c r="O18" s="5">
        <v>0.44166666666666665</v>
      </c>
      <c r="P18" s="7">
        <f t="shared" si="4"/>
        <v>13</v>
      </c>
      <c r="Q18" s="8">
        <f t="shared" si="5"/>
        <v>306.10000000000002</v>
      </c>
      <c r="R18" s="8"/>
      <c r="S18" s="6"/>
      <c r="T18" s="48" t="str">
        <f>TEXT((N18+O18)-(N11+O11),"[h]:mm:ss")</f>
        <v>166:46:00</v>
      </c>
      <c r="U18" s="14">
        <f t="shared" si="6"/>
        <v>246.10000000000002</v>
      </c>
      <c r="V18" t="e">
        <f t="shared" si="7"/>
        <v>#NUM!</v>
      </c>
    </row>
    <row r="19" spans="1:22" x14ac:dyDescent="0.2">
      <c r="A19">
        <f t="shared" si="0"/>
        <v>76</v>
      </c>
      <c r="B19" s="26">
        <v>100</v>
      </c>
      <c r="C19" s="28">
        <v>8.8999999999999996E-2</v>
      </c>
      <c r="D19" s="21">
        <f t="shared" si="1"/>
        <v>-2.4191189092499972</v>
      </c>
      <c r="E19" s="34">
        <v>9.5909090053215351E-2</v>
      </c>
      <c r="F19">
        <f t="shared" si="2"/>
        <v>-2.3443545147941616</v>
      </c>
      <c r="G19">
        <v>123.75</v>
      </c>
      <c r="H19">
        <v>0.11</v>
      </c>
      <c r="I19" s="6">
        <f t="shared" si="3"/>
        <v>5.0912902904222568E-2</v>
      </c>
      <c r="K19" s="3"/>
      <c r="L19" s="1"/>
      <c r="M19" s="2"/>
      <c r="N19" s="1"/>
      <c r="O19" s="2"/>
      <c r="P19" s="3"/>
      <c r="Q19" s="15"/>
      <c r="R19" s="15"/>
      <c r="S19" s="3"/>
      <c r="T19" s="18"/>
    </row>
    <row r="20" spans="1:22" x14ac:dyDescent="0.2">
      <c r="A20">
        <f t="shared" si="0"/>
        <v>76</v>
      </c>
      <c r="B20" s="26">
        <v>100</v>
      </c>
      <c r="C20" s="28">
        <v>8.6999999999999994E-2</v>
      </c>
      <c r="D20" s="21">
        <f t="shared" si="1"/>
        <v>-2.4418471603275536</v>
      </c>
      <c r="E20" s="34">
        <v>9.5909090053215351E-2</v>
      </c>
      <c r="F20">
        <f t="shared" si="2"/>
        <v>-2.3443545147941616</v>
      </c>
      <c r="G20">
        <v>124.02</v>
      </c>
      <c r="H20">
        <v>0.13</v>
      </c>
      <c r="I20" s="6">
        <f t="shared" si="3"/>
        <v>5.1181521537914776E-2</v>
      </c>
    </row>
    <row r="21" spans="1:22" x14ac:dyDescent="0.2">
      <c r="A21">
        <f t="shared" si="0"/>
        <v>94.1</v>
      </c>
      <c r="B21" s="26">
        <v>118.1</v>
      </c>
      <c r="C21" s="35">
        <v>0.13</v>
      </c>
      <c r="D21" s="21">
        <f t="shared" si="1"/>
        <v>-2.0402208285265546</v>
      </c>
      <c r="E21" s="34">
        <v>0.13679075004062646</v>
      </c>
      <c r="F21">
        <f t="shared" si="2"/>
        <v>-1.9893028927418839</v>
      </c>
      <c r="G21">
        <v>124.33</v>
      </c>
      <c r="H21">
        <v>0.09</v>
      </c>
      <c r="I21" s="6">
        <f t="shared" si="3"/>
        <v>5.1491637534533119E-2</v>
      </c>
    </row>
    <row r="22" spans="1:22" x14ac:dyDescent="0.2">
      <c r="A22">
        <f t="shared" si="0"/>
        <v>94.649999999999991</v>
      </c>
      <c r="B22" s="26">
        <v>118.64999999999999</v>
      </c>
      <c r="C22" s="35">
        <v>0.123</v>
      </c>
      <c r="D22" s="21">
        <f t="shared" si="1"/>
        <v>-2.0955709236097197</v>
      </c>
      <c r="E22" s="34">
        <v>0.13826888765118284</v>
      </c>
      <c r="F22">
        <f t="shared" si="2"/>
        <v>-1.978555028372899</v>
      </c>
      <c r="G22">
        <v>124.45</v>
      </c>
      <c r="H22">
        <v>0.08</v>
      </c>
      <c r="I22" s="6">
        <f t="shared" si="3"/>
        <v>5.1612172934877965E-2</v>
      </c>
      <c r="K22" s="83" t="s">
        <v>143</v>
      </c>
    </row>
    <row r="23" spans="1:22" x14ac:dyDescent="0.2">
      <c r="A23">
        <f t="shared" si="0"/>
        <v>95.050000000000011</v>
      </c>
      <c r="B23" s="26">
        <v>119.05000000000001</v>
      </c>
      <c r="C23" s="35">
        <v>8.8999999999999996E-2</v>
      </c>
      <c r="D23" s="21">
        <f t="shared" si="1"/>
        <v>-2.4191189092499972</v>
      </c>
      <c r="E23" s="34">
        <v>0.13935368110267277</v>
      </c>
      <c r="F23">
        <f t="shared" si="2"/>
        <v>-1.9707401091657466</v>
      </c>
      <c r="G23">
        <v>146.78</v>
      </c>
      <c r="H23">
        <v>0.1</v>
      </c>
      <c r="I23" s="6">
        <f t="shared" si="3"/>
        <v>7.9514034450814286E-2</v>
      </c>
      <c r="K23" s="3" t="s">
        <v>6</v>
      </c>
      <c r="L23" s="1" t="s">
        <v>0</v>
      </c>
      <c r="M23" s="2" t="s">
        <v>1</v>
      </c>
      <c r="N23" s="1" t="s">
        <v>2</v>
      </c>
      <c r="O23" s="2" t="s">
        <v>3</v>
      </c>
      <c r="P23" s="3" t="s">
        <v>4</v>
      </c>
      <c r="Q23" s="15" t="s">
        <v>5</v>
      </c>
      <c r="R23" s="15" t="s">
        <v>121</v>
      </c>
      <c r="S23" s="3" t="s">
        <v>68</v>
      </c>
      <c r="T23" s="3" t="s">
        <v>69</v>
      </c>
      <c r="U23" s="58" t="s">
        <v>120</v>
      </c>
      <c r="V23" s="69" t="s">
        <v>145</v>
      </c>
    </row>
    <row r="24" spans="1:22" x14ac:dyDescent="0.2">
      <c r="A24">
        <f t="shared" si="0"/>
        <v>96.883333333333326</v>
      </c>
      <c r="B24" s="26">
        <v>120.88333333333333</v>
      </c>
      <c r="C24" s="35">
        <v>0.13400000000000001</v>
      </c>
      <c r="D24" s="21">
        <f t="shared" si="1"/>
        <v>-2.0099154790312257</v>
      </c>
      <c r="E24" s="34">
        <v>0.14443286554363954</v>
      </c>
      <c r="F24">
        <f t="shared" si="2"/>
        <v>-1.9349404777027999</v>
      </c>
      <c r="G24">
        <v>147.30000000000001</v>
      </c>
      <c r="H24">
        <v>0.1</v>
      </c>
      <c r="I24" s="6">
        <f t="shared" si="3"/>
        <v>8.0311915391522826E-2</v>
      </c>
      <c r="K24" s="12" t="s">
        <v>70</v>
      </c>
      <c r="L24" s="4">
        <v>41417</v>
      </c>
      <c r="M24" s="5">
        <v>0.75</v>
      </c>
      <c r="N24" s="4">
        <v>41423</v>
      </c>
      <c r="O24" s="13">
        <v>0.61458333333333337</v>
      </c>
      <c r="P24" s="7">
        <f t="shared" ref="P24" si="8">(N24-L24)</f>
        <v>6</v>
      </c>
      <c r="Q24" s="8">
        <f>((N24-L24)+(O24-M24))*24</f>
        <v>140.75</v>
      </c>
      <c r="R24" s="8">
        <v>77.44</v>
      </c>
      <c r="S24" s="12">
        <v>0.155</v>
      </c>
      <c r="T24" s="12">
        <v>9.2999999999999999E-2</v>
      </c>
      <c r="U24" s="14">
        <f t="shared" ref="U24:U30" si="9">Q24-42</f>
        <v>98.75</v>
      </c>
      <c r="V24">
        <f t="shared" ref="V24:V30" si="10">LN(T24)</f>
        <v>-2.375155785828881</v>
      </c>
    </row>
    <row r="25" spans="1:22" x14ac:dyDescent="0.2">
      <c r="A25">
        <f t="shared" si="0"/>
        <v>98.166666666666657</v>
      </c>
      <c r="B25" s="26">
        <v>122.16666666666666</v>
      </c>
      <c r="C25" s="35">
        <v>7.5999999999999998E-2</v>
      </c>
      <c r="D25" s="21">
        <f t="shared" si="1"/>
        <v>-2.5770219386958062</v>
      </c>
      <c r="E25" s="34">
        <v>0.14809527470189465</v>
      </c>
      <c r="F25">
        <f t="shared" si="2"/>
        <v>-1.9098994643490994</v>
      </c>
      <c r="G25">
        <v>147.88</v>
      </c>
      <c r="H25">
        <v>0.09</v>
      </c>
      <c r="I25" s="6">
        <f t="shared" si="3"/>
        <v>8.1210908910641644E-2</v>
      </c>
      <c r="K25" s="12" t="s">
        <v>75</v>
      </c>
      <c r="L25" s="4">
        <v>41417</v>
      </c>
      <c r="M25" s="5">
        <v>0.75</v>
      </c>
      <c r="N25" s="4">
        <v>41424</v>
      </c>
      <c r="O25" s="13">
        <v>0.10347222222222223</v>
      </c>
      <c r="P25" s="7">
        <f t="shared" ref="P25:P30" si="11">(N25-L25)</f>
        <v>7</v>
      </c>
      <c r="Q25" s="49">
        <f>((N25-L25)+(O25-M25))*24</f>
        <v>152.48333333333332</v>
      </c>
      <c r="R25" s="49"/>
      <c r="S25" s="6">
        <v>0.20799999999999999</v>
      </c>
      <c r="T25" s="6">
        <v>0.122</v>
      </c>
      <c r="U25" s="14">
        <f t="shared" si="9"/>
        <v>110.48333333333332</v>
      </c>
      <c r="V25">
        <f t="shared" si="10"/>
        <v>-2.1037342342488805</v>
      </c>
    </row>
    <row r="26" spans="1:22" x14ac:dyDescent="0.2">
      <c r="A26">
        <f t="shared" si="0"/>
        <v>99.066666666666677</v>
      </c>
      <c r="B26" s="26">
        <v>123.06666666666668</v>
      </c>
      <c r="C26" s="35">
        <v>0.123</v>
      </c>
      <c r="D26" s="21">
        <f t="shared" si="1"/>
        <v>-2.0955709236097197</v>
      </c>
      <c r="E26" s="34">
        <v>0.15071755771807727</v>
      </c>
      <c r="F26">
        <f t="shared" si="2"/>
        <v>-1.8923476723851778</v>
      </c>
      <c r="G26">
        <v>148.08000000000001</v>
      </c>
      <c r="H26">
        <v>0.12</v>
      </c>
      <c r="I26" s="6">
        <f t="shared" si="3"/>
        <v>8.1523135447201467E-2</v>
      </c>
      <c r="K26" s="12" t="s">
        <v>64</v>
      </c>
      <c r="L26" s="4">
        <v>41417</v>
      </c>
      <c r="M26" s="5">
        <v>0.75</v>
      </c>
      <c r="N26" s="4">
        <v>41424</v>
      </c>
      <c r="O26" s="13">
        <v>0.64583333333333337</v>
      </c>
      <c r="P26" s="7">
        <f t="shared" si="11"/>
        <v>7</v>
      </c>
      <c r="Q26" s="49">
        <f>((N26-L26)+(O26-M26))*24</f>
        <v>165.5</v>
      </c>
      <c r="R26" s="49">
        <v>118.67</v>
      </c>
      <c r="S26" s="6">
        <v>0.27700000000000002</v>
      </c>
      <c r="T26" s="6">
        <v>0.18</v>
      </c>
      <c r="U26" s="14">
        <f t="shared" si="9"/>
        <v>123.5</v>
      </c>
      <c r="V26">
        <f t="shared" si="10"/>
        <v>-1.7147984280919266</v>
      </c>
    </row>
    <row r="27" spans="1:22" x14ac:dyDescent="0.2">
      <c r="A27">
        <f t="shared" si="0"/>
        <v>124.30000000000001</v>
      </c>
      <c r="B27" s="17">
        <v>148.30000000000001</v>
      </c>
      <c r="C27" s="10">
        <v>0.252</v>
      </c>
      <c r="D27" s="21">
        <f t="shared" si="1"/>
        <v>-1.3783261914707137</v>
      </c>
      <c r="E27" s="10">
        <v>0.24560373633611654</v>
      </c>
      <c r="F27">
        <f t="shared" si="2"/>
        <v>-1.4040358697299307</v>
      </c>
      <c r="G27">
        <v>148.28</v>
      </c>
      <c r="H27">
        <v>0.11</v>
      </c>
      <c r="I27" s="6">
        <f t="shared" si="3"/>
        <v>8.1836511184659289E-2</v>
      </c>
      <c r="K27" s="12" t="s">
        <v>85</v>
      </c>
      <c r="L27" s="4">
        <v>41417</v>
      </c>
      <c r="M27" s="5">
        <v>0.75</v>
      </c>
      <c r="N27" s="4">
        <v>41425</v>
      </c>
      <c r="O27" s="51">
        <v>9.9999999999999992E-2</v>
      </c>
      <c r="P27" s="7">
        <f t="shared" si="11"/>
        <v>8</v>
      </c>
      <c r="Q27" s="8">
        <f>((N27-L27)+(O27-M27))*24</f>
        <v>176.39999999999998</v>
      </c>
      <c r="R27" s="8"/>
      <c r="S27" s="6">
        <v>0.39700000000000002</v>
      </c>
      <c r="T27" s="6">
        <v>0.26</v>
      </c>
      <c r="U27" s="14">
        <f t="shared" si="9"/>
        <v>134.39999999999998</v>
      </c>
      <c r="V27">
        <f t="shared" si="10"/>
        <v>-1.3470736479666092</v>
      </c>
    </row>
    <row r="28" spans="1:22" x14ac:dyDescent="0.2">
      <c r="A28">
        <f t="shared" si="0"/>
        <v>124.63333333333333</v>
      </c>
      <c r="B28" s="17">
        <v>148.63333333333333</v>
      </c>
      <c r="C28" s="10">
        <v>0.36799999999999999</v>
      </c>
      <c r="D28" s="21">
        <f t="shared" si="1"/>
        <v>-0.99967234081320611</v>
      </c>
      <c r="E28" s="10">
        <v>0.24717888584516423</v>
      </c>
      <c r="F28">
        <f t="shared" si="2"/>
        <v>-1.3976429702942381</v>
      </c>
      <c r="G28">
        <v>150.05000000000001</v>
      </c>
      <c r="H28">
        <v>0.13</v>
      </c>
      <c r="I28" s="6">
        <f t="shared" si="3"/>
        <v>8.4660583464129635E-2</v>
      </c>
      <c r="K28" s="12" t="s">
        <v>91</v>
      </c>
      <c r="L28" s="4">
        <v>41417</v>
      </c>
      <c r="M28" s="5">
        <v>0.75</v>
      </c>
      <c r="N28" s="4">
        <v>41425</v>
      </c>
      <c r="O28" s="13">
        <v>0.58958333333333335</v>
      </c>
      <c r="P28" s="7">
        <f t="shared" si="11"/>
        <v>8</v>
      </c>
      <c r="Q28" s="8">
        <f t="shared" ref="Q28:Q29" si="12">((N28-L28)+(O28-M28))*24</f>
        <v>188.15</v>
      </c>
      <c r="R28" s="53">
        <v>146.83000000000001</v>
      </c>
      <c r="S28" s="12">
        <v>0.5</v>
      </c>
      <c r="T28" s="12">
        <v>0.35599999999999998</v>
      </c>
      <c r="U28" s="14">
        <f t="shared" si="9"/>
        <v>146.15</v>
      </c>
      <c r="V28">
        <f t="shared" si="10"/>
        <v>-1.0328245481301066</v>
      </c>
    </row>
    <row r="29" spans="1:22" x14ac:dyDescent="0.2">
      <c r="A29">
        <f t="shared" si="0"/>
        <v>124.91666666666666</v>
      </c>
      <c r="B29" s="17">
        <v>148.91666666666666</v>
      </c>
      <c r="C29" s="10">
        <v>0.42599999999999999</v>
      </c>
      <c r="D29" s="21">
        <f t="shared" si="1"/>
        <v>-0.85331593271276662</v>
      </c>
      <c r="E29" s="10">
        <v>0.24852536017428051</v>
      </c>
      <c r="F29">
        <f t="shared" si="2"/>
        <v>-1.3922103856372949</v>
      </c>
      <c r="G29">
        <v>150.30000000000001</v>
      </c>
      <c r="H29">
        <v>0.08</v>
      </c>
      <c r="I29" s="6">
        <f t="shared" si="3"/>
        <v>8.5066896785479296E-2</v>
      </c>
      <c r="K29" s="12" t="s">
        <v>99</v>
      </c>
      <c r="L29" s="4">
        <v>41417</v>
      </c>
      <c r="M29" s="5">
        <v>0.75</v>
      </c>
      <c r="N29" s="4">
        <v>41426</v>
      </c>
      <c r="O29" s="51">
        <v>7.2916666666666671E-2</v>
      </c>
      <c r="P29" s="7">
        <f t="shared" si="11"/>
        <v>9</v>
      </c>
      <c r="Q29" s="8">
        <f t="shared" si="12"/>
        <v>199.75</v>
      </c>
      <c r="R29" s="49"/>
      <c r="S29" s="6">
        <v>0.68100000000000005</v>
      </c>
      <c r="T29" s="6">
        <v>0.47</v>
      </c>
      <c r="U29" s="14">
        <f t="shared" si="9"/>
        <v>157.75</v>
      </c>
      <c r="V29">
        <f t="shared" si="10"/>
        <v>-0.75502258427803282</v>
      </c>
    </row>
    <row r="30" spans="1:22" x14ac:dyDescent="0.2">
      <c r="A30">
        <f t="shared" si="0"/>
        <v>124.21666666666667</v>
      </c>
      <c r="B30" s="17">
        <v>148.21666666666667</v>
      </c>
      <c r="C30" s="10">
        <v>0.224</v>
      </c>
      <c r="D30" s="21">
        <f t="shared" si="1"/>
        <v>-1.4961092271270973</v>
      </c>
      <c r="E30" s="10">
        <v>0.24521145289395996</v>
      </c>
      <c r="F30">
        <f t="shared" si="2"/>
        <v>-1.4056343676342111</v>
      </c>
      <c r="G30">
        <v>150.47</v>
      </c>
      <c r="H30">
        <v>0.12</v>
      </c>
      <c r="I30" s="6">
        <f t="shared" si="3"/>
        <v>8.5344253523448099E-2</v>
      </c>
      <c r="K30" s="6" t="s">
        <v>105</v>
      </c>
      <c r="L30" s="4">
        <v>41417</v>
      </c>
      <c r="M30" s="5">
        <v>0.75</v>
      </c>
      <c r="N30" s="4">
        <v>41426</v>
      </c>
      <c r="O30" s="5">
        <v>0.55208333333333337</v>
      </c>
      <c r="P30" s="7">
        <f t="shared" si="11"/>
        <v>9</v>
      </c>
      <c r="Q30" s="49">
        <f>((N30-L30)+(O30-M30))*24</f>
        <v>211.25</v>
      </c>
      <c r="R30" s="49">
        <v>170.83</v>
      </c>
      <c r="S30" s="6">
        <v>0.81799999999999995</v>
      </c>
      <c r="T30" s="72">
        <v>0.55200000000000005</v>
      </c>
      <c r="U30" s="14">
        <f t="shared" si="9"/>
        <v>169.25</v>
      </c>
      <c r="V30">
        <f t="shared" si="10"/>
        <v>-0.59420723270504161</v>
      </c>
    </row>
    <row r="31" spans="1:22" x14ac:dyDescent="0.2">
      <c r="A31">
        <f t="shared" si="0"/>
        <v>122.86666666666667</v>
      </c>
      <c r="B31" s="17">
        <v>146.86666666666667</v>
      </c>
      <c r="C31" s="10">
        <v>0.2</v>
      </c>
      <c r="D31" s="21">
        <f t="shared" si="1"/>
        <v>-1.6094379124341003</v>
      </c>
      <c r="E31" s="10">
        <v>0.2389394547686301</v>
      </c>
      <c r="F31">
        <f t="shared" si="2"/>
        <v>-1.4315450864713215</v>
      </c>
      <c r="G31">
        <v>150.72999999999999</v>
      </c>
      <c r="H31">
        <v>0.13</v>
      </c>
      <c r="I31" s="6">
        <f t="shared" si="3"/>
        <v>8.577011796430245E-2</v>
      </c>
      <c r="K31" s="116"/>
      <c r="L31" s="117"/>
      <c r="M31" s="118"/>
      <c r="N31" s="117"/>
      <c r="O31" s="119"/>
      <c r="P31" s="120"/>
      <c r="Q31" s="81"/>
      <c r="R31" s="81"/>
      <c r="S31" s="121"/>
      <c r="T31" s="121"/>
      <c r="U31" s="14"/>
    </row>
    <row r="32" spans="1:22" x14ac:dyDescent="0.2">
      <c r="A32">
        <f t="shared" si="0"/>
        <v>123.38333333333333</v>
      </c>
      <c r="B32" s="17">
        <v>147.38333333333333</v>
      </c>
      <c r="C32" s="10">
        <v>0.27800000000000002</v>
      </c>
      <c r="D32" s="21">
        <f t="shared" si="1"/>
        <v>-1.2801341652914999</v>
      </c>
      <c r="E32" s="10">
        <v>0.24132147627900302</v>
      </c>
      <c r="F32">
        <f t="shared" si="2"/>
        <v>-1.4216253079121144</v>
      </c>
      <c r="G32">
        <v>151.18</v>
      </c>
      <c r="H32">
        <v>0.14000000000000001</v>
      </c>
      <c r="I32" s="6">
        <f t="shared" si="3"/>
        <v>8.6511991803776445E-2</v>
      </c>
      <c r="K32" s="122"/>
      <c r="L32" s="123"/>
      <c r="M32" s="124"/>
      <c r="N32" s="123"/>
      <c r="O32" s="125"/>
      <c r="P32" s="115"/>
      <c r="Q32" s="126"/>
      <c r="R32" s="126"/>
      <c r="S32" s="122"/>
      <c r="T32" s="122"/>
      <c r="U32" s="127"/>
      <c r="V32" s="128"/>
    </row>
    <row r="33" spans="1:31" x14ac:dyDescent="0.2">
      <c r="A33">
        <f t="shared" si="0"/>
        <v>123.61666666666667</v>
      </c>
      <c r="B33" s="17">
        <v>147.61666666666667</v>
      </c>
      <c r="C33" s="10">
        <v>0.21</v>
      </c>
      <c r="D33" s="21">
        <f t="shared" si="1"/>
        <v>-1.5606477482646683</v>
      </c>
      <c r="E33" s="10">
        <v>0.24240467063702997</v>
      </c>
      <c r="F33">
        <f t="shared" si="2"/>
        <v>-1.41714675666803</v>
      </c>
      <c r="G33">
        <v>167.95</v>
      </c>
      <c r="H33">
        <v>0.13</v>
      </c>
      <c r="I33" s="6">
        <f t="shared" si="3"/>
        <v>0.11893681882567164</v>
      </c>
      <c r="K33" s="122"/>
      <c r="L33" s="123"/>
      <c r="M33" s="124"/>
      <c r="N33" s="123"/>
      <c r="O33" s="125"/>
      <c r="P33" s="115"/>
      <c r="Q33" s="126"/>
      <c r="R33" s="126"/>
      <c r="S33" s="122"/>
      <c r="T33" s="122"/>
      <c r="U33" s="127"/>
      <c r="V33" s="128"/>
    </row>
    <row r="34" spans="1:31" x14ac:dyDescent="0.2">
      <c r="A34">
        <f t="shared" si="0"/>
        <v>124.01666666666665</v>
      </c>
      <c r="B34" s="17">
        <v>148.01666666666665</v>
      </c>
      <c r="C34" s="10">
        <v>0.31</v>
      </c>
      <c r="D34" s="21">
        <f t="shared" si="1"/>
        <v>-1.1711829815029451</v>
      </c>
      <c r="E34" s="10">
        <v>0.24427241866600724</v>
      </c>
      <c r="F34">
        <f t="shared" si="2"/>
        <v>-1.4094712065353419</v>
      </c>
      <c r="G34">
        <v>169.53</v>
      </c>
      <c r="H34">
        <v>0.11</v>
      </c>
      <c r="I34" s="6">
        <f t="shared" si="3"/>
        <v>0.12252131682443013</v>
      </c>
      <c r="K34" s="122"/>
      <c r="L34" s="123"/>
      <c r="M34" s="124"/>
      <c r="N34" s="123"/>
      <c r="O34" s="124"/>
      <c r="P34" s="115"/>
      <c r="Q34" s="126"/>
      <c r="R34" s="126"/>
      <c r="S34" s="122"/>
      <c r="T34" s="122"/>
      <c r="U34" s="127"/>
      <c r="V34" s="128"/>
    </row>
    <row r="35" spans="1:31" x14ac:dyDescent="0.2">
      <c r="A35">
        <f t="shared" si="0"/>
        <v>124.30000000000001</v>
      </c>
      <c r="B35" s="17">
        <v>148.30000000000001</v>
      </c>
      <c r="C35" s="10">
        <v>0.16</v>
      </c>
      <c r="D35" s="21">
        <f t="shared" si="1"/>
        <v>-1.8325814637483102</v>
      </c>
      <c r="E35" s="10">
        <v>0.24560373633611654</v>
      </c>
      <c r="F35">
        <f t="shared" si="2"/>
        <v>-1.4040358697299307</v>
      </c>
      <c r="G35">
        <v>169.65</v>
      </c>
      <c r="H35">
        <v>0.09</v>
      </c>
      <c r="I35" s="6">
        <f t="shared" si="3"/>
        <v>0.12279764505103352</v>
      </c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7"/>
      <c r="V35" s="128"/>
    </row>
    <row r="36" spans="1:31" x14ac:dyDescent="0.2">
      <c r="A36">
        <f t="shared" si="0"/>
        <v>124.65</v>
      </c>
      <c r="B36" s="17">
        <v>148.65</v>
      </c>
      <c r="C36" s="10">
        <v>0.28499999999999998</v>
      </c>
      <c r="D36" s="21">
        <f t="shared" si="1"/>
        <v>-1.2552660987134867</v>
      </c>
      <c r="E36" s="10">
        <v>0.24725789658976094</v>
      </c>
      <c r="F36">
        <f t="shared" si="2"/>
        <v>-1.3973233713158604</v>
      </c>
      <c r="G36">
        <v>170.52</v>
      </c>
      <c r="H36">
        <v>0.11</v>
      </c>
      <c r="I36" s="6">
        <f t="shared" si="3"/>
        <v>0.12481850603761768</v>
      </c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</row>
    <row r="37" spans="1:31" x14ac:dyDescent="0.2">
      <c r="A37">
        <f t="shared" si="0"/>
        <v>126.61666666666667</v>
      </c>
      <c r="B37" s="10">
        <v>150.61666666666667</v>
      </c>
      <c r="C37" s="10">
        <v>0.29799999999999999</v>
      </c>
      <c r="D37" s="21">
        <f t="shared" si="1"/>
        <v>-1.2106617924767327</v>
      </c>
      <c r="E37" s="10">
        <v>0.25675270726700283</v>
      </c>
      <c r="F37">
        <f t="shared" si="2"/>
        <v>-1.3596418858590402</v>
      </c>
      <c r="G37">
        <v>170.87</v>
      </c>
      <c r="H37">
        <v>0.11</v>
      </c>
      <c r="I37" s="6">
        <f t="shared" si="3"/>
        <v>0.12564022043880696</v>
      </c>
      <c r="K37" s="83" t="s">
        <v>144</v>
      </c>
      <c r="Q37" s="14"/>
      <c r="R37" s="14"/>
      <c r="S37" s="11"/>
      <c r="T37" s="14"/>
    </row>
    <row r="38" spans="1:31" x14ac:dyDescent="0.2">
      <c r="A38">
        <f t="shared" si="0"/>
        <v>127</v>
      </c>
      <c r="B38" s="10">
        <v>151</v>
      </c>
      <c r="C38" s="10">
        <v>0.28399999999999997</v>
      </c>
      <c r="D38" s="21">
        <f t="shared" si="1"/>
        <v>-1.258781040820931</v>
      </c>
      <c r="E38" s="10">
        <v>0.25864352964651705</v>
      </c>
      <c r="F38">
        <f t="shared" si="2"/>
        <v>-1.3523044987105177</v>
      </c>
      <c r="G38">
        <v>171.57</v>
      </c>
      <c r="H38">
        <v>0.13</v>
      </c>
      <c r="I38" s="6">
        <f t="shared" si="3"/>
        <v>0.1272988096054124</v>
      </c>
      <c r="K38" s="3" t="s">
        <v>6</v>
      </c>
      <c r="L38" s="1" t="s">
        <v>0</v>
      </c>
      <c r="M38" s="2" t="s">
        <v>1</v>
      </c>
      <c r="N38" s="1" t="s">
        <v>2</v>
      </c>
      <c r="O38" s="2" t="s">
        <v>3</v>
      </c>
      <c r="P38" s="3" t="s">
        <v>4</v>
      </c>
      <c r="Q38" s="15" t="s">
        <v>5</v>
      </c>
      <c r="R38" s="15" t="s">
        <v>121</v>
      </c>
      <c r="S38" s="3" t="s">
        <v>109</v>
      </c>
      <c r="T38" s="25" t="s">
        <v>10</v>
      </c>
      <c r="U38" s="58" t="s">
        <v>120</v>
      </c>
      <c r="V38" s="70" t="s">
        <v>145</v>
      </c>
    </row>
    <row r="39" spans="1:31" x14ac:dyDescent="0.2">
      <c r="A39">
        <f t="shared" si="0"/>
        <v>127.19999999999999</v>
      </c>
      <c r="B39" s="10">
        <v>151.19999999999999</v>
      </c>
      <c r="C39" s="10">
        <v>0.26800000000000002</v>
      </c>
      <c r="D39" s="21">
        <f t="shared" si="1"/>
        <v>-1.3167682984712803</v>
      </c>
      <c r="E39" s="10">
        <v>0.25963531735486889</v>
      </c>
      <c r="F39">
        <f t="shared" si="2"/>
        <v>-1.3484772581248252</v>
      </c>
      <c r="G39">
        <v>171.83</v>
      </c>
      <c r="H39">
        <v>0.12</v>
      </c>
      <c r="I39" s="6">
        <f t="shared" si="3"/>
        <v>0.12792003863252477</v>
      </c>
      <c r="K39" s="42" t="s">
        <v>110</v>
      </c>
      <c r="L39" s="43">
        <v>42375</v>
      </c>
      <c r="M39" s="44">
        <v>0.58333333333333337</v>
      </c>
      <c r="N39" s="43">
        <v>42383</v>
      </c>
      <c r="O39" s="44">
        <v>0.69097222222222221</v>
      </c>
      <c r="P39" s="42">
        <f t="shared" ref="P39:P48" si="13">(N39-L39)</f>
        <v>8</v>
      </c>
      <c r="Q39" s="21">
        <f t="shared" ref="Q39:Q48" si="14">((N39-L39)+(O39-M39))*24</f>
        <v>194.58333333333334</v>
      </c>
      <c r="R39" s="21">
        <v>123.88</v>
      </c>
      <c r="S39" s="42">
        <v>0.23</v>
      </c>
      <c r="T39" s="21">
        <v>0</v>
      </c>
      <c r="U39" s="14">
        <f>Q39-50</f>
        <v>144.58333333333334</v>
      </c>
      <c r="V39">
        <f>LN(S39)</f>
        <v>-1.4696759700589417</v>
      </c>
    </row>
    <row r="40" spans="1:31" x14ac:dyDescent="0.2">
      <c r="A40">
        <f t="shared" si="0"/>
        <v>127.33333333333331</v>
      </c>
      <c r="B40" s="10">
        <v>151.33333333333331</v>
      </c>
      <c r="C40" s="10">
        <v>0.28299999999999997</v>
      </c>
      <c r="D40" s="21">
        <f t="shared" si="1"/>
        <v>-1.2623083813388996</v>
      </c>
      <c r="E40" s="10">
        <v>0.26029852533422737</v>
      </c>
      <c r="F40">
        <f t="shared" si="2"/>
        <v>-1.345926132252266</v>
      </c>
      <c r="G40">
        <v>172.42</v>
      </c>
      <c r="H40">
        <v>0.13</v>
      </c>
      <c r="I40" s="6">
        <f t="shared" si="3"/>
        <v>0.12934024107279685</v>
      </c>
      <c r="K40" s="42" t="s">
        <v>111</v>
      </c>
      <c r="L40" s="43">
        <v>42375</v>
      </c>
      <c r="M40" s="44">
        <v>0.58333333333333337</v>
      </c>
      <c r="N40" s="43">
        <v>42384</v>
      </c>
      <c r="O40" s="44">
        <v>0.625</v>
      </c>
      <c r="P40" s="42">
        <f t="shared" si="13"/>
        <v>9</v>
      </c>
      <c r="Q40" s="21">
        <f t="shared" si="14"/>
        <v>217</v>
      </c>
      <c r="R40" s="21">
        <v>144.38999999999999</v>
      </c>
      <c r="S40" s="42">
        <v>0.34</v>
      </c>
      <c r="T40" s="21" t="str">
        <f>TEXT((N40+O40)-(N39+O39),"[h]:mm:ss")</f>
        <v>22:25:00</v>
      </c>
      <c r="U40" s="14">
        <f t="shared" ref="U40:U48" si="15">Q40-50</f>
        <v>167</v>
      </c>
      <c r="V40">
        <f t="shared" ref="V40:V48" si="16">LN(S40)</f>
        <v>-1.0788096613719298</v>
      </c>
    </row>
    <row r="41" spans="1:31" x14ac:dyDescent="0.2">
      <c r="A41">
        <f t="shared" si="0"/>
        <v>127.44999999999999</v>
      </c>
      <c r="B41" s="10">
        <v>151.44999999999999</v>
      </c>
      <c r="C41" s="10">
        <v>0.249</v>
      </c>
      <c r="D41" s="21">
        <f t="shared" si="1"/>
        <v>-1.3903023825174294</v>
      </c>
      <c r="E41" s="10">
        <v>0.26088015869925574</v>
      </c>
      <c r="F41">
        <f t="shared" si="2"/>
        <v>-1.3436941391784443</v>
      </c>
      <c r="G41">
        <v>172.77</v>
      </c>
      <c r="H41">
        <v>0.11</v>
      </c>
      <c r="I41" s="6">
        <f t="shared" si="3"/>
        <v>0.13018965658065462</v>
      </c>
      <c r="K41" s="42" t="s">
        <v>112</v>
      </c>
      <c r="L41" s="43">
        <v>42375</v>
      </c>
      <c r="M41" s="44">
        <v>0.58333333333333337</v>
      </c>
      <c r="N41" s="43">
        <v>42385</v>
      </c>
      <c r="O41" s="44">
        <v>0.68194444444444446</v>
      </c>
      <c r="P41" s="42">
        <f t="shared" si="13"/>
        <v>10</v>
      </c>
      <c r="Q41" s="21">
        <f t="shared" si="14"/>
        <v>242.36666666666667</v>
      </c>
      <c r="R41" s="21">
        <v>162.66</v>
      </c>
      <c r="S41" s="42">
        <v>0.47799999999999998</v>
      </c>
      <c r="T41" s="21" t="str">
        <f>TEXT((N41+O41)-(N39+O39),"[h]:mm:ss")</f>
        <v>47:47:00</v>
      </c>
      <c r="U41" s="14">
        <f t="shared" si="15"/>
        <v>192.36666666666667</v>
      </c>
      <c r="V41">
        <f t="shared" si="16"/>
        <v>-0.73814454649068106</v>
      </c>
    </row>
    <row r="42" spans="1:31" x14ac:dyDescent="0.2">
      <c r="A42">
        <f t="shared" si="0"/>
        <v>148.13333333333333</v>
      </c>
      <c r="B42" s="10">
        <v>172.13333333333333</v>
      </c>
      <c r="C42" s="10">
        <v>0.52900000000000003</v>
      </c>
      <c r="D42" s="21">
        <f t="shared" si="1"/>
        <v>-0.63676684712383758</v>
      </c>
      <c r="E42" s="10">
        <v>0.38594512574569073</v>
      </c>
      <c r="F42">
        <f t="shared" si="2"/>
        <v>-0.95206008090377281</v>
      </c>
      <c r="G42">
        <v>191.73</v>
      </c>
      <c r="H42">
        <v>0.12</v>
      </c>
      <c r="I42" s="6">
        <f t="shared" si="3"/>
        <v>0.1846787330916797</v>
      </c>
      <c r="K42" s="42" t="s">
        <v>113</v>
      </c>
      <c r="L42" s="43">
        <v>42375</v>
      </c>
      <c r="M42" s="44">
        <v>0.58333333333333337</v>
      </c>
      <c r="N42" s="43">
        <v>42386</v>
      </c>
      <c r="O42" s="44">
        <v>0.70486111111111116</v>
      </c>
      <c r="P42" s="42">
        <f t="shared" si="13"/>
        <v>11</v>
      </c>
      <c r="Q42" s="21">
        <f>((N42-L42)+(O42-M42))*24</f>
        <v>266.91666666666669</v>
      </c>
      <c r="R42" s="21">
        <v>180.89</v>
      </c>
      <c r="S42" s="74">
        <v>0.66500000000000004</v>
      </c>
      <c r="T42" s="21" t="str">
        <f>TEXT((N42+O42)-(N39+O39),"[h]:mm:ss")</f>
        <v>72:20:00</v>
      </c>
      <c r="U42" s="14">
        <f t="shared" si="15"/>
        <v>216.91666666666669</v>
      </c>
      <c r="V42">
        <f t="shared" si="16"/>
        <v>-0.40796823832628287</v>
      </c>
    </row>
    <row r="43" spans="1:31" x14ac:dyDescent="0.2">
      <c r="A43">
        <f t="shared" si="0"/>
        <v>148.36666666666667</v>
      </c>
      <c r="B43" s="10">
        <v>172.36666666666667</v>
      </c>
      <c r="C43" s="10">
        <v>0.45</v>
      </c>
      <c r="D43" s="21">
        <f t="shared" si="1"/>
        <v>-0.79850769621777162</v>
      </c>
      <c r="E43" s="10">
        <v>0.38763378039800589</v>
      </c>
      <c r="F43">
        <f t="shared" si="2"/>
        <v>-0.94769425003347108</v>
      </c>
      <c r="G43">
        <v>191.72</v>
      </c>
      <c r="H43">
        <v>0.16</v>
      </c>
      <c r="I43" s="6">
        <f t="shared" si="3"/>
        <v>0.1846452107017702</v>
      </c>
      <c r="K43" s="42" t="s">
        <v>114</v>
      </c>
      <c r="L43" s="43">
        <v>42375</v>
      </c>
      <c r="M43" s="44">
        <v>0.58333333333333337</v>
      </c>
      <c r="N43" s="43">
        <v>42387</v>
      </c>
      <c r="O43" s="44">
        <v>0.68055555555555547</v>
      </c>
      <c r="P43" s="42">
        <f t="shared" si="13"/>
        <v>12</v>
      </c>
      <c r="Q43" s="21">
        <f t="shared" si="14"/>
        <v>290.33333333333331</v>
      </c>
      <c r="R43" s="21">
        <v>195.94</v>
      </c>
      <c r="S43" s="42">
        <v>0.86499999999999999</v>
      </c>
      <c r="T43" s="21" t="str">
        <f>TEXT((N43+O43)-(N39+O39),"[h]:mm:ss")</f>
        <v>95:45:00</v>
      </c>
      <c r="U43" s="14">
        <f t="shared" si="15"/>
        <v>240.33333333333331</v>
      </c>
      <c r="V43">
        <f t="shared" si="16"/>
        <v>-0.14502577205025774</v>
      </c>
    </row>
    <row r="44" spans="1:31" x14ac:dyDescent="0.2">
      <c r="A44">
        <f t="shared" si="0"/>
        <v>148.63333333333333</v>
      </c>
      <c r="B44" s="10">
        <v>172.63333333333333</v>
      </c>
      <c r="C44" s="10">
        <v>0.45700000000000002</v>
      </c>
      <c r="D44" s="21">
        <f t="shared" si="1"/>
        <v>-0.78307188808793227</v>
      </c>
      <c r="E44" s="10">
        <v>0.38957209252865876</v>
      </c>
      <c r="F44">
        <f t="shared" si="2"/>
        <v>-0.94270634086599059</v>
      </c>
      <c r="G44">
        <v>192.08</v>
      </c>
      <c r="H44">
        <v>0.19</v>
      </c>
      <c r="I44" s="6">
        <f t="shared" si="3"/>
        <v>0.18585546555023336</v>
      </c>
      <c r="K44" s="42" t="s">
        <v>115</v>
      </c>
      <c r="L44" s="43">
        <v>42375</v>
      </c>
      <c r="M44" s="44">
        <v>0.58333333333333337</v>
      </c>
      <c r="N44" s="43">
        <v>42388</v>
      </c>
      <c r="O44" s="44">
        <v>0.625</v>
      </c>
      <c r="P44" s="42">
        <f t="shared" si="13"/>
        <v>13</v>
      </c>
      <c r="Q44" s="21">
        <f t="shared" si="14"/>
        <v>313</v>
      </c>
      <c r="R44" s="21">
        <v>211.96</v>
      </c>
      <c r="S44" s="42">
        <v>1.1339999999999999</v>
      </c>
      <c r="T44" s="21" t="str">
        <f>TEXT((N44+O44)-(N39+O39),"[h]:mm:ss")</f>
        <v>118:25:00</v>
      </c>
      <c r="U44" s="14">
        <f t="shared" si="15"/>
        <v>263</v>
      </c>
      <c r="V44">
        <f t="shared" si="16"/>
        <v>0.12575120530556025</v>
      </c>
    </row>
    <row r="45" spans="1:31" x14ac:dyDescent="0.2">
      <c r="A45">
        <f t="shared" si="0"/>
        <v>148.93333333333334</v>
      </c>
      <c r="B45" s="10">
        <v>172.93333333333334</v>
      </c>
      <c r="C45" s="10">
        <v>0.57299999999999995</v>
      </c>
      <c r="D45" s="21">
        <f t="shared" si="1"/>
        <v>-0.55686956226739759</v>
      </c>
      <c r="E45" s="10">
        <v>0.39176347253394006</v>
      </c>
      <c r="F45">
        <f t="shared" si="2"/>
        <v>-0.9370970076955133</v>
      </c>
      <c r="G45">
        <v>192.72</v>
      </c>
      <c r="H45">
        <v>0.19</v>
      </c>
      <c r="I45" s="6">
        <f t="shared" si="3"/>
        <v>0.18802461788965608</v>
      </c>
      <c r="K45" s="42" t="s">
        <v>116</v>
      </c>
      <c r="L45" s="43">
        <v>42375</v>
      </c>
      <c r="M45" s="44">
        <v>0.58333333333333337</v>
      </c>
      <c r="N45" s="43">
        <v>42389</v>
      </c>
      <c r="O45" s="44">
        <v>0.46319444444444446</v>
      </c>
      <c r="P45" s="42">
        <f t="shared" si="13"/>
        <v>14</v>
      </c>
      <c r="Q45" s="21">
        <f t="shared" si="14"/>
        <v>333.11666666666667</v>
      </c>
      <c r="R45" s="21"/>
      <c r="S45" s="42">
        <v>1.4</v>
      </c>
      <c r="T45" s="21" t="str">
        <f>TEXT((N45+O45)-(N39+O39),"[h]:mm:ss")</f>
        <v>138:32:00</v>
      </c>
      <c r="U45" s="14">
        <f t="shared" si="15"/>
        <v>283.11666666666667</v>
      </c>
      <c r="V45">
        <f t="shared" si="16"/>
        <v>0.33647223662121289</v>
      </c>
    </row>
    <row r="46" spans="1:31" x14ac:dyDescent="0.2">
      <c r="A46">
        <f t="shared" si="0"/>
        <v>149.15</v>
      </c>
      <c r="B46" s="10">
        <v>173.15</v>
      </c>
      <c r="C46" s="10">
        <v>0.39800000000000002</v>
      </c>
      <c r="D46" s="21">
        <f t="shared" si="1"/>
        <v>-0.92130327369769927</v>
      </c>
      <c r="E46" s="10">
        <v>0.39335326081780764</v>
      </c>
      <c r="F46">
        <f t="shared" si="2"/>
        <v>-0.93304718837774647</v>
      </c>
      <c r="G46">
        <v>192.98</v>
      </c>
      <c r="H46">
        <v>0.14000000000000001</v>
      </c>
      <c r="I46" s="6">
        <f t="shared" si="3"/>
        <v>0.18891229945091048</v>
      </c>
      <c r="K46" s="42" t="s">
        <v>117</v>
      </c>
      <c r="L46" s="43">
        <v>42375</v>
      </c>
      <c r="M46" s="44">
        <v>0.58333333333333337</v>
      </c>
      <c r="N46" s="43">
        <v>42390</v>
      </c>
      <c r="O46" s="44">
        <v>0.59375</v>
      </c>
      <c r="P46" s="42">
        <f t="shared" si="13"/>
        <v>15</v>
      </c>
      <c r="Q46" s="21">
        <f t="shared" si="14"/>
        <v>360.25</v>
      </c>
      <c r="R46" s="21"/>
      <c r="S46" s="42">
        <v>1.79</v>
      </c>
      <c r="T46" s="21" t="str">
        <f>TEXT((N46+O46)-(N39+O39),"[h]:mm:ss")</f>
        <v>165:40:00</v>
      </c>
      <c r="U46" s="14">
        <f t="shared" si="15"/>
        <v>310.25</v>
      </c>
      <c r="V46">
        <f t="shared" si="16"/>
        <v>0.58221561985266368</v>
      </c>
      <c r="X46" s="41" t="s">
        <v>182</v>
      </c>
      <c r="Y46" s="41"/>
      <c r="Z46" s="41"/>
    </row>
    <row r="47" spans="1:31" x14ac:dyDescent="0.2">
      <c r="A47">
        <f t="shared" si="0"/>
        <v>149.41666666666669</v>
      </c>
      <c r="B47" s="10">
        <v>173.41666666666669</v>
      </c>
      <c r="C47" s="10">
        <v>0.58899999999999997</v>
      </c>
      <c r="D47" s="21">
        <f t="shared" si="1"/>
        <v>-0.52932909533055039</v>
      </c>
      <c r="E47" s="10">
        <v>0.39531815800022585</v>
      </c>
      <c r="F47">
        <f t="shared" si="2"/>
        <v>-0.92806437500077932</v>
      </c>
      <c r="G47">
        <v>193.07</v>
      </c>
      <c r="H47">
        <v>0.18</v>
      </c>
      <c r="I47" s="6">
        <f t="shared" si="3"/>
        <v>0.18922044737702026</v>
      </c>
      <c r="K47" s="42" t="s">
        <v>118</v>
      </c>
      <c r="L47" s="43">
        <v>42375</v>
      </c>
      <c r="M47" s="44">
        <v>0.58333333333333337</v>
      </c>
      <c r="N47" s="43">
        <v>42391</v>
      </c>
      <c r="O47" s="44">
        <v>0.58333333333333337</v>
      </c>
      <c r="P47" s="42">
        <f t="shared" si="13"/>
        <v>16</v>
      </c>
      <c r="Q47" s="21">
        <f t="shared" si="14"/>
        <v>384</v>
      </c>
      <c r="R47" s="21"/>
      <c r="S47" s="42">
        <v>2.0699999999999998</v>
      </c>
      <c r="T47" s="21" t="str">
        <f>TEXT((N47+O47)-(N39+O39),"[h]:mm:ss")</f>
        <v>189:25:00</v>
      </c>
      <c r="U47" s="14">
        <f t="shared" si="15"/>
        <v>334</v>
      </c>
      <c r="V47">
        <f t="shared" si="16"/>
        <v>0.72754860727727766</v>
      </c>
      <c r="X47" s="41" t="s">
        <v>179</v>
      </c>
      <c r="Y47" s="41" t="s">
        <v>180</v>
      </c>
      <c r="Z47" s="41" t="s">
        <v>160</v>
      </c>
      <c r="AA47" s="41" t="s">
        <v>184</v>
      </c>
      <c r="AB47" t="s">
        <v>179</v>
      </c>
      <c r="AC47" t="s">
        <v>181</v>
      </c>
      <c r="AD47" t="s">
        <v>180</v>
      </c>
      <c r="AE47" s="41" t="s">
        <v>160</v>
      </c>
    </row>
    <row r="48" spans="1:31" x14ac:dyDescent="0.2">
      <c r="A48">
        <f t="shared" si="0"/>
        <v>150.16666666666669</v>
      </c>
      <c r="B48" s="10">
        <v>174.16666666666669</v>
      </c>
      <c r="C48" s="10">
        <v>0.42299999999999999</v>
      </c>
      <c r="D48" s="21">
        <f t="shared" si="1"/>
        <v>-0.86038309993585915</v>
      </c>
      <c r="E48" s="10">
        <v>0.40089343930392562</v>
      </c>
      <c r="F48">
        <f t="shared" si="2"/>
        <v>-0.91405962438670041</v>
      </c>
      <c r="G48">
        <v>193.23</v>
      </c>
      <c r="H48">
        <v>0.14000000000000001</v>
      </c>
      <c r="I48" s="6">
        <f t="shared" si="3"/>
        <v>0.1897693774339031</v>
      </c>
      <c r="K48" s="42" t="s">
        <v>119</v>
      </c>
      <c r="L48" s="43">
        <v>42375</v>
      </c>
      <c r="M48" s="44">
        <v>0.58333333333333337</v>
      </c>
      <c r="N48" s="43">
        <v>42394</v>
      </c>
      <c r="O48" s="44">
        <v>0.61111111111111105</v>
      </c>
      <c r="P48" s="29">
        <f t="shared" si="13"/>
        <v>19</v>
      </c>
      <c r="Q48" s="32">
        <f t="shared" si="14"/>
        <v>456.66666666666669</v>
      </c>
      <c r="R48" s="32"/>
      <c r="S48" s="29">
        <v>2.75</v>
      </c>
      <c r="T48" s="21" t="str">
        <f>TEXT((N48+O48)-(N39+O39),"[h]:mm:ss")</f>
        <v>262:05:00</v>
      </c>
      <c r="U48" s="14">
        <f t="shared" si="15"/>
        <v>406.66666666666669</v>
      </c>
      <c r="V48">
        <f t="shared" si="16"/>
        <v>1.0116009116784799</v>
      </c>
      <c r="X48">
        <v>66</v>
      </c>
      <c r="Y48">
        <v>8.4000000000000005E-2</v>
      </c>
      <c r="Z48">
        <f>LN(Y48)</f>
        <v>-2.4769384801388235</v>
      </c>
      <c r="AB48">
        <v>66</v>
      </c>
      <c r="AC48">
        <v>7.2215999999999999E-3</v>
      </c>
      <c r="AD48">
        <v>8.4000000000000005E-2</v>
      </c>
      <c r="AE48">
        <f>LN(AD48)</f>
        <v>-2.4769384801388235</v>
      </c>
    </row>
    <row r="49" spans="1:31" x14ac:dyDescent="0.2">
      <c r="A49">
        <f t="shared" si="0"/>
        <v>150.71666666666667</v>
      </c>
      <c r="B49" s="10">
        <v>174.71666666666667</v>
      </c>
      <c r="C49" s="10">
        <v>0.371</v>
      </c>
      <c r="D49" s="21">
        <f t="shared" si="1"/>
        <v>-0.99155321637470195</v>
      </c>
      <c r="E49" s="10">
        <v>0.40502828291740389</v>
      </c>
      <c r="F49">
        <f t="shared" si="2"/>
        <v>-0.90379837994994339</v>
      </c>
      <c r="G49">
        <v>193.75</v>
      </c>
      <c r="H49">
        <v>0.12</v>
      </c>
      <c r="I49" s="6">
        <f t="shared" si="3"/>
        <v>0.19156325619265546</v>
      </c>
      <c r="X49">
        <v>67</v>
      </c>
      <c r="Y49">
        <v>8.4000000000000005E-2</v>
      </c>
      <c r="Z49">
        <f t="shared" ref="Z49:Z112" si="17">LN(Y49)</f>
        <v>-2.4769384801388235</v>
      </c>
      <c r="AB49">
        <v>67</v>
      </c>
      <c r="AC49">
        <v>7.2215999999999999E-3</v>
      </c>
      <c r="AD49">
        <v>8.4000000000000005E-2</v>
      </c>
      <c r="AE49">
        <f t="shared" ref="AE49:AE112" si="18">LN(AD49)</f>
        <v>-2.4769384801388235</v>
      </c>
    </row>
    <row r="50" spans="1:31" x14ac:dyDescent="0.2">
      <c r="A50">
        <f t="shared" si="0"/>
        <v>150.85</v>
      </c>
      <c r="B50" s="10">
        <v>174.85</v>
      </c>
      <c r="C50" s="10">
        <v>0.46700000000000003</v>
      </c>
      <c r="D50" s="21">
        <f t="shared" si="1"/>
        <v>-0.76142602131323966</v>
      </c>
      <c r="E50" s="10">
        <v>0.40603661048390194</v>
      </c>
      <c r="F50">
        <f t="shared" si="2"/>
        <v>-0.90131194984012974</v>
      </c>
      <c r="G50">
        <v>195.82</v>
      </c>
      <c r="H50">
        <v>0.18</v>
      </c>
      <c r="I50" s="6">
        <f t="shared" si="3"/>
        <v>0.19885534685668604</v>
      </c>
      <c r="X50">
        <v>68</v>
      </c>
      <c r="Y50">
        <v>8.4000000000000005E-2</v>
      </c>
      <c r="Z50">
        <f t="shared" si="17"/>
        <v>-2.4769384801388235</v>
      </c>
      <c r="AB50">
        <v>68</v>
      </c>
      <c r="AC50">
        <v>7.2215999999999999E-3</v>
      </c>
      <c r="AD50">
        <v>8.4000000000000005E-2</v>
      </c>
      <c r="AE50">
        <f t="shared" si="18"/>
        <v>-2.4769384801388235</v>
      </c>
    </row>
    <row r="51" spans="1:31" x14ac:dyDescent="0.2">
      <c r="A51">
        <f t="shared" si="0"/>
        <v>151</v>
      </c>
      <c r="B51" s="10">
        <v>175</v>
      </c>
      <c r="C51" s="10">
        <v>0.51200000000000001</v>
      </c>
      <c r="D51" s="21">
        <f t="shared" si="1"/>
        <v>-0.66943065394262924</v>
      </c>
      <c r="E51" s="10">
        <v>0.4071737614619666</v>
      </c>
      <c r="F51">
        <f t="shared" si="2"/>
        <v>-0.89851525231023799</v>
      </c>
      <c r="G51">
        <v>217.03</v>
      </c>
      <c r="H51">
        <v>0.16</v>
      </c>
      <c r="I51" s="6">
        <f t="shared" si="3"/>
        <v>0.28875447549421596</v>
      </c>
      <c r="K51" s="83" t="s">
        <v>156</v>
      </c>
      <c r="Q51" s="14"/>
      <c r="R51" s="14"/>
      <c r="S51" s="11"/>
      <c r="T51" s="14"/>
      <c r="X51">
        <v>69</v>
      </c>
      <c r="Y51">
        <v>8.4000000000000005E-2</v>
      </c>
      <c r="Z51">
        <f t="shared" si="17"/>
        <v>-2.4769384801388235</v>
      </c>
      <c r="AB51">
        <v>69</v>
      </c>
      <c r="AC51">
        <v>7.2215999999999999E-3</v>
      </c>
      <c r="AD51">
        <v>8.4000000000000005E-2</v>
      </c>
      <c r="AE51">
        <f t="shared" si="18"/>
        <v>-2.4769384801388235</v>
      </c>
    </row>
    <row r="52" spans="1:31" x14ac:dyDescent="0.2">
      <c r="A52">
        <f t="shared" si="0"/>
        <v>151.16666666666666</v>
      </c>
      <c r="B52" s="10">
        <v>175.16666666666666</v>
      </c>
      <c r="C52" s="10">
        <v>0.4</v>
      </c>
      <c r="D52" s="21">
        <f t="shared" si="1"/>
        <v>-0.916290731874155</v>
      </c>
      <c r="E52" s="10">
        <v>0.40844072535216736</v>
      </c>
      <c r="F52">
        <f t="shared" si="2"/>
        <v>-0.89540847838763282</v>
      </c>
      <c r="G52">
        <v>216.65</v>
      </c>
      <c r="H52">
        <v>0.16</v>
      </c>
      <c r="I52" s="6">
        <f t="shared" si="3"/>
        <v>0.28688185245313513</v>
      </c>
      <c r="K52" s="3" t="s">
        <v>6</v>
      </c>
      <c r="L52" s="1" t="s">
        <v>0</v>
      </c>
      <c r="M52" s="2" t="s">
        <v>1</v>
      </c>
      <c r="N52" s="1" t="s">
        <v>2</v>
      </c>
      <c r="O52" s="2" t="s">
        <v>3</v>
      </c>
      <c r="P52" s="3" t="s">
        <v>4</v>
      </c>
      <c r="Q52" s="15" t="s">
        <v>5</v>
      </c>
      <c r="R52" s="15" t="s">
        <v>121</v>
      </c>
      <c r="S52" s="3" t="s">
        <v>50</v>
      </c>
      <c r="T52" s="25" t="s">
        <v>10</v>
      </c>
      <c r="U52" s="58" t="s">
        <v>120</v>
      </c>
      <c r="V52" s="70" t="s">
        <v>145</v>
      </c>
      <c r="X52">
        <v>70</v>
      </c>
      <c r="Y52">
        <v>8.4000000000000005E-2</v>
      </c>
      <c r="Z52">
        <f t="shared" si="17"/>
        <v>-2.4769384801388235</v>
      </c>
      <c r="AB52">
        <v>70</v>
      </c>
      <c r="AC52">
        <v>7.2215999999999999E-3</v>
      </c>
      <c r="AD52">
        <v>8.4000000000000005E-2</v>
      </c>
      <c r="AE52">
        <f t="shared" si="18"/>
        <v>-2.4769384801388235</v>
      </c>
    </row>
    <row r="53" spans="1:31" x14ac:dyDescent="0.2">
      <c r="A53">
        <f t="shared" si="0"/>
        <v>151.33333333333331</v>
      </c>
      <c r="B53" s="10">
        <v>175.33333333333331</v>
      </c>
      <c r="C53" s="10">
        <v>0.27300000000000002</v>
      </c>
      <c r="D53" s="21">
        <f t="shared" si="1"/>
        <v>-1.2982834837971773</v>
      </c>
      <c r="E53" s="10">
        <v>0.40971134273469634</v>
      </c>
      <c r="F53">
        <f t="shared" si="2"/>
        <v>-0.89230240934831384</v>
      </c>
      <c r="G53">
        <v>216.82</v>
      </c>
      <c r="H53">
        <v>0.14000000000000001</v>
      </c>
      <c r="I53" s="6">
        <f t="shared" si="3"/>
        <v>0.28771835199940599</v>
      </c>
      <c r="K53" s="42" t="s">
        <v>17</v>
      </c>
      <c r="L53" s="43">
        <v>41086</v>
      </c>
      <c r="M53" s="44">
        <v>0.6875</v>
      </c>
      <c r="N53" s="43">
        <v>41093</v>
      </c>
      <c r="O53" s="44">
        <v>0.97083333333333333</v>
      </c>
      <c r="P53" s="42">
        <f t="shared" ref="P53:P62" si="19">(N53-L53)</f>
        <v>7</v>
      </c>
      <c r="Q53" s="21">
        <f t="shared" ref="Q53:Q62" si="20">((N53-L53)+(O53-M53))*24</f>
        <v>174.8</v>
      </c>
      <c r="R53" s="21"/>
      <c r="S53" s="42">
        <v>0.13200000000000001</v>
      </c>
      <c r="T53" s="21">
        <v>0</v>
      </c>
      <c r="U53" s="14">
        <f>Q53-59</f>
        <v>115.80000000000001</v>
      </c>
      <c r="V53">
        <f>LN(S53)</f>
        <v>-2.0249533563957662</v>
      </c>
      <c r="X53">
        <v>71</v>
      </c>
      <c r="Y53">
        <v>8.4000000000000005E-2</v>
      </c>
      <c r="Z53">
        <f t="shared" si="17"/>
        <v>-2.4769384801388235</v>
      </c>
      <c r="AB53">
        <v>71</v>
      </c>
      <c r="AC53">
        <v>7.2215999999999999E-3</v>
      </c>
      <c r="AD53">
        <v>8.4000000000000005E-2</v>
      </c>
      <c r="AE53">
        <f t="shared" si="18"/>
        <v>-2.4769384801388235</v>
      </c>
    </row>
    <row r="54" spans="1:31" x14ac:dyDescent="0.2">
      <c r="A54">
        <f t="shared" si="0"/>
        <v>168.21666666666667</v>
      </c>
      <c r="B54" s="10">
        <v>192.21666666666667</v>
      </c>
      <c r="C54" s="10">
        <v>0.81499999999999995</v>
      </c>
      <c r="D54" s="21">
        <f t="shared" si="1"/>
        <v>-0.2045671657412744</v>
      </c>
      <c r="E54" s="10">
        <v>0.55895032721487059</v>
      </c>
      <c r="F54">
        <f t="shared" si="2"/>
        <v>-0.58169466985606111</v>
      </c>
      <c r="G54">
        <v>217.05</v>
      </c>
      <c r="H54">
        <v>0.11</v>
      </c>
      <c r="I54" s="6">
        <f t="shared" si="3"/>
        <v>0.2888533155135764</v>
      </c>
      <c r="K54" s="42" t="s">
        <v>37</v>
      </c>
      <c r="L54" s="43">
        <v>41086</v>
      </c>
      <c r="M54" s="44">
        <v>0.6875</v>
      </c>
      <c r="N54" s="43">
        <v>41094</v>
      </c>
      <c r="O54" s="44">
        <v>0.41805555555555557</v>
      </c>
      <c r="P54" s="42">
        <f t="shared" si="19"/>
        <v>8</v>
      </c>
      <c r="Q54" s="21">
        <f t="shared" si="20"/>
        <v>185.53333333333333</v>
      </c>
      <c r="R54" s="21">
        <v>101.82</v>
      </c>
      <c r="S54" s="42">
        <v>0.14799999999999999</v>
      </c>
      <c r="T54" s="21">
        <v>0</v>
      </c>
      <c r="U54" s="14">
        <f t="shared" ref="U54:U62" si="21">Q54-59</f>
        <v>126.53333333333333</v>
      </c>
      <c r="V54">
        <f t="shared" ref="V54:V62" si="22">LN(S54)</f>
        <v>-1.9105430052180221</v>
      </c>
      <c r="X54">
        <v>72</v>
      </c>
      <c r="Y54">
        <v>8.4000000000000005E-2</v>
      </c>
      <c r="Z54">
        <f t="shared" si="17"/>
        <v>-2.4769384801388235</v>
      </c>
      <c r="AB54">
        <v>72</v>
      </c>
      <c r="AC54">
        <v>7.2215999999999999E-3</v>
      </c>
      <c r="AD54">
        <v>8.4000000000000005E-2</v>
      </c>
      <c r="AE54">
        <f t="shared" si="18"/>
        <v>-2.4769384801388235</v>
      </c>
    </row>
    <row r="55" spans="1:31" x14ac:dyDescent="0.2">
      <c r="A55">
        <f t="shared" si="0"/>
        <v>168.4</v>
      </c>
      <c r="B55" s="10">
        <v>192.4</v>
      </c>
      <c r="C55" s="10">
        <v>0.45900000000000002</v>
      </c>
      <c r="D55" s="21">
        <f t="shared" si="1"/>
        <v>-0.77870506892159186</v>
      </c>
      <c r="E55" s="10">
        <v>0.56081165963497792</v>
      </c>
      <c r="F55">
        <f t="shared" si="2"/>
        <v>-0.57837015240267786</v>
      </c>
      <c r="G55">
        <v>217.18</v>
      </c>
      <c r="H55">
        <v>0.2</v>
      </c>
      <c r="I55" s="6">
        <f t="shared" si="3"/>
        <v>0.28949646124459871</v>
      </c>
      <c r="K55" s="42" t="s">
        <v>19</v>
      </c>
      <c r="L55" s="43">
        <v>41086</v>
      </c>
      <c r="M55" s="44">
        <v>0.6875</v>
      </c>
      <c r="N55" s="43">
        <v>41094</v>
      </c>
      <c r="O55" s="44">
        <v>0.73055555555555562</v>
      </c>
      <c r="P55" s="42">
        <f t="shared" si="19"/>
        <v>8</v>
      </c>
      <c r="Q55" s="21">
        <f t="shared" si="20"/>
        <v>193.03333333333336</v>
      </c>
      <c r="R55" s="21"/>
      <c r="S55" s="42">
        <v>0.20200000000000001</v>
      </c>
      <c r="T55" s="21" t="str">
        <f>TEXT((N55+O55)-(N54+O54),"[h]:mm:ss")</f>
        <v>7:30:00</v>
      </c>
      <c r="U55" s="14">
        <f t="shared" si="21"/>
        <v>134.03333333333336</v>
      </c>
      <c r="V55">
        <f t="shared" si="22"/>
        <v>-1.5994875815809322</v>
      </c>
      <c r="X55">
        <v>73</v>
      </c>
      <c r="Y55">
        <v>8.4000000000000005E-2</v>
      </c>
      <c r="Z55">
        <f t="shared" si="17"/>
        <v>-2.4769384801388235</v>
      </c>
      <c r="AB55">
        <v>73</v>
      </c>
      <c r="AC55">
        <v>7.2215999999999999E-3</v>
      </c>
      <c r="AD55">
        <v>8.4000000000000005E-2</v>
      </c>
      <c r="AE55">
        <f t="shared" si="18"/>
        <v>-2.4769384801388235</v>
      </c>
    </row>
    <row r="56" spans="1:31" x14ac:dyDescent="0.2">
      <c r="A56">
        <f t="shared" si="0"/>
        <v>168.58333333333331</v>
      </c>
      <c r="B56" s="10">
        <v>192.58333333333331</v>
      </c>
      <c r="C56" s="10">
        <v>0.57099999999999995</v>
      </c>
      <c r="D56" s="21">
        <f t="shared" si="1"/>
        <v>-0.56036606932612687</v>
      </c>
      <c r="E56" s="10">
        <v>0.56267854939312301</v>
      </c>
      <c r="F56">
        <f t="shared" si="2"/>
        <v>-0.57504677412766503</v>
      </c>
      <c r="G56">
        <v>218.1</v>
      </c>
      <c r="H56">
        <v>0.26</v>
      </c>
      <c r="I56" s="6">
        <f t="shared" si="3"/>
        <v>0.29408200532560214</v>
      </c>
      <c r="K56" s="42" t="s">
        <v>20</v>
      </c>
      <c r="L56" s="43">
        <v>41086</v>
      </c>
      <c r="M56" s="44">
        <v>0.6875</v>
      </c>
      <c r="N56" s="43">
        <v>41094</v>
      </c>
      <c r="O56" s="44">
        <v>0.98472222222222217</v>
      </c>
      <c r="P56" s="42">
        <f t="shared" si="19"/>
        <v>8</v>
      </c>
      <c r="Q56" s="21">
        <f t="shared" si="20"/>
        <v>199.13333333333333</v>
      </c>
      <c r="R56" s="21">
        <v>121.57</v>
      </c>
      <c r="S56" s="42">
        <v>0.22</v>
      </c>
      <c r="T56" s="21" t="str">
        <f>TEXT((N56+O56)-(N54+O54),"[h]:mm:ss")</f>
        <v>13:36:00</v>
      </c>
      <c r="U56" s="14">
        <f t="shared" si="21"/>
        <v>140.13333333333333</v>
      </c>
      <c r="V56">
        <f t="shared" si="22"/>
        <v>-1.5141277326297755</v>
      </c>
      <c r="X56">
        <v>74</v>
      </c>
      <c r="Y56">
        <v>8.4000000000000005E-2</v>
      </c>
      <c r="Z56">
        <f t="shared" si="17"/>
        <v>-2.4769384801388235</v>
      </c>
      <c r="AB56">
        <v>74</v>
      </c>
      <c r="AC56">
        <v>7.2215999999999999E-3</v>
      </c>
      <c r="AD56">
        <v>8.4000000000000005E-2</v>
      </c>
      <c r="AE56">
        <f t="shared" si="18"/>
        <v>-2.4769384801388235</v>
      </c>
    </row>
    <row r="57" spans="1:31" x14ac:dyDescent="0.2">
      <c r="A57">
        <f t="shared" si="0"/>
        <v>168.7166666666667</v>
      </c>
      <c r="B57" s="10">
        <v>192.7166666666667</v>
      </c>
      <c r="C57" s="10">
        <v>0.52</v>
      </c>
      <c r="D57" s="21">
        <f t="shared" si="1"/>
        <v>-0.65392646740666394</v>
      </c>
      <c r="E57" s="10">
        <v>0.56403978499319329</v>
      </c>
      <c r="F57">
        <f t="shared" si="2"/>
        <v>-0.57263048920388793</v>
      </c>
      <c r="G57">
        <v>218.42</v>
      </c>
      <c r="H57">
        <v>0.3</v>
      </c>
      <c r="I57" s="6">
        <f t="shared" si="3"/>
        <v>0.29569100978552654</v>
      </c>
      <c r="K57" s="42" t="s">
        <v>21</v>
      </c>
      <c r="L57" s="43">
        <v>41086</v>
      </c>
      <c r="M57" s="44">
        <v>0.6875</v>
      </c>
      <c r="N57" s="43">
        <v>41095</v>
      </c>
      <c r="O57" s="44">
        <v>0.42499999999999999</v>
      </c>
      <c r="P57" s="42">
        <f t="shared" si="19"/>
        <v>9</v>
      </c>
      <c r="Q57" s="21">
        <f t="shared" si="20"/>
        <v>209.70000000000002</v>
      </c>
      <c r="R57" s="21">
        <v>131.27000000000001</v>
      </c>
      <c r="S57" s="42">
        <v>0.29799999999999999</v>
      </c>
      <c r="T57" s="21" t="str">
        <f>TEXT((N57+O57)-(N54+O54),"[h]:mm:ss")</f>
        <v>24:10:00</v>
      </c>
      <c r="U57" s="14">
        <f t="shared" si="21"/>
        <v>150.70000000000002</v>
      </c>
      <c r="V57">
        <f t="shared" si="22"/>
        <v>-1.2106617924767327</v>
      </c>
      <c r="X57">
        <v>75</v>
      </c>
      <c r="Y57">
        <v>8.4000000000000005E-2</v>
      </c>
      <c r="Z57">
        <f t="shared" si="17"/>
        <v>-2.4769384801388235</v>
      </c>
      <c r="AB57">
        <v>75</v>
      </c>
      <c r="AC57">
        <v>7.2215999999999999E-3</v>
      </c>
      <c r="AD57">
        <v>8.4000000000000005E-2</v>
      </c>
      <c r="AE57">
        <f t="shared" si="18"/>
        <v>-2.4769384801388235</v>
      </c>
    </row>
    <row r="58" spans="1:31" x14ac:dyDescent="0.2">
      <c r="A58">
        <f t="shared" si="0"/>
        <v>168.85</v>
      </c>
      <c r="B58" s="10">
        <v>192.85</v>
      </c>
      <c r="C58" s="10">
        <v>0.495</v>
      </c>
      <c r="D58" s="21">
        <f t="shared" si="1"/>
        <v>-0.70319751641344674</v>
      </c>
      <c r="E58" s="10">
        <v>0.56540397126673803</v>
      </c>
      <c r="F58">
        <f t="shared" si="2"/>
        <v>-0.57021480992924178</v>
      </c>
      <c r="G58">
        <v>218.87</v>
      </c>
      <c r="H58">
        <v>0.19</v>
      </c>
      <c r="I58" s="6">
        <f t="shared" si="3"/>
        <v>0.2979659744893195</v>
      </c>
      <c r="K58" s="42" t="s">
        <v>29</v>
      </c>
      <c r="L58" s="43">
        <v>41086</v>
      </c>
      <c r="M58" s="44">
        <v>0.6875</v>
      </c>
      <c r="N58" s="43">
        <v>41095</v>
      </c>
      <c r="O58" s="44">
        <v>0.86041666666666661</v>
      </c>
      <c r="P58" s="42">
        <f t="shared" si="19"/>
        <v>9</v>
      </c>
      <c r="Q58" s="21">
        <f t="shared" si="20"/>
        <v>220.14999999999998</v>
      </c>
      <c r="R58" s="21">
        <v>139.51</v>
      </c>
      <c r="S58" s="42">
        <v>0.30599999999999999</v>
      </c>
      <c r="T58" s="21" t="str">
        <f>TEXT((N58+O58)-(N54+O54),"[h]:mm:ss")</f>
        <v>34:37:00</v>
      </c>
      <c r="U58" s="14">
        <f t="shared" si="21"/>
        <v>161.14999999999998</v>
      </c>
      <c r="V58">
        <f t="shared" si="22"/>
        <v>-1.1841701770297564</v>
      </c>
      <c r="X58">
        <v>76</v>
      </c>
      <c r="Y58">
        <v>8.4000000000000005E-2</v>
      </c>
      <c r="Z58">
        <f t="shared" si="17"/>
        <v>-2.4769384801388235</v>
      </c>
      <c r="AB58">
        <v>76</v>
      </c>
      <c r="AC58">
        <v>7.2215999999999999E-3</v>
      </c>
      <c r="AD58">
        <v>8.4000000000000005E-2</v>
      </c>
      <c r="AE58">
        <f t="shared" si="18"/>
        <v>-2.4769384801388235</v>
      </c>
    </row>
    <row r="59" spans="1:31" x14ac:dyDescent="0.2">
      <c r="A59">
        <f t="shared" si="0"/>
        <v>190.68333333333334</v>
      </c>
      <c r="B59" s="10">
        <v>214.68333333333334</v>
      </c>
      <c r="C59" s="10">
        <v>0.5</v>
      </c>
      <c r="D59" s="21">
        <f t="shared" si="1"/>
        <v>-0.69314718055994529</v>
      </c>
      <c r="E59" s="10">
        <v>0.83205394309431657</v>
      </c>
      <c r="F59">
        <f t="shared" si="2"/>
        <v>-0.18385800481275566</v>
      </c>
      <c r="G59">
        <v>219.93</v>
      </c>
      <c r="H59">
        <v>0.23</v>
      </c>
      <c r="I59" s="6">
        <f t="shared" si="3"/>
        <v>0.30338184538675494</v>
      </c>
      <c r="K59" s="42" t="s">
        <v>30</v>
      </c>
      <c r="L59" s="43">
        <v>41086</v>
      </c>
      <c r="M59" s="44">
        <v>0.6875</v>
      </c>
      <c r="N59" s="43">
        <v>41096</v>
      </c>
      <c r="O59" s="44">
        <v>0.3666666666666667</v>
      </c>
      <c r="P59" s="42">
        <f t="shared" si="19"/>
        <v>10</v>
      </c>
      <c r="Q59" s="21">
        <f t="shared" si="20"/>
        <v>232.3</v>
      </c>
      <c r="R59" s="21">
        <v>151</v>
      </c>
      <c r="S59" s="42">
        <v>0.38500000000000001</v>
      </c>
      <c r="T59" s="21" t="str">
        <f>TEXT((N59+O59)-(N54+O54),"[h]:mm:ss")</f>
        <v>46:46:00</v>
      </c>
      <c r="U59" s="14">
        <f t="shared" si="21"/>
        <v>173.3</v>
      </c>
      <c r="V59">
        <f t="shared" si="22"/>
        <v>-0.95451194469435285</v>
      </c>
      <c r="X59">
        <v>77</v>
      </c>
      <c r="Y59">
        <v>8.4000000000000005E-2</v>
      </c>
      <c r="Z59">
        <f t="shared" si="17"/>
        <v>-2.4769384801388235</v>
      </c>
      <c r="AB59">
        <v>77</v>
      </c>
      <c r="AC59">
        <v>7.2215999999999999E-3</v>
      </c>
      <c r="AD59">
        <v>8.4000000000000005E-2</v>
      </c>
      <c r="AE59">
        <f t="shared" si="18"/>
        <v>-2.4769384801388235</v>
      </c>
    </row>
    <row r="60" spans="1:31" x14ac:dyDescent="0.2">
      <c r="A60">
        <f t="shared" si="0"/>
        <v>191.33333333333331</v>
      </c>
      <c r="B60" s="10">
        <v>215.33333333333331</v>
      </c>
      <c r="C60" s="10">
        <v>1.1879999999999999</v>
      </c>
      <c r="D60" s="21">
        <f t="shared" si="1"/>
        <v>0.17227122094045313</v>
      </c>
      <c r="E60" s="10">
        <v>0.84141446778232432</v>
      </c>
      <c r="F60">
        <f t="shared" si="2"/>
        <v>-0.17267091308131463</v>
      </c>
      <c r="G60">
        <v>239.08</v>
      </c>
      <c r="H60">
        <v>0.2</v>
      </c>
      <c r="I60" s="6">
        <f t="shared" si="3"/>
        <v>0.41554660222280959</v>
      </c>
      <c r="K60" s="42" t="s">
        <v>38</v>
      </c>
      <c r="L60" s="43">
        <v>41086</v>
      </c>
      <c r="M60" s="44">
        <v>0.6875</v>
      </c>
      <c r="N60" s="43">
        <v>41096</v>
      </c>
      <c r="O60" s="44">
        <v>0.85</v>
      </c>
      <c r="P60" s="42">
        <f t="shared" si="19"/>
        <v>10</v>
      </c>
      <c r="Q60" s="21">
        <f t="shared" si="20"/>
        <v>243.89999999999998</v>
      </c>
      <c r="R60" s="21">
        <v>162.88</v>
      </c>
      <c r="S60" s="42">
        <v>0.48</v>
      </c>
      <c r="T60" s="21" t="str">
        <f>TEXT((N60+O60)-(N54+O54),"[h]:mm:ss")</f>
        <v>58:22:00</v>
      </c>
      <c r="U60" s="14">
        <f t="shared" si="21"/>
        <v>184.89999999999998</v>
      </c>
      <c r="V60">
        <f t="shared" si="22"/>
        <v>-0.73396917508020043</v>
      </c>
      <c r="X60">
        <v>78</v>
      </c>
      <c r="Y60">
        <v>8.4000000000000005E-2</v>
      </c>
      <c r="Z60">
        <f t="shared" si="17"/>
        <v>-2.4769384801388235</v>
      </c>
      <c r="AB60">
        <v>78</v>
      </c>
      <c r="AC60">
        <v>7.2215999999999999E-3</v>
      </c>
      <c r="AD60">
        <v>8.4000000000000005E-2</v>
      </c>
      <c r="AE60">
        <f t="shared" si="18"/>
        <v>-2.4769384801388235</v>
      </c>
    </row>
    <row r="61" spans="1:31" x14ac:dyDescent="0.2">
      <c r="A61">
        <f t="shared" si="0"/>
        <v>191.91666666666669</v>
      </c>
      <c r="B61" s="10">
        <v>215.91666666666669</v>
      </c>
      <c r="C61" s="10">
        <v>1.411</v>
      </c>
      <c r="D61" s="21">
        <f t="shared" si="1"/>
        <v>0.34429867287067695</v>
      </c>
      <c r="E61" s="10">
        <v>0.84988982246858846</v>
      </c>
      <c r="F61">
        <f t="shared" si="2"/>
        <v>-0.16264855852444421</v>
      </c>
      <c r="G61">
        <v>239.5</v>
      </c>
      <c r="H61">
        <v>0.3</v>
      </c>
      <c r="I61" s="6">
        <f t="shared" si="3"/>
        <v>0.41831873042612644</v>
      </c>
      <c r="K61" s="42" t="s">
        <v>39</v>
      </c>
      <c r="L61" s="43">
        <v>41086</v>
      </c>
      <c r="M61" s="44">
        <v>0.6875</v>
      </c>
      <c r="N61" s="43">
        <v>41097</v>
      </c>
      <c r="O61" s="44">
        <v>0.48055555555555557</v>
      </c>
      <c r="P61" s="42">
        <f t="shared" si="19"/>
        <v>11</v>
      </c>
      <c r="Q61" s="21">
        <f t="shared" si="20"/>
        <v>259.03333333333336</v>
      </c>
      <c r="R61" s="21">
        <v>182.31</v>
      </c>
      <c r="S61" s="73">
        <v>0.68200000000000005</v>
      </c>
      <c r="T61" s="21" t="str">
        <f>TEXT((N61+O61)-(N54+O54),"[h]:mm:ss")</f>
        <v>73:30:00</v>
      </c>
      <c r="U61" s="14">
        <f t="shared" si="21"/>
        <v>200.03333333333336</v>
      </c>
      <c r="V61">
        <f t="shared" si="22"/>
        <v>-0.38272562113867487</v>
      </c>
      <c r="X61">
        <v>79</v>
      </c>
      <c r="Y61">
        <v>8.4000000000000005E-2</v>
      </c>
      <c r="Z61">
        <f t="shared" si="17"/>
        <v>-2.4769384801388235</v>
      </c>
      <c r="AB61">
        <v>79</v>
      </c>
      <c r="AC61">
        <v>7.2215999999999999E-3</v>
      </c>
      <c r="AD61">
        <v>8.4000000000000005E-2</v>
      </c>
      <c r="AE61">
        <f t="shared" si="18"/>
        <v>-2.4769384801388235</v>
      </c>
    </row>
    <row r="62" spans="1:31" x14ac:dyDescent="0.2">
      <c r="A62">
        <f t="shared" si="0"/>
        <v>192.28333333333336</v>
      </c>
      <c r="B62" s="10">
        <v>216.28333333333336</v>
      </c>
      <c r="C62" s="10">
        <v>1.1579999999999999</v>
      </c>
      <c r="D62" s="21">
        <f t="shared" si="1"/>
        <v>0.14669437915080344</v>
      </c>
      <c r="E62" s="10">
        <v>0.85525359266820633</v>
      </c>
      <c r="F62">
        <f t="shared" si="2"/>
        <v>-0.15635725441040901</v>
      </c>
      <c r="G62">
        <v>239.7</v>
      </c>
      <c r="H62">
        <v>0.22</v>
      </c>
      <c r="I62" s="6">
        <f t="shared" si="3"/>
        <v>0.41964356372236389</v>
      </c>
      <c r="K62" s="29" t="s">
        <v>40</v>
      </c>
      <c r="L62" s="30">
        <v>41086</v>
      </c>
      <c r="M62" s="31">
        <v>0.6875</v>
      </c>
      <c r="N62" s="30">
        <v>41098</v>
      </c>
      <c r="O62" s="46">
        <v>0.57777777777777783</v>
      </c>
      <c r="P62" s="29">
        <f t="shared" si="19"/>
        <v>12</v>
      </c>
      <c r="Q62" s="32">
        <f t="shared" si="20"/>
        <v>285.36666666666667</v>
      </c>
      <c r="R62" s="32"/>
      <c r="S62" s="29">
        <v>0.74</v>
      </c>
      <c r="T62" s="21" t="str">
        <f>TEXT((N62+O62)-(N54+O54),"[h]:mm:ss")</f>
        <v>99:50:00</v>
      </c>
      <c r="U62" s="14">
        <f t="shared" si="21"/>
        <v>226.36666666666667</v>
      </c>
      <c r="V62">
        <f t="shared" si="22"/>
        <v>-0.30110509278392161</v>
      </c>
      <c r="X62">
        <v>80</v>
      </c>
      <c r="Y62">
        <v>8.4000000000000005E-2</v>
      </c>
      <c r="Z62">
        <f t="shared" si="17"/>
        <v>-2.4769384801388235</v>
      </c>
      <c r="AB62">
        <v>80</v>
      </c>
      <c r="AC62">
        <v>7.2215999999999999E-3</v>
      </c>
      <c r="AD62">
        <v>8.4000000000000005E-2</v>
      </c>
      <c r="AE62">
        <f t="shared" si="18"/>
        <v>-2.4769384801388235</v>
      </c>
    </row>
    <row r="63" spans="1:31" x14ac:dyDescent="0.2">
      <c r="A63">
        <f t="shared" si="0"/>
        <v>192.61666666666665</v>
      </c>
      <c r="B63" s="10">
        <v>216.61666666666665</v>
      </c>
      <c r="C63" s="10">
        <v>0.70799999999999996</v>
      </c>
      <c r="D63" s="21">
        <f t="shared" si="1"/>
        <v>-0.34531118528841737</v>
      </c>
      <c r="E63" s="10">
        <v>0.86015421166580719</v>
      </c>
      <c r="F63">
        <f t="shared" si="2"/>
        <v>-0.15064358991928278</v>
      </c>
      <c r="G63">
        <v>241.03</v>
      </c>
      <c r="H63">
        <v>0.13</v>
      </c>
      <c r="I63" s="6">
        <f t="shared" si="3"/>
        <v>0.42853202658572886</v>
      </c>
      <c r="K63" s="29"/>
      <c r="L63" s="30"/>
      <c r="M63" s="31"/>
      <c r="N63" s="30"/>
      <c r="O63" s="46"/>
      <c r="P63" s="29"/>
      <c r="Q63" s="32"/>
      <c r="R63" s="32"/>
      <c r="S63" s="29"/>
      <c r="T63" s="21"/>
      <c r="U63" s="14"/>
      <c r="X63">
        <v>81</v>
      </c>
      <c r="Y63">
        <v>8.4000000000000005E-2</v>
      </c>
      <c r="Z63">
        <f t="shared" si="17"/>
        <v>-2.4769384801388235</v>
      </c>
      <c r="AB63">
        <v>81</v>
      </c>
      <c r="AC63">
        <v>7.2215999999999999E-3</v>
      </c>
      <c r="AD63">
        <v>8.4000000000000005E-2</v>
      </c>
      <c r="AE63">
        <f t="shared" si="18"/>
        <v>-2.4769384801388235</v>
      </c>
    </row>
    <row r="64" spans="1:31" x14ac:dyDescent="0.2">
      <c r="A64">
        <f t="shared" si="0"/>
        <v>193.48333333333332</v>
      </c>
      <c r="B64" s="10">
        <v>217.48333333333332</v>
      </c>
      <c r="C64" s="10">
        <v>1.405</v>
      </c>
      <c r="D64" s="21">
        <f t="shared" si="1"/>
        <v>0.34003730278570909</v>
      </c>
      <c r="E64" s="10">
        <v>0.87300528348862017</v>
      </c>
      <c r="F64">
        <f t="shared" si="2"/>
        <v>-0.13581367105475464</v>
      </c>
      <c r="G64">
        <v>241.03</v>
      </c>
      <c r="H64">
        <v>0.16</v>
      </c>
      <c r="I64" s="6">
        <f t="shared" si="3"/>
        <v>0.42853202658572886</v>
      </c>
      <c r="K64" s="11"/>
      <c r="L64" s="54"/>
      <c r="M64" s="55"/>
      <c r="N64" s="54"/>
      <c r="O64" s="56"/>
      <c r="P64" s="56"/>
      <c r="Q64" s="57"/>
      <c r="R64" s="57"/>
      <c r="S64" s="56"/>
      <c r="T64" s="56"/>
      <c r="X64">
        <v>82</v>
      </c>
      <c r="Y64">
        <v>8.4000000000000005E-2</v>
      </c>
      <c r="Z64">
        <f t="shared" si="17"/>
        <v>-2.4769384801388235</v>
      </c>
      <c r="AB64">
        <v>82</v>
      </c>
      <c r="AC64">
        <v>7.2215999999999999E-3</v>
      </c>
      <c r="AD64">
        <v>8.4000000000000005E-2</v>
      </c>
      <c r="AE64">
        <f t="shared" si="18"/>
        <v>-2.4769384801388235</v>
      </c>
    </row>
    <row r="65" spans="1:31" x14ac:dyDescent="0.2">
      <c r="A65">
        <f t="shared" si="0"/>
        <v>194.66666666666666</v>
      </c>
      <c r="B65" s="10">
        <v>218.66666666666666</v>
      </c>
      <c r="C65" s="10">
        <v>1.171</v>
      </c>
      <c r="D65" s="21">
        <f t="shared" si="1"/>
        <v>0.15785808461558032</v>
      </c>
      <c r="E65" s="10">
        <v>0.89080873326428733</v>
      </c>
      <c r="F65">
        <f t="shared" si="2"/>
        <v>-0.11562553980292334</v>
      </c>
      <c r="G65">
        <v>241.03</v>
      </c>
      <c r="H65">
        <v>0.35</v>
      </c>
      <c r="I65" s="6">
        <f t="shared" si="3"/>
        <v>0.42853202658572886</v>
      </c>
      <c r="X65">
        <v>83</v>
      </c>
      <c r="Y65">
        <v>8.4000000000000005E-2</v>
      </c>
      <c r="Z65">
        <f t="shared" si="17"/>
        <v>-2.4769384801388235</v>
      </c>
      <c r="AB65">
        <v>83</v>
      </c>
      <c r="AC65">
        <v>7.2215999999999999E-3</v>
      </c>
      <c r="AD65">
        <v>8.4000000000000005E-2</v>
      </c>
      <c r="AE65">
        <f t="shared" si="18"/>
        <v>-2.4769384801388235</v>
      </c>
    </row>
    <row r="66" spans="1:31" x14ac:dyDescent="0.2">
      <c r="A66">
        <f t="shared" si="0"/>
        <v>195.81666666666666</v>
      </c>
      <c r="B66" s="10">
        <v>219.81666666666666</v>
      </c>
      <c r="C66" s="10">
        <v>1.077</v>
      </c>
      <c r="D66" s="21">
        <f t="shared" si="1"/>
        <v>7.4179398174251468E-2</v>
      </c>
      <c r="E66" s="10">
        <v>0.90839685879209053</v>
      </c>
      <c r="F66">
        <f t="shared" si="2"/>
        <v>-9.6073926713459934E-2</v>
      </c>
      <c r="G66">
        <v>242.22</v>
      </c>
      <c r="H66">
        <v>0.2</v>
      </c>
      <c r="I66" s="6">
        <f t="shared" si="3"/>
        <v>0.43660026336361324</v>
      </c>
      <c r="K66" s="83" t="s">
        <v>130</v>
      </c>
      <c r="Q66" s="14"/>
      <c r="R66" s="11"/>
      <c r="S66" s="14"/>
      <c r="X66">
        <v>84</v>
      </c>
      <c r="Y66">
        <v>8.4000000000000005E-2</v>
      </c>
      <c r="Z66">
        <f t="shared" si="17"/>
        <v>-2.4769384801388235</v>
      </c>
      <c r="AB66">
        <v>84</v>
      </c>
      <c r="AC66">
        <v>7.2215999999999999E-3</v>
      </c>
      <c r="AD66">
        <v>8.4000000000000005E-2</v>
      </c>
      <c r="AE66">
        <f t="shared" si="18"/>
        <v>-2.4769384801388235</v>
      </c>
    </row>
    <row r="67" spans="1:31" x14ac:dyDescent="0.2">
      <c r="A67">
        <f t="shared" si="0"/>
        <v>196.18333333333334</v>
      </c>
      <c r="B67" s="10">
        <v>220.18333333333334</v>
      </c>
      <c r="C67" s="10">
        <v>0.99099999999999999</v>
      </c>
      <c r="D67" s="21">
        <f t="shared" si="1"/>
        <v>-9.0407446521490707E-3</v>
      </c>
      <c r="E67" s="10">
        <v>0.91406433946236909</v>
      </c>
      <c r="F67">
        <f t="shared" si="2"/>
        <v>-8.9854316720610339E-2</v>
      </c>
      <c r="G67">
        <v>242.77</v>
      </c>
      <c r="H67">
        <v>0.15</v>
      </c>
      <c r="I67" s="6">
        <f t="shared" si="3"/>
        <v>0.44036608860099635</v>
      </c>
      <c r="K67" s="3" t="s">
        <v>6</v>
      </c>
      <c r="L67" s="1" t="s">
        <v>0</v>
      </c>
      <c r="M67" s="2" t="s">
        <v>1</v>
      </c>
      <c r="N67" s="1" t="s">
        <v>2</v>
      </c>
      <c r="O67" s="2" t="s">
        <v>3</v>
      </c>
      <c r="P67" s="3" t="s">
        <v>4</v>
      </c>
      <c r="Q67" s="15" t="s">
        <v>5</v>
      </c>
      <c r="R67" s="3" t="s">
        <v>123</v>
      </c>
      <c r="S67" s="25" t="s">
        <v>10</v>
      </c>
      <c r="U67" t="s">
        <v>145</v>
      </c>
      <c r="X67">
        <v>85</v>
      </c>
      <c r="Y67">
        <v>8.4000000000000005E-2</v>
      </c>
      <c r="Z67">
        <f t="shared" si="17"/>
        <v>-2.4769384801388235</v>
      </c>
      <c r="AB67">
        <v>85</v>
      </c>
      <c r="AC67">
        <v>7.2215999999999999E-3</v>
      </c>
      <c r="AD67">
        <v>8.4000000000000005E-2</v>
      </c>
      <c r="AE67">
        <f t="shared" si="18"/>
        <v>-2.4769384801388235</v>
      </c>
    </row>
    <row r="68" spans="1:31" x14ac:dyDescent="0.2">
      <c r="A68">
        <f t="shared" ref="A68:A131" si="23">(B68-24)</f>
        <v>197.05</v>
      </c>
      <c r="B68" s="10">
        <v>221.05</v>
      </c>
      <c r="C68" s="10">
        <v>0.76700000000000002</v>
      </c>
      <c r="D68" s="21">
        <f t="shared" ref="D68:D131" si="24">LN(C68)</f>
        <v>-0.26526847761488087</v>
      </c>
      <c r="E68" s="10">
        <v>0.92757549578418441</v>
      </c>
      <c r="F68">
        <f t="shared" ref="F68:F131" si="25">LN(E68)</f>
        <v>-7.5181090741211806E-2</v>
      </c>
      <c r="G68">
        <v>243</v>
      </c>
      <c r="H68">
        <v>0.21</v>
      </c>
      <c r="I68" s="6">
        <f t="shared" ref="I68:I123" si="26">(-$L$5/(1+EXP((G68-$M$5)*$K$5)))+$L$5</f>
        <v>0.44194778444037564</v>
      </c>
      <c r="K68" s="42" t="s">
        <v>124</v>
      </c>
      <c r="L68" s="43">
        <v>42375</v>
      </c>
      <c r="M68" s="44">
        <v>0.58333333333333337</v>
      </c>
      <c r="N68" s="43">
        <v>42385</v>
      </c>
      <c r="O68" s="44">
        <v>0.71527777777777779</v>
      </c>
      <c r="P68" s="42">
        <f t="shared" ref="P68:P72" si="27">(N68-L68)</f>
        <v>10</v>
      </c>
      <c r="Q68" s="21">
        <f t="shared" ref="Q68:Q72" si="28">((N68-L68)+(O68-M68))*24</f>
        <v>243.16666666666669</v>
      </c>
      <c r="R68" s="42">
        <v>1.19</v>
      </c>
      <c r="S68" s="21">
        <v>0</v>
      </c>
      <c r="T68">
        <f>LN(R68)</f>
        <v>0.17395330712343798</v>
      </c>
      <c r="U68">
        <f>LN(R68)</f>
        <v>0.17395330712343798</v>
      </c>
      <c r="X68">
        <v>86</v>
      </c>
      <c r="Y68">
        <v>8.4000000000000005E-2</v>
      </c>
      <c r="Z68">
        <f t="shared" si="17"/>
        <v>-2.4769384801388235</v>
      </c>
      <c r="AB68">
        <v>86</v>
      </c>
      <c r="AC68">
        <v>7.2215999999999999E-3</v>
      </c>
      <c r="AD68">
        <v>8.4000000000000005E-2</v>
      </c>
      <c r="AE68">
        <f t="shared" si="18"/>
        <v>-2.4769384801388235</v>
      </c>
    </row>
    <row r="69" spans="1:31" x14ac:dyDescent="0.2">
      <c r="A69">
        <f t="shared" si="23"/>
        <v>197.3</v>
      </c>
      <c r="B69" s="10">
        <v>221.3</v>
      </c>
      <c r="C69" s="10">
        <v>0.97899999999999998</v>
      </c>
      <c r="D69" s="21">
        <f t="shared" si="24"/>
        <v>-2.1223636451626688E-2</v>
      </c>
      <c r="E69" s="10">
        <v>0.93150315130479733</v>
      </c>
      <c r="F69">
        <f t="shared" si="25"/>
        <v>-7.0955705902955704E-2</v>
      </c>
      <c r="G69">
        <v>243.15</v>
      </c>
      <c r="H69">
        <v>0.22</v>
      </c>
      <c r="I69" s="6">
        <f t="shared" si="26"/>
        <v>0.44298151556605836</v>
      </c>
      <c r="K69" s="42" t="s">
        <v>125</v>
      </c>
      <c r="L69" s="43">
        <v>42375</v>
      </c>
      <c r="M69" s="44">
        <v>0.58333333333333337</v>
      </c>
      <c r="N69" s="43">
        <v>42387</v>
      </c>
      <c r="O69" s="44">
        <v>0.72916666666666663</v>
      </c>
      <c r="P69" s="42">
        <f t="shared" si="27"/>
        <v>12</v>
      </c>
      <c r="Q69" s="21">
        <f t="shared" si="28"/>
        <v>291.5</v>
      </c>
      <c r="R69" s="42">
        <v>2.0699999999999998</v>
      </c>
      <c r="S69" s="21" t="str">
        <f>TEXT((N69+O69)-(N68+O68),"[h]:mm:ss")</f>
        <v>48:20:00</v>
      </c>
      <c r="T69">
        <f t="shared" ref="T69:T72" si="29">LN(R69)</f>
        <v>0.72754860727727766</v>
      </c>
      <c r="U69">
        <f t="shared" ref="U69:U72" si="30">LN(R69)</f>
        <v>0.72754860727727766</v>
      </c>
      <c r="X69">
        <v>87</v>
      </c>
      <c r="Y69">
        <v>8.4000000000000005E-2</v>
      </c>
      <c r="Z69">
        <f t="shared" si="17"/>
        <v>-2.4769384801388235</v>
      </c>
      <c r="AB69">
        <v>87</v>
      </c>
      <c r="AC69">
        <v>7.2215999999999999E-3</v>
      </c>
      <c r="AD69">
        <v>8.4000000000000005E-2</v>
      </c>
      <c r="AE69">
        <f t="shared" si="18"/>
        <v>-2.4769384801388235</v>
      </c>
    </row>
    <row r="70" spans="1:31" x14ac:dyDescent="0.2">
      <c r="A70">
        <f t="shared" si="23"/>
        <v>197.43333333333334</v>
      </c>
      <c r="B70" s="10">
        <v>221.43333333333334</v>
      </c>
      <c r="C70" s="10">
        <v>0.86299999999999999</v>
      </c>
      <c r="D70" s="21">
        <f t="shared" si="24"/>
        <v>-0.14734058789870913</v>
      </c>
      <c r="E70" s="10">
        <v>0.93360344572209986</v>
      </c>
      <c r="F70">
        <f t="shared" si="25"/>
        <v>-6.8703507226006391E-2</v>
      </c>
      <c r="G70">
        <v>243.37</v>
      </c>
      <c r="H70">
        <v>0.16</v>
      </c>
      <c r="I70" s="6">
        <f t="shared" si="26"/>
        <v>0.44450078178317876</v>
      </c>
      <c r="K70" s="42" t="s">
        <v>126</v>
      </c>
      <c r="L70" s="43">
        <v>42375</v>
      </c>
      <c r="M70" s="44">
        <v>0.58333333333333337</v>
      </c>
      <c r="N70" s="43">
        <v>42388</v>
      </c>
      <c r="O70" s="44">
        <v>0.70833333333333337</v>
      </c>
      <c r="P70" s="42">
        <f t="shared" si="27"/>
        <v>13</v>
      </c>
      <c r="Q70" s="21">
        <f t="shared" si="28"/>
        <v>315</v>
      </c>
      <c r="R70" s="42">
        <v>2.6</v>
      </c>
      <c r="S70" s="21" t="str">
        <f>TEXT((N70+O70)-(N68+O68),"[h]:mm:ss")</f>
        <v>71:50:00</v>
      </c>
      <c r="T70">
        <f t="shared" si="29"/>
        <v>0.95551144502743635</v>
      </c>
      <c r="U70">
        <f t="shared" si="30"/>
        <v>0.95551144502743635</v>
      </c>
      <c r="X70">
        <v>88</v>
      </c>
      <c r="Y70">
        <v>8.5727999999999999E-2</v>
      </c>
      <c r="Z70">
        <f t="shared" si="17"/>
        <v>-2.4565757856199388</v>
      </c>
      <c r="AB70">
        <v>88</v>
      </c>
      <c r="AC70">
        <v>7.5177000000000004E-3</v>
      </c>
      <c r="AD70">
        <v>8.5646E-2</v>
      </c>
      <c r="AE70">
        <f t="shared" si="18"/>
        <v>-2.4575327569955023</v>
      </c>
    </row>
    <row r="71" spans="1:31" x14ac:dyDescent="0.2">
      <c r="A71">
        <f t="shared" si="23"/>
        <v>192.9</v>
      </c>
      <c r="B71" s="10">
        <v>216.9</v>
      </c>
      <c r="C71" s="10">
        <v>1.1619999999999999</v>
      </c>
      <c r="D71" s="21">
        <f t="shared" si="24"/>
        <v>0.15014265842971941</v>
      </c>
      <c r="E71" s="10">
        <v>0.86433810152453994</v>
      </c>
      <c r="F71">
        <f t="shared" si="25"/>
        <v>-0.1457912655152987</v>
      </c>
      <c r="G71">
        <v>243.5</v>
      </c>
      <c r="H71">
        <v>0.14000000000000001</v>
      </c>
      <c r="I71" s="6">
        <f t="shared" si="26"/>
        <v>0.44540027765061785</v>
      </c>
      <c r="K71" s="42" t="s">
        <v>127</v>
      </c>
      <c r="L71" s="43">
        <v>42375</v>
      </c>
      <c r="M71" s="44">
        <v>0.58333333333333337</v>
      </c>
      <c r="N71" s="43">
        <v>42389</v>
      </c>
      <c r="O71" s="44">
        <v>0.51736111111111105</v>
      </c>
      <c r="P71" s="42">
        <f t="shared" si="27"/>
        <v>14</v>
      </c>
      <c r="Q71" s="21">
        <f t="shared" si="28"/>
        <v>334.41666666666669</v>
      </c>
      <c r="R71" s="42">
        <v>3.06</v>
      </c>
      <c r="S71" s="21" t="str">
        <f>TEXT((N71+O71)-(N68+O68),"[h]:mm:ss")</f>
        <v>91:15:00</v>
      </c>
      <c r="T71">
        <f t="shared" si="29"/>
        <v>1.1184149159642893</v>
      </c>
      <c r="U71">
        <f t="shared" si="30"/>
        <v>1.1184149159642893</v>
      </c>
      <c r="X71">
        <v>89</v>
      </c>
      <c r="Y71">
        <v>8.7508000000000002E-2</v>
      </c>
      <c r="Z71">
        <f t="shared" si="17"/>
        <v>-2.4360250612264767</v>
      </c>
      <c r="AB71">
        <v>89</v>
      </c>
      <c r="AC71">
        <v>7.8267000000000007E-3</v>
      </c>
      <c r="AD71">
        <v>8.7321999999999997E-2</v>
      </c>
      <c r="AE71">
        <f t="shared" si="18"/>
        <v>-2.4381528433024999</v>
      </c>
    </row>
    <row r="72" spans="1:31" x14ac:dyDescent="0.2">
      <c r="A72">
        <f t="shared" si="23"/>
        <v>192.96666666666667</v>
      </c>
      <c r="B72" s="10">
        <v>216.96666666666667</v>
      </c>
      <c r="C72" s="10">
        <v>0.88600000000000001</v>
      </c>
      <c r="D72" s="21">
        <f t="shared" si="24"/>
        <v>-0.1210383283770561</v>
      </c>
      <c r="E72" s="10">
        <v>0.86532500269891788</v>
      </c>
      <c r="F72">
        <f t="shared" si="25"/>
        <v>-0.14465011695398056</v>
      </c>
      <c r="G72">
        <v>262.77999999999997</v>
      </c>
      <c r="H72">
        <v>0.32</v>
      </c>
      <c r="I72" s="6">
        <f t="shared" si="26"/>
        <v>0.59284176007754619</v>
      </c>
      <c r="K72" s="42" t="s">
        <v>128</v>
      </c>
      <c r="L72" s="43">
        <v>42375</v>
      </c>
      <c r="M72" s="44">
        <v>0.58333333333333337</v>
      </c>
      <c r="N72" s="43">
        <v>42390</v>
      </c>
      <c r="O72" s="44">
        <v>0.71666666666666667</v>
      </c>
      <c r="P72" s="42">
        <f t="shared" si="27"/>
        <v>15</v>
      </c>
      <c r="Q72" s="21">
        <f t="shared" si="28"/>
        <v>363.2</v>
      </c>
      <c r="R72" s="42">
        <v>3.73</v>
      </c>
      <c r="S72" s="21" t="str">
        <f>TEXT((N72+O72)-(N68+O68),"[h]:mm:ss")</f>
        <v>120:02:00</v>
      </c>
      <c r="T72">
        <f t="shared" si="29"/>
        <v>1.3164082336557241</v>
      </c>
      <c r="U72">
        <f t="shared" si="30"/>
        <v>1.3164082336557241</v>
      </c>
      <c r="X72">
        <v>90</v>
      </c>
      <c r="Y72">
        <v>8.9316000000000006E-2</v>
      </c>
      <c r="Z72">
        <f t="shared" si="17"/>
        <v>-2.415574635816363</v>
      </c>
      <c r="AB72">
        <v>90</v>
      </c>
      <c r="AC72">
        <v>8.1492000000000005E-3</v>
      </c>
      <c r="AD72">
        <v>8.9036000000000004E-2</v>
      </c>
      <c r="AE72">
        <f t="shared" si="18"/>
        <v>-2.4187144966537732</v>
      </c>
    </row>
    <row r="73" spans="1:31" x14ac:dyDescent="0.2">
      <c r="A73">
        <f t="shared" si="23"/>
        <v>193.08333333333334</v>
      </c>
      <c r="B73" s="10">
        <v>217.08333333333334</v>
      </c>
      <c r="C73" s="10">
        <v>1.0429999999999999</v>
      </c>
      <c r="D73" s="21">
        <f t="shared" si="24"/>
        <v>4.2101176018635326E-2</v>
      </c>
      <c r="E73" s="10">
        <v>0.86705433410958932</v>
      </c>
      <c r="F73">
        <f t="shared" si="25"/>
        <v>-0.14265363506534887</v>
      </c>
      <c r="G73">
        <v>262.93</v>
      </c>
      <c r="H73">
        <v>0.28000000000000003</v>
      </c>
      <c r="I73" s="6">
        <f t="shared" si="26"/>
        <v>0.59409385709239393</v>
      </c>
      <c r="K73" s="42" t="s">
        <v>129</v>
      </c>
      <c r="L73" s="43">
        <v>42375</v>
      </c>
      <c r="M73" s="44">
        <v>0.58333333333333337</v>
      </c>
      <c r="N73" s="43">
        <v>42394</v>
      </c>
      <c r="O73" s="44">
        <v>0.68402777777777779</v>
      </c>
      <c r="P73" s="29">
        <f>(N73-L73)</f>
        <v>19</v>
      </c>
      <c r="Q73" s="32">
        <f>((N73-L73)+(O73-M73))*24</f>
        <v>458.41666666666663</v>
      </c>
      <c r="R73" s="29">
        <v>5</v>
      </c>
      <c r="S73" s="21" t="str">
        <f>TEXT((N73+O73)-(N68+O68),"[h]:mm:ss")</f>
        <v>215:15:00</v>
      </c>
      <c r="T73">
        <f>LN(R73)</f>
        <v>1.6094379124341003</v>
      </c>
      <c r="U73">
        <f>LN(R73)</f>
        <v>1.6094379124341003</v>
      </c>
      <c r="X73">
        <v>91</v>
      </c>
      <c r="Y73">
        <v>9.1167999999999999E-2</v>
      </c>
      <c r="Z73">
        <f t="shared" si="17"/>
        <v>-2.3950513206666391</v>
      </c>
      <c r="AB73">
        <v>91</v>
      </c>
      <c r="AC73">
        <v>8.4858999999999993E-3</v>
      </c>
      <c r="AD73">
        <v>9.0787999999999994E-2</v>
      </c>
      <c r="AE73">
        <f t="shared" si="18"/>
        <v>-2.3992281606989141</v>
      </c>
    </row>
    <row r="74" spans="1:31" x14ac:dyDescent="0.2">
      <c r="A74">
        <f t="shared" si="23"/>
        <v>222.15</v>
      </c>
      <c r="B74" s="10">
        <v>246.15</v>
      </c>
      <c r="C74" s="10">
        <v>0.90600000000000003</v>
      </c>
      <c r="D74" s="21">
        <f t="shared" si="24"/>
        <v>-9.8715972939157695E-2</v>
      </c>
      <c r="E74" s="10">
        <v>1.3920559781413404</v>
      </c>
      <c r="F74">
        <f t="shared" si="25"/>
        <v>0.33078177528565678</v>
      </c>
      <c r="G74">
        <v>263.17</v>
      </c>
      <c r="H74">
        <v>0.27</v>
      </c>
      <c r="I74" s="6">
        <f t="shared" si="26"/>
        <v>0.59610038443568159</v>
      </c>
      <c r="X74">
        <v>92</v>
      </c>
      <c r="Y74">
        <v>9.3063000000000007E-2</v>
      </c>
      <c r="Z74">
        <f t="shared" si="17"/>
        <v>-2.3744785958189643</v>
      </c>
      <c r="AB74">
        <v>92</v>
      </c>
      <c r="AC74">
        <v>8.8374999999999999E-3</v>
      </c>
      <c r="AD74">
        <v>9.2579999999999996E-2</v>
      </c>
      <c r="AE74">
        <f t="shared" si="18"/>
        <v>-2.3796821433790125</v>
      </c>
    </row>
    <row r="75" spans="1:31" x14ac:dyDescent="0.2">
      <c r="A75">
        <f t="shared" si="23"/>
        <v>223.31666666666666</v>
      </c>
      <c r="B75" s="10">
        <v>247.31666666666666</v>
      </c>
      <c r="C75" s="10">
        <v>1.8160000000000001</v>
      </c>
      <c r="D75" s="21">
        <f t="shared" si="24"/>
        <v>0.59663628017910153</v>
      </c>
      <c r="E75" s="10">
        <v>1.4171571398573617</v>
      </c>
      <c r="F75">
        <f t="shared" si="25"/>
        <v>0.34865285071906033</v>
      </c>
      <c r="G75">
        <v>263.39999999999998</v>
      </c>
      <c r="H75">
        <v>0.28000000000000003</v>
      </c>
      <c r="I75" s="6">
        <f t="shared" si="26"/>
        <v>0.59802696049940707</v>
      </c>
      <c r="X75">
        <v>93</v>
      </c>
      <c r="Y75">
        <v>9.5000000000000001E-2</v>
      </c>
      <c r="Z75">
        <f t="shared" si="17"/>
        <v>-2.353878387381596</v>
      </c>
      <c r="AB75">
        <v>93</v>
      </c>
      <c r="AC75">
        <v>9.2046000000000003E-3</v>
      </c>
      <c r="AD75">
        <v>9.4410999999999995E-2</v>
      </c>
      <c r="AE75">
        <f t="shared" si="18"/>
        <v>-2.360097687195513</v>
      </c>
    </row>
    <row r="76" spans="1:31" x14ac:dyDescent="0.2">
      <c r="A76">
        <f t="shared" si="23"/>
        <v>223.43333333333334</v>
      </c>
      <c r="B76" s="10">
        <v>247.43333333333334</v>
      </c>
      <c r="C76" s="10">
        <v>1.921</v>
      </c>
      <c r="D76" s="21">
        <f t="shared" si="24"/>
        <v>0.65284588378641961</v>
      </c>
      <c r="E76" s="10">
        <v>1.4196843754261961</v>
      </c>
      <c r="F76">
        <f t="shared" si="25"/>
        <v>0.3504345760807257</v>
      </c>
      <c r="G76">
        <v>263.47000000000003</v>
      </c>
      <c r="H76">
        <v>0.3</v>
      </c>
      <c r="I76" s="6">
        <f t="shared" si="26"/>
        <v>0.59861401796327285</v>
      </c>
      <c r="X76">
        <v>94</v>
      </c>
      <c r="Y76">
        <v>9.6989000000000006E-2</v>
      </c>
      <c r="Z76">
        <f t="shared" si="17"/>
        <v>-2.3331577089711097</v>
      </c>
      <c r="AB76">
        <v>94</v>
      </c>
      <c r="AC76">
        <v>9.5878999999999999E-3</v>
      </c>
      <c r="AD76">
        <v>9.6287999999999999E-2</v>
      </c>
      <c r="AE76">
        <f t="shared" si="18"/>
        <v>-2.3404115785345025</v>
      </c>
    </row>
    <row r="77" spans="1:31" x14ac:dyDescent="0.2">
      <c r="A77">
        <f t="shared" si="23"/>
        <v>223.58333333333331</v>
      </c>
      <c r="B77" s="10">
        <v>247.58333333333331</v>
      </c>
      <c r="C77" s="10">
        <v>1.976</v>
      </c>
      <c r="D77" s="21">
        <f t="shared" si="24"/>
        <v>0.68107459932567604</v>
      </c>
      <c r="E77" s="10">
        <v>1.422938245319874</v>
      </c>
      <c r="F77">
        <f t="shared" si="25"/>
        <v>0.35272392063957408</v>
      </c>
      <c r="G77">
        <v>263.57</v>
      </c>
      <c r="H77">
        <v>0.26</v>
      </c>
      <c r="I77" s="6">
        <f t="shared" si="26"/>
        <v>0.59945324383045406</v>
      </c>
      <c r="K77" s="58" t="s">
        <v>141</v>
      </c>
      <c r="X77">
        <v>95</v>
      </c>
      <c r="Y77">
        <v>9.9025000000000002E-2</v>
      </c>
      <c r="Z77">
        <f t="shared" si="17"/>
        <v>-2.3123829354741567</v>
      </c>
      <c r="AB77">
        <v>95</v>
      </c>
      <c r="AC77">
        <v>9.9881999999999992E-3</v>
      </c>
      <c r="AD77">
        <v>9.8206000000000002E-2</v>
      </c>
      <c r="AE77">
        <f t="shared" si="18"/>
        <v>-2.3206879656918993</v>
      </c>
    </row>
    <row r="78" spans="1:31" x14ac:dyDescent="0.2">
      <c r="A78">
        <f t="shared" si="23"/>
        <v>223.66666666666669</v>
      </c>
      <c r="B78" s="10">
        <v>247.66666666666669</v>
      </c>
      <c r="C78" s="10">
        <v>1.681</v>
      </c>
      <c r="D78" s="21">
        <f t="shared" si="24"/>
        <v>0.51938885442647853</v>
      </c>
      <c r="E78" s="10">
        <v>1.4247481700634159</v>
      </c>
      <c r="F78">
        <f t="shared" si="25"/>
        <v>0.35399507534079133</v>
      </c>
      <c r="G78">
        <v>263.73</v>
      </c>
      <c r="H78">
        <v>0.15</v>
      </c>
      <c r="I78" s="6">
        <f t="shared" si="26"/>
        <v>0.60079740379549529</v>
      </c>
      <c r="K78" s="59" t="s">
        <v>6</v>
      </c>
      <c r="L78" s="60" t="s">
        <v>0</v>
      </c>
      <c r="M78" s="61" t="s">
        <v>1</v>
      </c>
      <c r="N78" s="60" t="s">
        <v>2</v>
      </c>
      <c r="O78" s="61" t="s">
        <v>3</v>
      </c>
      <c r="P78" s="59" t="s">
        <v>4</v>
      </c>
      <c r="Q78" s="62" t="s">
        <v>5</v>
      </c>
      <c r="R78" s="59" t="s">
        <v>59</v>
      </c>
      <c r="S78" s="58" t="s">
        <v>120</v>
      </c>
      <c r="T78" t="s">
        <v>145</v>
      </c>
      <c r="X78">
        <v>96</v>
      </c>
      <c r="Y78">
        <v>0.10111000000000001</v>
      </c>
      <c r="Z78">
        <f t="shared" si="17"/>
        <v>-2.2915462458788292</v>
      </c>
      <c r="AB78">
        <v>96</v>
      </c>
      <c r="AC78">
        <v>1.0406E-2</v>
      </c>
      <c r="AD78">
        <v>0.10017</v>
      </c>
      <c r="AE78">
        <f t="shared" si="18"/>
        <v>-2.3008865363584641</v>
      </c>
    </row>
    <row r="79" spans="1:31" x14ac:dyDescent="0.2">
      <c r="A79">
        <f t="shared" si="23"/>
        <v>241.8</v>
      </c>
      <c r="B79" s="10">
        <v>265.8</v>
      </c>
      <c r="C79" s="10">
        <v>1.34</v>
      </c>
      <c r="D79" s="21">
        <f t="shared" si="24"/>
        <v>0.29266961396282004</v>
      </c>
      <c r="E79" s="10">
        <v>1.8550231855791166</v>
      </c>
      <c r="F79">
        <f t="shared" si="25"/>
        <v>0.61789719494577044</v>
      </c>
      <c r="G79">
        <v>264.02</v>
      </c>
      <c r="H79">
        <v>0.11</v>
      </c>
      <c r="I79" s="6">
        <f t="shared" si="26"/>
        <v>0.60323807061586887</v>
      </c>
      <c r="K79" s="29" t="s">
        <v>60</v>
      </c>
      <c r="L79" s="63">
        <v>41408</v>
      </c>
      <c r="M79" s="64">
        <v>0.75</v>
      </c>
      <c r="N79" s="63">
        <v>41416</v>
      </c>
      <c r="O79" s="31">
        <v>0.36458333333333331</v>
      </c>
      <c r="P79" s="26">
        <f>(N79-L79)</f>
        <v>8</v>
      </c>
      <c r="Q79" s="28">
        <f>((N79-L79)+(O79-M79))*24</f>
        <v>182.75</v>
      </c>
      <c r="R79" s="29">
        <v>0.17</v>
      </c>
      <c r="S79">
        <v>129.25</v>
      </c>
      <c r="T79" s="14">
        <f t="shared" ref="T79:T95" si="31">LN(R79)</f>
        <v>-1.7719568419318752</v>
      </c>
      <c r="X79">
        <v>97</v>
      </c>
      <c r="Y79">
        <v>0.10324</v>
      </c>
      <c r="Z79">
        <f t="shared" si="17"/>
        <v>-2.270698904131724</v>
      </c>
      <c r="AB79">
        <v>97</v>
      </c>
      <c r="AC79">
        <v>1.0843E-2</v>
      </c>
      <c r="AD79">
        <v>0.10218000000000001</v>
      </c>
      <c r="AE79">
        <f t="shared" si="18"/>
        <v>-2.2810193150794849</v>
      </c>
    </row>
    <row r="80" spans="1:31" x14ac:dyDescent="0.2">
      <c r="A80">
        <f t="shared" si="23"/>
        <v>242.43333333333334</v>
      </c>
      <c r="B80" s="10">
        <v>266.43333333333334</v>
      </c>
      <c r="C80" s="10">
        <v>2.3959999999999999</v>
      </c>
      <c r="D80" s="21">
        <f t="shared" si="24"/>
        <v>0.8738006802532029</v>
      </c>
      <c r="E80" s="10">
        <v>1.8712946917172308</v>
      </c>
      <c r="F80">
        <f t="shared" si="25"/>
        <v>0.62663053981571992</v>
      </c>
      <c r="G80">
        <v>264.2</v>
      </c>
      <c r="H80">
        <v>0.17</v>
      </c>
      <c r="I80" s="6">
        <f t="shared" si="26"/>
        <v>0.60475579684200387</v>
      </c>
      <c r="K80" s="29" t="s">
        <v>61</v>
      </c>
      <c r="L80" s="63">
        <v>41408</v>
      </c>
      <c r="M80" s="64">
        <v>0.75</v>
      </c>
      <c r="N80" s="63">
        <v>41416</v>
      </c>
      <c r="O80" s="31">
        <v>0.40416666666666662</v>
      </c>
      <c r="P80" s="26">
        <f t="shared" ref="P80:P82" si="32">(N80-L80)</f>
        <v>8</v>
      </c>
      <c r="Q80" s="28">
        <f t="shared" ref="Q80:Q82" si="33">((N80-L80)+(O80-M80))*24</f>
        <v>183.7</v>
      </c>
      <c r="R80" s="26">
        <v>0.17499999999999999</v>
      </c>
      <c r="S80" s="14">
        <f>Q80-53.5</f>
        <v>130.19999999999999</v>
      </c>
      <c r="T80" s="14">
        <f t="shared" si="31"/>
        <v>-1.742969305058623</v>
      </c>
      <c r="X80">
        <v>98</v>
      </c>
      <c r="Y80">
        <v>0.10543</v>
      </c>
      <c r="Z80">
        <f t="shared" si="17"/>
        <v>-2.2497080533932787</v>
      </c>
      <c r="AB80">
        <v>98</v>
      </c>
      <c r="AC80">
        <v>1.1299E-2</v>
      </c>
      <c r="AD80">
        <v>0.10423</v>
      </c>
      <c r="AE80">
        <f t="shared" si="18"/>
        <v>-2.2611552832309063</v>
      </c>
    </row>
    <row r="81" spans="1:31" x14ac:dyDescent="0.2">
      <c r="A81">
        <f t="shared" si="23"/>
        <v>242.3</v>
      </c>
      <c r="B81" s="10">
        <v>266.3</v>
      </c>
      <c r="C81" s="10">
        <v>2.48</v>
      </c>
      <c r="D81" s="21">
        <f t="shared" si="24"/>
        <v>0.90825856017689077</v>
      </c>
      <c r="E81" s="10">
        <v>1.8678626268456169</v>
      </c>
      <c r="F81">
        <f t="shared" si="25"/>
        <v>0.62479479686989625</v>
      </c>
      <c r="G81">
        <v>264.35000000000002</v>
      </c>
      <c r="H81">
        <v>0.23</v>
      </c>
      <c r="I81" s="6">
        <f t="shared" si="26"/>
        <v>0.60602221974145665</v>
      </c>
      <c r="K81" s="29" t="s">
        <v>62</v>
      </c>
      <c r="L81" s="63">
        <v>41408</v>
      </c>
      <c r="M81" s="64">
        <v>0.75</v>
      </c>
      <c r="N81" s="63">
        <v>41416</v>
      </c>
      <c r="O81" s="31">
        <v>0.44444444444444442</v>
      </c>
      <c r="P81" s="26">
        <f t="shared" si="32"/>
        <v>8</v>
      </c>
      <c r="Q81" s="28">
        <f t="shared" si="33"/>
        <v>184.66666666666669</v>
      </c>
      <c r="R81" s="26">
        <v>0.186</v>
      </c>
      <c r="S81" s="14">
        <f t="shared" ref="S81:S82" si="34">Q81-53.5</f>
        <v>131.16666666666669</v>
      </c>
      <c r="T81" s="14">
        <f t="shared" si="31"/>
        <v>-1.6820086052689358</v>
      </c>
      <c r="X81">
        <v>99</v>
      </c>
      <c r="Y81">
        <v>0.10766000000000001</v>
      </c>
      <c r="Z81">
        <f t="shared" si="17"/>
        <v>-2.2287771658493258</v>
      </c>
      <c r="AB81">
        <v>99</v>
      </c>
      <c r="AC81">
        <v>1.1776E-2</v>
      </c>
      <c r="AD81">
        <v>0.10632</v>
      </c>
      <c r="AE81">
        <f t="shared" si="18"/>
        <v>-2.2413018645771472</v>
      </c>
    </row>
    <row r="82" spans="1:31" x14ac:dyDescent="0.2">
      <c r="A82">
        <f t="shared" si="23"/>
        <v>242.53333333333336</v>
      </c>
      <c r="B82" s="10">
        <v>266.53333333333336</v>
      </c>
      <c r="C82" s="10">
        <v>2.3940000000000001</v>
      </c>
      <c r="D82" s="21">
        <f t="shared" si="24"/>
        <v>0.87296560713578142</v>
      </c>
      <c r="E82" s="10">
        <v>1.8738710015990261</v>
      </c>
      <c r="F82">
        <f t="shared" si="25"/>
        <v>0.62800634558728941</v>
      </c>
      <c r="G82">
        <v>286.87</v>
      </c>
      <c r="H82">
        <v>0.31</v>
      </c>
      <c r="I82" s="6">
        <f t="shared" si="26"/>
        <v>0.81099992409936816</v>
      </c>
      <c r="K82" s="29" t="s">
        <v>80</v>
      </c>
      <c r="L82" s="63">
        <v>41408</v>
      </c>
      <c r="M82" s="64">
        <v>0.75</v>
      </c>
      <c r="N82" s="63">
        <v>41416</v>
      </c>
      <c r="O82" s="31">
        <v>0.48472222222222222</v>
      </c>
      <c r="P82" s="26">
        <f t="shared" si="32"/>
        <v>8</v>
      </c>
      <c r="Q82" s="28">
        <f t="shared" si="33"/>
        <v>185.63333333333333</v>
      </c>
      <c r="R82" s="65">
        <v>0.185</v>
      </c>
      <c r="S82" s="14">
        <f t="shared" si="34"/>
        <v>132.13333333333333</v>
      </c>
      <c r="T82" s="14">
        <f t="shared" si="31"/>
        <v>-1.6873994539038122</v>
      </c>
      <c r="X82">
        <v>100</v>
      </c>
      <c r="Y82">
        <v>0.10996</v>
      </c>
      <c r="Z82">
        <f t="shared" si="17"/>
        <v>-2.207638615685092</v>
      </c>
      <c r="AB82">
        <v>100</v>
      </c>
      <c r="AC82">
        <v>1.2271000000000001E-2</v>
      </c>
      <c r="AD82">
        <v>0.10847999999999999</v>
      </c>
      <c r="AE82">
        <f t="shared" si="18"/>
        <v>-2.2211894547900517</v>
      </c>
    </row>
    <row r="83" spans="1:31" x14ac:dyDescent="0.2">
      <c r="A83">
        <f t="shared" si="23"/>
        <v>242.7</v>
      </c>
      <c r="B83" s="10">
        <v>266.7</v>
      </c>
      <c r="C83" s="10">
        <v>2.46</v>
      </c>
      <c r="D83" s="21">
        <f t="shared" si="24"/>
        <v>0.90016134994427144</v>
      </c>
      <c r="E83" s="10">
        <v>1.8781691497015816</v>
      </c>
      <c r="F83">
        <f t="shared" si="25"/>
        <v>0.63029744579377156</v>
      </c>
      <c r="G83">
        <v>287.02999999999997</v>
      </c>
      <c r="H83">
        <v>0.27</v>
      </c>
      <c r="I83" s="6">
        <f t="shared" si="26"/>
        <v>0.81254323583416022</v>
      </c>
      <c r="K83" s="29" t="s">
        <v>65</v>
      </c>
      <c r="L83" s="63">
        <v>41408</v>
      </c>
      <c r="M83" s="64">
        <v>0.75</v>
      </c>
      <c r="N83" s="63">
        <v>41416</v>
      </c>
      <c r="O83" s="31">
        <v>0.57013888888888886</v>
      </c>
      <c r="P83" s="26">
        <f t="shared" ref="P83:P95" si="35">(N83-L83)</f>
        <v>8</v>
      </c>
      <c r="Q83" s="28">
        <f t="shared" ref="Q83:Q95" si="36">((N83-L83)+(O83-M83))*24</f>
        <v>187.68333333333334</v>
      </c>
      <c r="R83" s="65">
        <v>0.221</v>
      </c>
      <c r="S83" s="14">
        <f t="shared" ref="S83:S95" si="37">Q83-53.5</f>
        <v>134.18333333333334</v>
      </c>
      <c r="T83" s="14">
        <f t="shared" si="31"/>
        <v>-1.5095925774643841</v>
      </c>
      <c r="X83">
        <v>101</v>
      </c>
      <c r="Y83">
        <v>0.1123</v>
      </c>
      <c r="Z83">
        <f t="shared" si="17"/>
        <v>-2.1865814172377398</v>
      </c>
      <c r="AB83">
        <v>101</v>
      </c>
      <c r="AC83">
        <v>1.2791E-2</v>
      </c>
      <c r="AD83">
        <v>0.11068</v>
      </c>
      <c r="AE83">
        <f t="shared" si="18"/>
        <v>-2.2011121240634117</v>
      </c>
    </row>
    <row r="84" spans="1:31" x14ac:dyDescent="0.2">
      <c r="A84">
        <f t="shared" si="23"/>
        <v>242.81666666666666</v>
      </c>
      <c r="B84" s="10">
        <v>266.81666666666666</v>
      </c>
      <c r="C84" s="10">
        <v>2.8460000000000001</v>
      </c>
      <c r="D84" s="21">
        <f t="shared" si="24"/>
        <v>1.0459144996676606</v>
      </c>
      <c r="E84" s="10">
        <v>1.8811810439269747</v>
      </c>
      <c r="F84">
        <f t="shared" si="25"/>
        <v>0.63189979445228328</v>
      </c>
      <c r="G84">
        <v>287.33</v>
      </c>
      <c r="H84">
        <v>0.28999999999999998</v>
      </c>
      <c r="I84" s="6">
        <f t="shared" si="26"/>
        <v>0.81543943576707445</v>
      </c>
      <c r="K84" s="29" t="s">
        <v>131</v>
      </c>
      <c r="L84" s="63">
        <v>41408</v>
      </c>
      <c r="M84" s="64">
        <v>0.75</v>
      </c>
      <c r="N84" s="63">
        <v>41416</v>
      </c>
      <c r="O84" s="31">
        <v>0.64722222222222225</v>
      </c>
      <c r="P84" s="26">
        <f t="shared" si="35"/>
        <v>8</v>
      </c>
      <c r="Q84" s="28">
        <f t="shared" si="36"/>
        <v>189.53333333333333</v>
      </c>
      <c r="R84" s="29">
        <v>0.19700000000000001</v>
      </c>
      <c r="S84" s="14">
        <f t="shared" si="37"/>
        <v>136.03333333333333</v>
      </c>
      <c r="T84" s="14">
        <f t="shared" si="31"/>
        <v>-1.6245515502441485</v>
      </c>
      <c r="X84">
        <v>102</v>
      </c>
      <c r="Y84">
        <v>0.1147</v>
      </c>
      <c r="Z84">
        <f t="shared" si="17"/>
        <v>-2.1654352548468121</v>
      </c>
      <c r="AB84">
        <v>102</v>
      </c>
      <c r="AC84">
        <v>1.3334E-2</v>
      </c>
      <c r="AD84">
        <v>0.11292000000000001</v>
      </c>
      <c r="AE84">
        <f t="shared" si="18"/>
        <v>-2.1810756755968486</v>
      </c>
    </row>
    <row r="85" spans="1:31" x14ac:dyDescent="0.2">
      <c r="A85">
        <f t="shared" si="23"/>
        <v>264.46666666666664</v>
      </c>
      <c r="B85" s="10">
        <v>288.46666666666664</v>
      </c>
      <c r="C85" s="10">
        <v>2.0779999999999998</v>
      </c>
      <c r="D85" s="21">
        <f t="shared" si="24"/>
        <v>0.7314058926770356</v>
      </c>
      <c r="E85" s="10">
        <v>2.4793245929607153</v>
      </c>
      <c r="F85">
        <f t="shared" si="25"/>
        <v>0.9079861815370982</v>
      </c>
      <c r="G85">
        <v>287.37</v>
      </c>
      <c r="H85">
        <v>0.36</v>
      </c>
      <c r="I85" s="6">
        <f t="shared" si="26"/>
        <v>0.81582583923165508</v>
      </c>
      <c r="K85" s="29" t="s">
        <v>132</v>
      </c>
      <c r="L85" s="63">
        <v>41408</v>
      </c>
      <c r="M85" s="64">
        <v>0.75</v>
      </c>
      <c r="N85" s="63">
        <v>41416</v>
      </c>
      <c r="O85" s="31">
        <v>0.73472222222222217</v>
      </c>
      <c r="P85" s="26">
        <f t="shared" si="35"/>
        <v>8</v>
      </c>
      <c r="Q85" s="28">
        <f t="shared" si="36"/>
        <v>191.63333333333333</v>
      </c>
      <c r="R85" s="26">
        <v>0.215</v>
      </c>
      <c r="S85" s="14">
        <f t="shared" si="37"/>
        <v>138.13333333333333</v>
      </c>
      <c r="T85" s="14">
        <f t="shared" si="31"/>
        <v>-1.5371172508544744</v>
      </c>
      <c r="X85">
        <v>103</v>
      </c>
      <c r="Y85">
        <v>0.11715</v>
      </c>
      <c r="Z85">
        <f t="shared" si="17"/>
        <v>-2.1443001140283324</v>
      </c>
      <c r="AB85">
        <v>103</v>
      </c>
      <c r="AC85">
        <v>1.3901999999999999E-2</v>
      </c>
      <c r="AD85">
        <v>0.11521000000000001</v>
      </c>
      <c r="AE85">
        <f t="shared" si="18"/>
        <v>-2.1609987289321748</v>
      </c>
    </row>
    <row r="86" spans="1:31" x14ac:dyDescent="0.2">
      <c r="A86">
        <f t="shared" si="23"/>
        <v>269.48333333333335</v>
      </c>
      <c r="B86" s="10">
        <v>293.48333333333335</v>
      </c>
      <c r="C86" s="10">
        <v>3.31</v>
      </c>
      <c r="D86" s="21">
        <f t="shared" si="24"/>
        <v>1.1969481893889715</v>
      </c>
      <c r="E86" s="10">
        <v>2.6264487367265872</v>
      </c>
      <c r="F86">
        <f t="shared" si="25"/>
        <v>0.96563264350832301</v>
      </c>
      <c r="G86">
        <v>287.64999999999998</v>
      </c>
      <c r="H86">
        <v>0.3</v>
      </c>
      <c r="I86" s="6">
        <f t="shared" si="26"/>
        <v>0.81853225148208963</v>
      </c>
      <c r="K86" s="29" t="s">
        <v>133</v>
      </c>
      <c r="L86" s="63">
        <v>41408</v>
      </c>
      <c r="M86" s="64">
        <v>0.75</v>
      </c>
      <c r="N86" s="63">
        <v>41416</v>
      </c>
      <c r="O86" s="31">
        <v>0.85972222222222205</v>
      </c>
      <c r="P86" s="26">
        <f t="shared" si="35"/>
        <v>8</v>
      </c>
      <c r="Q86" s="28">
        <f t="shared" si="36"/>
        <v>194.63333333333333</v>
      </c>
      <c r="R86" s="26">
        <v>0.23</v>
      </c>
      <c r="S86" s="14">
        <f t="shared" si="37"/>
        <v>141.13333333333333</v>
      </c>
      <c r="T86" s="14">
        <f t="shared" si="31"/>
        <v>-1.4696759700589417</v>
      </c>
      <c r="X86">
        <v>104</v>
      </c>
      <c r="Y86">
        <v>0.11967</v>
      </c>
      <c r="Z86">
        <f t="shared" si="17"/>
        <v>-2.1230173243967121</v>
      </c>
      <c r="AB86">
        <v>104</v>
      </c>
      <c r="AC86">
        <v>1.4496E-2</v>
      </c>
      <c r="AD86">
        <v>0.11756</v>
      </c>
      <c r="AE86">
        <f t="shared" si="18"/>
        <v>-2.1408064374314204</v>
      </c>
    </row>
    <row r="87" spans="1:31" x14ac:dyDescent="0.2">
      <c r="A87">
        <f t="shared" si="23"/>
        <v>269.08333333333331</v>
      </c>
      <c r="B87" s="10">
        <v>293.08333333333331</v>
      </c>
      <c r="C87" s="10">
        <v>3.49</v>
      </c>
      <c r="D87" s="21">
        <f t="shared" si="24"/>
        <v>1.2499017362143359</v>
      </c>
      <c r="E87" s="10">
        <v>2.6146407349562235</v>
      </c>
      <c r="F87">
        <f t="shared" si="25"/>
        <v>0.96112670182852078</v>
      </c>
      <c r="G87">
        <v>288.13</v>
      </c>
      <c r="H87">
        <v>0.31</v>
      </c>
      <c r="I87" s="6">
        <f t="shared" si="26"/>
        <v>0.82317819601893549</v>
      </c>
      <c r="K87" s="29" t="s">
        <v>134</v>
      </c>
      <c r="L87" s="63">
        <v>41408</v>
      </c>
      <c r="M87" s="64">
        <v>0.75</v>
      </c>
      <c r="N87" s="63">
        <v>41416</v>
      </c>
      <c r="O87" s="66">
        <v>0.98472222222222205</v>
      </c>
      <c r="P87" s="26">
        <f t="shared" si="35"/>
        <v>8</v>
      </c>
      <c r="Q87" s="28">
        <f t="shared" si="36"/>
        <v>197.63333333333333</v>
      </c>
      <c r="R87" s="26">
        <v>0.23799999999999999</v>
      </c>
      <c r="S87" s="14">
        <f t="shared" si="37"/>
        <v>144.13333333333333</v>
      </c>
      <c r="T87" s="14">
        <f t="shared" si="31"/>
        <v>-1.4354846053106625</v>
      </c>
      <c r="X87">
        <v>105</v>
      </c>
      <c r="Y87">
        <v>0.12225</v>
      </c>
      <c r="Z87">
        <f t="shared" si="17"/>
        <v>-2.1016871506271557</v>
      </c>
      <c r="AB87">
        <v>105</v>
      </c>
      <c r="AC87">
        <v>1.5115999999999999E-2</v>
      </c>
      <c r="AD87">
        <v>0.11995</v>
      </c>
      <c r="AE87">
        <f t="shared" si="18"/>
        <v>-2.1206802896964336</v>
      </c>
    </row>
    <row r="88" spans="1:31" x14ac:dyDescent="0.2">
      <c r="A88">
        <f t="shared" si="23"/>
        <v>269.2833333333333</v>
      </c>
      <c r="B88" s="10">
        <v>293.2833333333333</v>
      </c>
      <c r="C88" s="10">
        <v>3.3420000000000001</v>
      </c>
      <c r="D88" s="21">
        <f t="shared" si="24"/>
        <v>1.206569430173202</v>
      </c>
      <c r="E88" s="10">
        <v>2.6205432423013733</v>
      </c>
      <c r="F88">
        <f t="shared" si="25"/>
        <v>0.96338164066996546</v>
      </c>
      <c r="G88">
        <v>288.43</v>
      </c>
      <c r="H88">
        <v>0.49</v>
      </c>
      <c r="I88" s="6">
        <f t="shared" si="26"/>
        <v>0.82608593189795476</v>
      </c>
      <c r="K88" s="29" t="s">
        <v>89</v>
      </c>
      <c r="L88" s="63">
        <v>41408</v>
      </c>
      <c r="M88" s="64">
        <v>0.75</v>
      </c>
      <c r="N88" s="63">
        <v>41417</v>
      </c>
      <c r="O88" s="31">
        <v>0.375</v>
      </c>
      <c r="P88" s="26">
        <f t="shared" si="35"/>
        <v>9</v>
      </c>
      <c r="Q88" s="28">
        <f t="shared" si="36"/>
        <v>207</v>
      </c>
      <c r="R88" s="29">
        <v>0.28199999999999997</v>
      </c>
      <c r="S88" s="14">
        <f t="shared" si="37"/>
        <v>153.5</v>
      </c>
      <c r="T88" s="14">
        <f t="shared" si="31"/>
        <v>-1.2658482080440236</v>
      </c>
      <c r="X88">
        <v>106</v>
      </c>
      <c r="Y88">
        <v>0.12489</v>
      </c>
      <c r="Z88">
        <f t="shared" si="17"/>
        <v>-2.0803219291071433</v>
      </c>
      <c r="AB88">
        <v>106</v>
      </c>
      <c r="AC88">
        <v>1.5765000000000001E-2</v>
      </c>
      <c r="AD88">
        <v>0.12241</v>
      </c>
      <c r="AE88">
        <f t="shared" si="18"/>
        <v>-2.1003792128947159</v>
      </c>
    </row>
    <row r="89" spans="1:31" x14ac:dyDescent="0.2">
      <c r="A89">
        <f t="shared" si="23"/>
        <v>269.38333333333333</v>
      </c>
      <c r="B89" s="10">
        <v>293.38333333333333</v>
      </c>
      <c r="C89" s="10">
        <v>2.9420000000000002</v>
      </c>
      <c r="D89" s="21">
        <f t="shared" si="24"/>
        <v>1.0790896221792459</v>
      </c>
      <c r="E89" s="10">
        <v>2.6234956189400163</v>
      </c>
      <c r="F89">
        <f t="shared" si="25"/>
        <v>0.96450763421375774</v>
      </c>
      <c r="G89">
        <v>288.64999999999998</v>
      </c>
      <c r="H89">
        <v>0.37</v>
      </c>
      <c r="I89" s="6">
        <f t="shared" si="26"/>
        <v>0.82822020362361171</v>
      </c>
      <c r="K89" s="29" t="s">
        <v>92</v>
      </c>
      <c r="L89" s="63">
        <v>41408</v>
      </c>
      <c r="M89" s="64">
        <v>0.75</v>
      </c>
      <c r="N89" s="63">
        <v>41417</v>
      </c>
      <c r="O89" s="31">
        <v>0.49027777777777781</v>
      </c>
      <c r="P89" s="26">
        <f t="shared" si="35"/>
        <v>9</v>
      </c>
      <c r="Q89" s="28">
        <f t="shared" si="36"/>
        <v>209.76666666666665</v>
      </c>
      <c r="R89" s="29">
        <v>0.308</v>
      </c>
      <c r="S89" s="14">
        <f t="shared" si="37"/>
        <v>156.26666666666665</v>
      </c>
      <c r="T89" s="14">
        <f t="shared" si="31"/>
        <v>-1.1776554960085626</v>
      </c>
      <c r="X89">
        <v>107</v>
      </c>
      <c r="Y89">
        <v>0.12759999999999999</v>
      </c>
      <c r="Z89">
        <f t="shared" si="17"/>
        <v>-2.0588549080714476</v>
      </c>
      <c r="AB89">
        <v>107</v>
      </c>
      <c r="AC89">
        <v>1.6442999999999999E-2</v>
      </c>
      <c r="AD89">
        <v>0.12492</v>
      </c>
      <c r="AE89">
        <f t="shared" si="18"/>
        <v>-2.0800817465672594</v>
      </c>
    </row>
    <row r="90" spans="1:31" x14ac:dyDescent="0.2">
      <c r="A90">
        <f t="shared" si="23"/>
        <v>269.5</v>
      </c>
      <c r="B90" s="10">
        <v>293.5</v>
      </c>
      <c r="C90" s="10">
        <v>2.698</v>
      </c>
      <c r="D90" s="21">
        <f t="shared" si="24"/>
        <v>0.99251075778556408</v>
      </c>
      <c r="E90" s="10">
        <v>2.6269409946852118</v>
      </c>
      <c r="F90">
        <f t="shared" si="25"/>
        <v>0.96582004934921162</v>
      </c>
      <c r="G90">
        <v>288.77</v>
      </c>
      <c r="H90">
        <v>0.22</v>
      </c>
      <c r="I90" s="6">
        <f t="shared" si="26"/>
        <v>0.82938503321939061</v>
      </c>
      <c r="K90" s="29" t="s">
        <v>135</v>
      </c>
      <c r="L90" s="63">
        <v>41408</v>
      </c>
      <c r="M90" s="64">
        <v>0.75</v>
      </c>
      <c r="N90" s="63">
        <v>41417</v>
      </c>
      <c r="O90" s="67">
        <v>0.61666666666666703</v>
      </c>
      <c r="P90" s="26">
        <f t="shared" si="35"/>
        <v>9</v>
      </c>
      <c r="Q90" s="28">
        <f t="shared" si="36"/>
        <v>212.8</v>
      </c>
      <c r="R90" s="26">
        <v>0.35</v>
      </c>
      <c r="S90" s="14">
        <f t="shared" si="37"/>
        <v>159.30000000000001</v>
      </c>
      <c r="T90" s="14">
        <f t="shared" si="31"/>
        <v>-1.0498221244986778</v>
      </c>
      <c r="X90">
        <v>108</v>
      </c>
      <c r="Y90">
        <v>0.13037000000000001</v>
      </c>
      <c r="Z90">
        <f t="shared" si="17"/>
        <v>-2.0373787173074493</v>
      </c>
      <c r="AB90">
        <v>108</v>
      </c>
      <c r="AC90">
        <v>1.7152000000000001E-2</v>
      </c>
      <c r="AD90">
        <v>0.12748999999999999</v>
      </c>
      <c r="AE90">
        <f t="shared" si="18"/>
        <v>-2.0597173488321063</v>
      </c>
    </row>
    <row r="91" spans="1:31" x14ac:dyDescent="0.2">
      <c r="A91">
        <f t="shared" si="23"/>
        <v>270.33333333333337</v>
      </c>
      <c r="B91" s="10">
        <v>294.33333333333337</v>
      </c>
      <c r="C91" s="10">
        <v>2.3050000000000002</v>
      </c>
      <c r="D91" s="21">
        <f t="shared" si="24"/>
        <v>0.83508067644861195</v>
      </c>
      <c r="E91" s="10">
        <v>2.6515793647562811</v>
      </c>
      <c r="F91">
        <f t="shared" si="25"/>
        <v>0.97515544916907404</v>
      </c>
      <c r="G91">
        <v>289</v>
      </c>
      <c r="H91">
        <v>0.35</v>
      </c>
      <c r="I91" s="6">
        <f t="shared" si="26"/>
        <v>0.83161895412918518</v>
      </c>
      <c r="K91" s="29" t="s">
        <v>136</v>
      </c>
      <c r="L91" s="63">
        <v>41408</v>
      </c>
      <c r="M91" s="64">
        <v>0.75</v>
      </c>
      <c r="N91" s="63">
        <v>41417</v>
      </c>
      <c r="O91" s="67">
        <v>0.75347222222222221</v>
      </c>
      <c r="P91" s="26">
        <f t="shared" si="35"/>
        <v>9</v>
      </c>
      <c r="Q91" s="28">
        <f t="shared" si="36"/>
        <v>216.08333333333331</v>
      </c>
      <c r="R91" s="26">
        <v>0.36499999999999999</v>
      </c>
      <c r="S91" s="14">
        <f t="shared" si="37"/>
        <v>162.58333333333331</v>
      </c>
      <c r="T91" s="14">
        <f t="shared" si="31"/>
        <v>-1.0078579253996456</v>
      </c>
      <c r="X91">
        <v>109</v>
      </c>
      <c r="Y91">
        <v>0.13321</v>
      </c>
      <c r="Z91">
        <f t="shared" si="17"/>
        <v>-2.0158284486187656</v>
      </c>
      <c r="AB91">
        <v>109</v>
      </c>
      <c r="AC91">
        <v>1.7892999999999999E-2</v>
      </c>
      <c r="AD91">
        <v>0.13012000000000001</v>
      </c>
      <c r="AE91">
        <f t="shared" si="18"/>
        <v>-2.039298177376986</v>
      </c>
    </row>
    <row r="92" spans="1:31" x14ac:dyDescent="0.2">
      <c r="A92">
        <f t="shared" si="23"/>
        <v>270.43333333333334</v>
      </c>
      <c r="B92" s="10">
        <v>294.43333333333334</v>
      </c>
      <c r="C92" s="10">
        <v>1.875</v>
      </c>
      <c r="D92" s="21">
        <f t="shared" si="24"/>
        <v>0.62860865942237409</v>
      </c>
      <c r="E92" s="10">
        <v>2.6545392418840565</v>
      </c>
      <c r="F92">
        <f t="shared" si="25"/>
        <v>0.9762710960869837</v>
      </c>
      <c r="G92">
        <v>311.17</v>
      </c>
      <c r="H92">
        <v>0.16</v>
      </c>
      <c r="I92" s="6">
        <f t="shared" si="26"/>
        <v>1.0516539863907672</v>
      </c>
      <c r="K92" s="29" t="s">
        <v>137</v>
      </c>
      <c r="L92" s="63">
        <v>41408</v>
      </c>
      <c r="M92" s="64">
        <v>0.75</v>
      </c>
      <c r="N92" s="63">
        <v>41417</v>
      </c>
      <c r="O92" s="67">
        <v>0.87847222222222199</v>
      </c>
      <c r="P92" s="26">
        <f t="shared" si="35"/>
        <v>9</v>
      </c>
      <c r="Q92" s="28">
        <f t="shared" si="36"/>
        <v>219.08333333333331</v>
      </c>
      <c r="R92" s="26">
        <v>0.39200000000000002</v>
      </c>
      <c r="S92" s="14">
        <f t="shared" si="37"/>
        <v>165.58333333333331</v>
      </c>
      <c r="T92" s="14">
        <f t="shared" si="31"/>
        <v>-0.93649343919167449</v>
      </c>
      <c r="X92">
        <v>110</v>
      </c>
      <c r="Y92">
        <v>0.13611000000000001</v>
      </c>
      <c r="Z92">
        <f t="shared" si="17"/>
        <v>-1.9942918966381549</v>
      </c>
      <c r="AB92">
        <v>110</v>
      </c>
      <c r="AC92">
        <v>1.8669000000000002E-2</v>
      </c>
      <c r="AD92">
        <v>0.13281999999999999</v>
      </c>
      <c r="AE92">
        <f t="shared" si="18"/>
        <v>-2.0187604508695696</v>
      </c>
    </row>
    <row r="93" spans="1:31" x14ac:dyDescent="0.2">
      <c r="A93">
        <f t="shared" si="23"/>
        <v>270.56666666666666</v>
      </c>
      <c r="B93" s="10">
        <v>294.56666666666666</v>
      </c>
      <c r="C93" s="10">
        <v>2.343</v>
      </c>
      <c r="D93" s="21">
        <f t="shared" si="24"/>
        <v>0.85143215952565854</v>
      </c>
      <c r="E93" s="10">
        <v>2.6584868042525338</v>
      </c>
      <c r="F93">
        <f t="shared" si="25"/>
        <v>0.97775709034359315</v>
      </c>
      <c r="G93">
        <v>311.35000000000002</v>
      </c>
      <c r="H93">
        <v>0.35</v>
      </c>
      <c r="I93" s="6">
        <f t="shared" si="26"/>
        <v>1.0534490149136966</v>
      </c>
      <c r="K93" s="29" t="s">
        <v>138</v>
      </c>
      <c r="L93" s="63">
        <v>41408</v>
      </c>
      <c r="M93" s="64">
        <v>0.75</v>
      </c>
      <c r="N93" s="63">
        <v>41418</v>
      </c>
      <c r="O93" s="68">
        <v>0.46319444444444402</v>
      </c>
      <c r="P93" s="26">
        <f t="shared" si="35"/>
        <v>10</v>
      </c>
      <c r="Q93" s="28">
        <f t="shared" si="36"/>
        <v>233.11666666666665</v>
      </c>
      <c r="R93" s="26">
        <v>0.45100000000000001</v>
      </c>
      <c r="S93" s="14">
        <f t="shared" si="37"/>
        <v>179.61666666666665</v>
      </c>
      <c r="T93" s="14">
        <f t="shared" si="31"/>
        <v>-0.79628793947945864</v>
      </c>
      <c r="X93">
        <v>111</v>
      </c>
      <c r="Y93">
        <v>0.13908000000000001</v>
      </c>
      <c r="Z93">
        <f t="shared" si="17"/>
        <v>-1.9727059718424764</v>
      </c>
      <c r="AB93">
        <v>111</v>
      </c>
      <c r="AC93">
        <v>1.9480000000000001E-2</v>
      </c>
      <c r="AD93">
        <v>0.13557</v>
      </c>
      <c r="AE93">
        <f t="shared" si="18"/>
        <v>-1.9982671668908392</v>
      </c>
    </row>
    <row r="94" spans="1:31" x14ac:dyDescent="0.2">
      <c r="A94">
        <f t="shared" si="23"/>
        <v>270.64999999999998</v>
      </c>
      <c r="B94" s="10">
        <v>294.64999999999998</v>
      </c>
      <c r="C94" s="10">
        <v>3.1859999999999999</v>
      </c>
      <c r="D94" s="21">
        <f t="shared" si="24"/>
        <v>1.1587662114878567</v>
      </c>
      <c r="E94" s="10">
        <v>2.6609546402189634</v>
      </c>
      <c r="F94">
        <f t="shared" si="25"/>
        <v>0.97868494570932685</v>
      </c>
      <c r="G94">
        <v>311.57</v>
      </c>
      <c r="H94">
        <v>0.36</v>
      </c>
      <c r="I94" s="6">
        <f t="shared" si="26"/>
        <v>1.0556424684976429</v>
      </c>
      <c r="K94" s="29" t="s">
        <v>139</v>
      </c>
      <c r="L94" s="63">
        <v>41408</v>
      </c>
      <c r="M94" s="64">
        <v>0.75</v>
      </c>
      <c r="N94" s="63">
        <v>41418</v>
      </c>
      <c r="O94" s="67">
        <v>0.58472222222222225</v>
      </c>
      <c r="P94" s="26">
        <f t="shared" si="35"/>
        <v>10</v>
      </c>
      <c r="Q94" s="28">
        <f t="shared" si="36"/>
        <v>236.03333333333333</v>
      </c>
      <c r="R94" s="26">
        <v>0.48899999999999999</v>
      </c>
      <c r="S94" s="14">
        <f t="shared" si="37"/>
        <v>182.53333333333333</v>
      </c>
      <c r="T94" s="14">
        <f t="shared" si="31"/>
        <v>-0.71539278950726504</v>
      </c>
      <c r="X94">
        <v>112</v>
      </c>
      <c r="Y94">
        <v>0.14213000000000001</v>
      </c>
      <c r="Z94">
        <f t="shared" si="17"/>
        <v>-1.9510131472312167</v>
      </c>
      <c r="AB94">
        <v>112</v>
      </c>
      <c r="AC94">
        <v>2.0327999999999999E-2</v>
      </c>
      <c r="AD94">
        <v>0.13839000000000001</v>
      </c>
      <c r="AE94">
        <f t="shared" si="18"/>
        <v>-1.9776794927442982</v>
      </c>
    </row>
    <row r="95" spans="1:31" x14ac:dyDescent="0.2">
      <c r="A95">
        <f t="shared" si="23"/>
        <v>292.5333333333333</v>
      </c>
      <c r="B95" s="10">
        <v>316.5333333333333</v>
      </c>
      <c r="C95" s="10">
        <v>2.3860000000000001</v>
      </c>
      <c r="D95" s="21">
        <f t="shared" si="24"/>
        <v>0.86961832367572445</v>
      </c>
      <c r="E95" s="10">
        <v>3.3148364784506232</v>
      </c>
      <c r="F95">
        <f t="shared" si="25"/>
        <v>1.198408294653637</v>
      </c>
      <c r="G95">
        <v>311.73</v>
      </c>
      <c r="H95">
        <v>0.3</v>
      </c>
      <c r="I95" s="6">
        <f t="shared" si="26"/>
        <v>1.0572373714108427</v>
      </c>
      <c r="K95" s="29" t="s">
        <v>140</v>
      </c>
      <c r="L95" s="63">
        <v>41408</v>
      </c>
      <c r="M95" s="64">
        <v>0.75</v>
      </c>
      <c r="N95" s="63">
        <v>41418</v>
      </c>
      <c r="O95" s="67">
        <v>0.7104166666666667</v>
      </c>
      <c r="P95" s="26">
        <f t="shared" si="35"/>
        <v>10</v>
      </c>
      <c r="Q95" s="28">
        <f t="shared" si="36"/>
        <v>239.05</v>
      </c>
      <c r="R95" s="26">
        <v>0.505</v>
      </c>
      <c r="S95" s="14">
        <f t="shared" si="37"/>
        <v>185.55</v>
      </c>
      <c r="T95" s="14">
        <f t="shared" si="31"/>
        <v>-0.68319684970677719</v>
      </c>
      <c r="X95">
        <v>113</v>
      </c>
      <c r="Y95">
        <v>0.14524999999999999</v>
      </c>
      <c r="Z95">
        <f t="shared" si="17"/>
        <v>-1.9292988832501166</v>
      </c>
      <c r="AB95">
        <v>113</v>
      </c>
      <c r="AC95">
        <v>2.1215000000000001E-2</v>
      </c>
      <c r="AD95">
        <v>0.14126</v>
      </c>
      <c r="AE95">
        <f t="shared" si="18"/>
        <v>-1.9571531150013608</v>
      </c>
    </row>
    <row r="96" spans="1:31" x14ac:dyDescent="0.2">
      <c r="A96">
        <f t="shared" si="23"/>
        <v>292.64999999999998</v>
      </c>
      <c r="B96" s="10">
        <v>316.64999999999998</v>
      </c>
      <c r="C96" s="10">
        <v>3.169</v>
      </c>
      <c r="D96" s="21">
        <f t="shared" si="24"/>
        <v>1.1534160807087837</v>
      </c>
      <c r="E96" s="10">
        <v>3.318297505676981</v>
      </c>
      <c r="F96">
        <f t="shared" si="25"/>
        <v>1.1994518519068844</v>
      </c>
      <c r="G96">
        <v>311.88</v>
      </c>
      <c r="H96">
        <v>0.32</v>
      </c>
      <c r="I96" s="6">
        <f t="shared" si="26"/>
        <v>1.0587323277635381</v>
      </c>
      <c r="K96" s="29"/>
      <c r="L96" s="63"/>
      <c r="M96" s="64"/>
      <c r="N96" s="63"/>
      <c r="O96" s="31"/>
      <c r="P96" s="26"/>
      <c r="Q96" s="28"/>
      <c r="R96" s="26"/>
      <c r="S96" s="14"/>
      <c r="T96" s="14"/>
      <c r="X96">
        <v>114</v>
      </c>
      <c r="Y96">
        <v>0.14843999999999999</v>
      </c>
      <c r="Z96">
        <f t="shared" si="17"/>
        <v>-1.9075744427897403</v>
      </c>
      <c r="AB96">
        <v>114</v>
      </c>
      <c r="AC96">
        <v>2.2142999999999999E-2</v>
      </c>
      <c r="AD96">
        <v>0.14421</v>
      </c>
      <c r="AE96">
        <f t="shared" si="18"/>
        <v>-1.936484708408158</v>
      </c>
    </row>
    <row r="97" spans="1:31" x14ac:dyDescent="0.2">
      <c r="A97">
        <f t="shared" si="23"/>
        <v>292.76666666666665</v>
      </c>
      <c r="B97" s="10">
        <v>316.76666666666665</v>
      </c>
      <c r="C97" s="10">
        <v>3.32</v>
      </c>
      <c r="D97" s="21">
        <f t="shared" si="24"/>
        <v>1.199964782928397</v>
      </c>
      <c r="E97" s="10">
        <v>3.3217576761815155</v>
      </c>
      <c r="F97">
        <f t="shared" si="25"/>
        <v>1.2004940633713894</v>
      </c>
      <c r="G97">
        <v>312.2</v>
      </c>
      <c r="H97">
        <v>0.31</v>
      </c>
      <c r="I97" s="6">
        <f t="shared" si="26"/>
        <v>1.0619206792946176</v>
      </c>
      <c r="K97" s="29"/>
      <c r="L97" s="63"/>
      <c r="M97" s="64"/>
      <c r="N97" s="63"/>
      <c r="O97" s="31"/>
      <c r="P97" s="26"/>
      <c r="Q97" s="28"/>
      <c r="R97" s="26"/>
      <c r="S97" s="14"/>
      <c r="T97" s="14"/>
      <c r="X97">
        <v>115</v>
      </c>
      <c r="Y97">
        <v>0.15171000000000001</v>
      </c>
      <c r="Z97">
        <f t="shared" si="17"/>
        <v>-1.8857844752221355</v>
      </c>
      <c r="AB97">
        <v>115</v>
      </c>
      <c r="AC97">
        <v>2.3113999999999999E-2</v>
      </c>
      <c r="AD97">
        <v>0.14721999999999999</v>
      </c>
      <c r="AE97">
        <f t="shared" si="18"/>
        <v>-1.9158272123515772</v>
      </c>
    </row>
    <row r="98" spans="1:31" x14ac:dyDescent="0.2">
      <c r="A98">
        <f t="shared" si="23"/>
        <v>292.88333333333333</v>
      </c>
      <c r="B98" s="10">
        <v>316.88333333333333</v>
      </c>
      <c r="C98" s="10">
        <v>2.3130000000000002</v>
      </c>
      <c r="D98" s="21">
        <f t="shared" si="24"/>
        <v>0.83854538324930217</v>
      </c>
      <c r="E98" s="10">
        <v>3.325216980866454</v>
      </c>
      <c r="F98">
        <f t="shared" si="25"/>
        <v>1.2015349293820905</v>
      </c>
      <c r="G98">
        <v>312.38</v>
      </c>
      <c r="H98">
        <v>0.43</v>
      </c>
      <c r="I98" s="6">
        <f t="shared" si="26"/>
        <v>1.0637135760200565</v>
      </c>
      <c r="K98" s="83" t="s">
        <v>155</v>
      </c>
      <c r="L98" s="11"/>
      <c r="M98" s="11"/>
      <c r="N98" s="11"/>
      <c r="O98" s="11"/>
      <c r="P98" s="11"/>
      <c r="Q98" s="75"/>
      <c r="R98" s="11"/>
      <c r="S98" s="75"/>
      <c r="X98">
        <v>116</v>
      </c>
      <c r="Y98">
        <v>0.15507000000000001</v>
      </c>
      <c r="Z98">
        <f t="shared" si="17"/>
        <v>-1.8638786511060794</v>
      </c>
      <c r="AB98">
        <v>116</v>
      </c>
      <c r="AC98">
        <v>2.4129999999999999E-2</v>
      </c>
      <c r="AD98">
        <v>0.15029999999999999</v>
      </c>
      <c r="AE98">
        <f t="shared" si="18"/>
        <v>-1.8951219822232084</v>
      </c>
    </row>
    <row r="99" spans="1:31" x14ac:dyDescent="0.2">
      <c r="A99">
        <f t="shared" si="23"/>
        <v>293</v>
      </c>
      <c r="B99" s="10">
        <v>317</v>
      </c>
      <c r="C99" s="10">
        <v>3.58</v>
      </c>
      <c r="D99" s="21">
        <f t="shared" si="24"/>
        <v>1.275362800412609</v>
      </c>
      <c r="E99" s="10">
        <v>3.3286754106432888</v>
      </c>
      <c r="F99">
        <f t="shared" si="25"/>
        <v>1.2025744502774631</v>
      </c>
      <c r="G99">
        <v>312.60000000000002</v>
      </c>
      <c r="H99">
        <v>0.28000000000000003</v>
      </c>
      <c r="I99" s="6">
        <f t="shared" si="26"/>
        <v>1.0659043346837902</v>
      </c>
      <c r="K99" s="3" t="s">
        <v>6</v>
      </c>
      <c r="L99" s="1" t="s">
        <v>0</v>
      </c>
      <c r="M99" s="2" t="s">
        <v>1</v>
      </c>
      <c r="N99" s="1" t="s">
        <v>2</v>
      </c>
      <c r="O99" s="2" t="s">
        <v>3</v>
      </c>
      <c r="P99" s="3" t="s">
        <v>4</v>
      </c>
      <c r="Q99" s="15" t="s">
        <v>5</v>
      </c>
      <c r="R99" s="3" t="s">
        <v>59</v>
      </c>
      <c r="S99" s="18" t="s">
        <v>10</v>
      </c>
      <c r="T99" s="58" t="s">
        <v>145</v>
      </c>
      <c r="X99">
        <v>117</v>
      </c>
      <c r="Y99">
        <v>0.1585</v>
      </c>
      <c r="Z99">
        <f t="shared" si="17"/>
        <v>-1.8420006856648017</v>
      </c>
      <c r="AB99">
        <v>117</v>
      </c>
      <c r="AC99">
        <v>2.5193E-2</v>
      </c>
      <c r="AD99">
        <v>0.15343999999999999</v>
      </c>
      <c r="AE99">
        <f t="shared" si="18"/>
        <v>-1.8744456678470089</v>
      </c>
    </row>
    <row r="100" spans="1:31" x14ac:dyDescent="0.2">
      <c r="A100">
        <f t="shared" si="23"/>
        <v>293.11666666666667</v>
      </c>
      <c r="B100" s="10">
        <v>317.11666666666667</v>
      </c>
      <c r="C100" s="10">
        <v>3.0390000000000001</v>
      </c>
      <c r="D100" s="21">
        <f t="shared" si="24"/>
        <v>1.111528513934656</v>
      </c>
      <c r="E100" s="10">
        <v>3.3321329564328708</v>
      </c>
      <c r="F100">
        <f t="shared" si="25"/>
        <v>1.2036126263995148</v>
      </c>
      <c r="G100">
        <v>312.72000000000003</v>
      </c>
      <c r="H100">
        <v>0.41</v>
      </c>
      <c r="I100" s="6">
        <f t="shared" si="26"/>
        <v>1.0670990275702139</v>
      </c>
      <c r="K100" s="12" t="s">
        <v>60</v>
      </c>
      <c r="L100" s="4">
        <v>41382</v>
      </c>
      <c r="M100" s="5">
        <v>0.58333333333333337</v>
      </c>
      <c r="N100" s="4">
        <v>41388</v>
      </c>
      <c r="O100" s="13">
        <v>0.54166666666666663</v>
      </c>
      <c r="P100" s="7">
        <f t="shared" ref="P100:P102" si="38">(N100-L100)</f>
        <v>6</v>
      </c>
      <c r="Q100" s="8">
        <f>((N100-L100)+(O100-M100))*24</f>
        <v>143</v>
      </c>
      <c r="R100" s="12">
        <v>0.14399999999999999</v>
      </c>
      <c r="S100" s="53">
        <v>0</v>
      </c>
      <c r="T100">
        <f>LN(R100)</f>
        <v>-1.9379419794061366</v>
      </c>
      <c r="X100">
        <v>118</v>
      </c>
      <c r="Y100">
        <v>0.16203000000000001</v>
      </c>
      <c r="Z100">
        <f t="shared" si="17"/>
        <v>-1.8199737757092276</v>
      </c>
      <c r="AB100">
        <v>118</v>
      </c>
      <c r="AC100">
        <v>2.6306E-2</v>
      </c>
      <c r="AD100">
        <v>0.15668000000000001</v>
      </c>
      <c r="AE100">
        <f t="shared" si="18"/>
        <v>-1.8535497701845065</v>
      </c>
    </row>
    <row r="101" spans="1:31" x14ac:dyDescent="0.2">
      <c r="A101">
        <f t="shared" si="23"/>
        <v>293.51666666666665</v>
      </c>
      <c r="B101" s="10">
        <v>317.51666666666665</v>
      </c>
      <c r="C101" s="10">
        <v>2.9849999999999999</v>
      </c>
      <c r="D101" s="21">
        <f t="shared" si="24"/>
        <v>1.0935997468445653</v>
      </c>
      <c r="E101" s="10">
        <v>3.3439805635370017</v>
      </c>
      <c r="F101">
        <f t="shared" si="25"/>
        <v>1.2071618828661501</v>
      </c>
      <c r="G101">
        <v>312.93</v>
      </c>
      <c r="H101">
        <v>0.44</v>
      </c>
      <c r="I101" s="6">
        <f t="shared" si="26"/>
        <v>1.0691892751780769</v>
      </c>
      <c r="K101" s="12" t="s">
        <v>61</v>
      </c>
      <c r="L101" s="4">
        <v>41382</v>
      </c>
      <c r="M101" s="5">
        <v>0.58333333333333337</v>
      </c>
      <c r="N101" s="4">
        <v>41388</v>
      </c>
      <c r="O101" s="13">
        <v>0.62222222222222223</v>
      </c>
      <c r="P101" s="7">
        <f t="shared" si="38"/>
        <v>6</v>
      </c>
      <c r="Q101" s="8">
        <f>((N101-L101)+(O101-M101))*24</f>
        <v>144.93333333333334</v>
      </c>
      <c r="R101" s="6">
        <v>0.14399999999999999</v>
      </c>
      <c r="S101" s="76" t="str">
        <f>TEXT((N101+O101)-($D$3+$E$3),"[h]:mm:ss")</f>
        <v>993398:00:32</v>
      </c>
      <c r="T101">
        <f t="shared" ref="T101:T102" si="39">LN(R101)</f>
        <v>-1.9379419794061366</v>
      </c>
      <c r="X101">
        <v>119</v>
      </c>
      <c r="Y101">
        <v>0.16564000000000001</v>
      </c>
      <c r="Z101">
        <f t="shared" si="17"/>
        <v>-1.7979385203047704</v>
      </c>
      <c r="AB101">
        <v>119</v>
      </c>
      <c r="AC101">
        <v>2.7470999999999999E-2</v>
      </c>
      <c r="AD101">
        <v>0.15998999999999999</v>
      </c>
      <c r="AE101">
        <f t="shared" si="18"/>
        <v>-1.8326439657015166</v>
      </c>
    </row>
    <row r="102" spans="1:31" x14ac:dyDescent="0.2">
      <c r="A102">
        <f t="shared" si="23"/>
        <v>293.63333333333333</v>
      </c>
      <c r="B102" s="10">
        <v>317.63333333333333</v>
      </c>
      <c r="C102" s="10">
        <v>3.8069999999999999</v>
      </c>
      <c r="D102" s="21">
        <f t="shared" si="24"/>
        <v>1.3368414774003603</v>
      </c>
      <c r="E102" s="10">
        <v>3.3474340856363498</v>
      </c>
      <c r="F102">
        <f t="shared" si="25"/>
        <v>1.2081941077653844</v>
      </c>
      <c r="G102">
        <v>313.13</v>
      </c>
      <c r="H102">
        <v>0.22</v>
      </c>
      <c r="I102" s="6">
        <f t="shared" si="26"/>
        <v>1.0711794228192024</v>
      </c>
      <c r="K102" s="12" t="s">
        <v>62</v>
      </c>
      <c r="L102" s="4">
        <v>41382</v>
      </c>
      <c r="M102" s="5">
        <v>0.58333333333333337</v>
      </c>
      <c r="N102" s="4">
        <v>41388</v>
      </c>
      <c r="O102" s="13">
        <v>0.70763888888888893</v>
      </c>
      <c r="P102" s="7">
        <f t="shared" si="38"/>
        <v>6</v>
      </c>
      <c r="Q102" s="8">
        <f>((N102-L102)+(O102-M102))*24</f>
        <v>146.98333333333335</v>
      </c>
      <c r="R102" s="6">
        <v>0.16800000000000001</v>
      </c>
      <c r="S102" s="76" t="str">
        <f t="shared" ref="S102" si="40">TEXT((N102+O102)-($D$3+$E$3),"[h]:mm:ss")</f>
        <v>993400:03:32</v>
      </c>
      <c r="T102">
        <f t="shared" si="39"/>
        <v>-1.7837912995788781</v>
      </c>
      <c r="X102">
        <v>120</v>
      </c>
      <c r="Y102">
        <v>0.16938</v>
      </c>
      <c r="Z102">
        <f t="shared" si="17"/>
        <v>-1.7756105674886842</v>
      </c>
      <c r="AB102">
        <v>120</v>
      </c>
      <c r="AC102">
        <v>2.869E-2</v>
      </c>
      <c r="AD102">
        <v>0.16338</v>
      </c>
      <c r="AE102">
        <f t="shared" si="18"/>
        <v>-1.8116765030684139</v>
      </c>
    </row>
    <row r="103" spans="1:31" x14ac:dyDescent="0.2">
      <c r="A103">
        <f t="shared" si="23"/>
        <v>316.43333333333334</v>
      </c>
      <c r="B103" s="10">
        <v>340.43333333333334</v>
      </c>
      <c r="C103" s="10">
        <v>3.911</v>
      </c>
      <c r="D103" s="21">
        <f t="shared" si="24"/>
        <v>1.363793095773377</v>
      </c>
      <c r="E103" s="10">
        <v>3.994021527038587</v>
      </c>
      <c r="F103">
        <f t="shared" si="25"/>
        <v>1.3847986248235118</v>
      </c>
      <c r="G103">
        <v>334.78</v>
      </c>
      <c r="H103">
        <v>0.24</v>
      </c>
      <c r="I103" s="6">
        <f t="shared" si="26"/>
        <v>1.2801086784394036</v>
      </c>
      <c r="K103" s="78" t="s">
        <v>148</v>
      </c>
      <c r="L103" s="4">
        <v>41382</v>
      </c>
      <c r="M103" s="5">
        <v>0.58333333333333337</v>
      </c>
      <c r="N103" s="4">
        <v>41388</v>
      </c>
      <c r="O103" s="13">
        <v>0.78749999999999998</v>
      </c>
      <c r="P103" s="7">
        <f t="shared" ref="P103:P119" si="41">(N103-L103)</f>
        <v>6</v>
      </c>
      <c r="Q103" s="49">
        <f>((N103-L103)+(O103-M103))*24</f>
        <v>148.9</v>
      </c>
      <c r="R103" s="77">
        <v>0.17499999999999999</v>
      </c>
      <c r="S103" s="76" t="str">
        <f t="shared" ref="S103:S119" si="42">TEXT((N103+O103)-($D$3+$E$3),"[h]:mm:ss")</f>
        <v>993401:58:32</v>
      </c>
      <c r="T103">
        <f t="shared" ref="T103:T108" si="43">LN(R103)</f>
        <v>-1.742969305058623</v>
      </c>
      <c r="X103">
        <v>121</v>
      </c>
      <c r="Y103">
        <v>0.17318</v>
      </c>
      <c r="Z103">
        <f t="shared" si="17"/>
        <v>-1.7534237629624818</v>
      </c>
      <c r="AB103">
        <v>121</v>
      </c>
      <c r="AC103">
        <v>2.9956E-2</v>
      </c>
      <c r="AD103">
        <v>0.16688</v>
      </c>
      <c r="AE103">
        <f t="shared" si="18"/>
        <v>-1.7904802877296748</v>
      </c>
    </row>
    <row r="104" spans="1:31" x14ac:dyDescent="0.2">
      <c r="A104">
        <f t="shared" si="23"/>
        <v>316.55</v>
      </c>
      <c r="B104" s="10">
        <v>340.55</v>
      </c>
      <c r="C104" s="10">
        <v>3.3290000000000002</v>
      </c>
      <c r="D104" s="21">
        <f t="shared" si="24"/>
        <v>1.202671958592888</v>
      </c>
      <c r="E104" s="10">
        <v>3.9971360687908222</v>
      </c>
      <c r="F104">
        <f t="shared" si="25"/>
        <v>1.3855781218794987</v>
      </c>
      <c r="G104">
        <v>334.77</v>
      </c>
      <c r="H104">
        <v>0.42</v>
      </c>
      <c r="I104" s="6">
        <f t="shared" si="26"/>
        <v>1.2800165219455013</v>
      </c>
      <c r="K104" s="78" t="s">
        <v>149</v>
      </c>
      <c r="L104" s="4">
        <v>41382</v>
      </c>
      <c r="M104" s="5">
        <v>0.58333333333333337</v>
      </c>
      <c r="N104" s="4">
        <v>41388</v>
      </c>
      <c r="O104" s="79">
        <v>0.87083333333333302</v>
      </c>
      <c r="P104" s="7">
        <f t="shared" si="41"/>
        <v>6</v>
      </c>
      <c r="Q104" s="49">
        <f t="shared" ref="Q104:Q119" si="44">((N104-L104)+(O104-M104))*24</f>
        <v>150.89999999999998</v>
      </c>
      <c r="R104" s="77">
        <v>0.182</v>
      </c>
      <c r="S104" s="76" t="str">
        <f t="shared" si="42"/>
        <v>993403:58:32</v>
      </c>
      <c r="T104">
        <f t="shared" si="43"/>
        <v>-1.7037485919053417</v>
      </c>
      <c r="X104">
        <v>122</v>
      </c>
      <c r="Y104">
        <v>0.17706</v>
      </c>
      <c r="Z104">
        <f t="shared" si="17"/>
        <v>-1.731266620799234</v>
      </c>
      <c r="AB104">
        <v>122</v>
      </c>
      <c r="AC104">
        <v>3.1290999999999999E-2</v>
      </c>
      <c r="AD104">
        <v>0.17041999999999999</v>
      </c>
      <c r="AE104">
        <f t="shared" si="18"/>
        <v>-1.7694893005823271</v>
      </c>
    </row>
    <row r="105" spans="1:31" x14ac:dyDescent="0.2">
      <c r="A105">
        <f t="shared" si="23"/>
        <v>316.63333333333333</v>
      </c>
      <c r="B105" s="10">
        <v>340.63333333333333</v>
      </c>
      <c r="C105" s="10">
        <v>3.84</v>
      </c>
      <c r="D105" s="21">
        <f t="shared" si="24"/>
        <v>1.3454723665996355</v>
      </c>
      <c r="E105" s="10">
        <v>3.9993592635074924</v>
      </c>
      <c r="F105">
        <f t="shared" si="25"/>
        <v>1.3861341641659168</v>
      </c>
      <c r="G105">
        <v>334.92</v>
      </c>
      <c r="H105">
        <v>0.46</v>
      </c>
      <c r="I105" s="6">
        <f t="shared" si="26"/>
        <v>1.2813983266380884</v>
      </c>
      <c r="K105" s="80" t="s">
        <v>150</v>
      </c>
      <c r="L105" s="4">
        <v>41382</v>
      </c>
      <c r="M105" s="5">
        <v>0.58333333333333337</v>
      </c>
      <c r="N105" s="4">
        <v>41388</v>
      </c>
      <c r="O105" s="79">
        <v>0.95416666666666605</v>
      </c>
      <c r="P105" s="7">
        <f t="shared" si="41"/>
        <v>6</v>
      </c>
      <c r="Q105" s="49">
        <f t="shared" si="44"/>
        <v>152.89999999999998</v>
      </c>
      <c r="R105" s="77">
        <v>0.20599999999999999</v>
      </c>
      <c r="S105" s="76" t="str">
        <f t="shared" si="42"/>
        <v>993405:58:32</v>
      </c>
      <c r="T105">
        <f t="shared" si="43"/>
        <v>-1.579879110192556</v>
      </c>
      <c r="X105">
        <v>123</v>
      </c>
      <c r="Y105">
        <v>0.18103</v>
      </c>
      <c r="Z105">
        <f t="shared" si="17"/>
        <v>-1.7090925155942847</v>
      </c>
      <c r="AB105">
        <v>123</v>
      </c>
      <c r="AC105">
        <v>3.2677999999999999E-2</v>
      </c>
      <c r="AD105">
        <v>0.17408999999999999</v>
      </c>
      <c r="AE105">
        <f t="shared" si="18"/>
        <v>-1.7481828721115105</v>
      </c>
    </row>
    <row r="106" spans="1:31" x14ac:dyDescent="0.2">
      <c r="A106">
        <f t="shared" si="23"/>
        <v>316.68333333333334</v>
      </c>
      <c r="B106" s="10">
        <v>340.68333333333334</v>
      </c>
      <c r="C106" s="10">
        <v>4.1479999999999997</v>
      </c>
      <c r="D106" s="21">
        <f t="shared" si="24"/>
        <v>1.4226262903672808</v>
      </c>
      <c r="E106" s="10">
        <v>4.0006925881617317</v>
      </c>
      <c r="F106">
        <f t="shared" si="25"/>
        <v>1.3864674931721048</v>
      </c>
      <c r="G106">
        <v>335.2</v>
      </c>
      <c r="H106">
        <v>0.32</v>
      </c>
      <c r="I106" s="6">
        <f t="shared" si="26"/>
        <v>1.283974571991279</v>
      </c>
      <c r="K106" s="80" t="s">
        <v>151</v>
      </c>
      <c r="L106" s="4">
        <v>41382</v>
      </c>
      <c r="M106" s="5">
        <v>0.58333333333333337</v>
      </c>
      <c r="N106" s="4">
        <v>41389</v>
      </c>
      <c r="O106" s="79">
        <v>3.7499999999999999E-2</v>
      </c>
      <c r="P106" s="7">
        <f t="shared" si="41"/>
        <v>7</v>
      </c>
      <c r="Q106" s="49">
        <f t="shared" si="44"/>
        <v>154.9</v>
      </c>
      <c r="R106" s="77">
        <v>0.20599999999999999</v>
      </c>
      <c r="S106" s="76" t="str">
        <f t="shared" si="42"/>
        <v>993407:58:32</v>
      </c>
      <c r="T106">
        <f t="shared" si="43"/>
        <v>-1.579879110192556</v>
      </c>
      <c r="X106">
        <v>124</v>
      </c>
      <c r="Y106">
        <v>0.18509999999999999</v>
      </c>
      <c r="Z106">
        <f t="shared" si="17"/>
        <v>-1.6868590594026853</v>
      </c>
      <c r="AB106">
        <v>124</v>
      </c>
      <c r="AC106">
        <v>3.4140999999999998E-2</v>
      </c>
      <c r="AD106">
        <v>0.17780000000000001</v>
      </c>
      <c r="AE106">
        <f t="shared" si="18"/>
        <v>-1.7270959559023327</v>
      </c>
    </row>
    <row r="107" spans="1:31" x14ac:dyDescent="0.2">
      <c r="A107">
        <f t="shared" si="23"/>
        <v>316.76666666666665</v>
      </c>
      <c r="B107" s="10">
        <v>340.76666666666665</v>
      </c>
      <c r="C107" s="10">
        <v>3.9340000000000002</v>
      </c>
      <c r="D107" s="21">
        <f t="shared" si="24"/>
        <v>1.3696567199668674</v>
      </c>
      <c r="E107" s="10">
        <v>4.002913807532626</v>
      </c>
      <c r="F107">
        <f t="shared" si="25"/>
        <v>1.3870225478107527</v>
      </c>
      <c r="G107">
        <v>335.93</v>
      </c>
      <c r="H107">
        <v>0.42</v>
      </c>
      <c r="I107" s="6">
        <f t="shared" si="26"/>
        <v>1.2906718860267823</v>
      </c>
      <c r="K107" s="80" t="s">
        <v>152</v>
      </c>
      <c r="L107" s="4">
        <v>41382</v>
      </c>
      <c r="M107" s="5">
        <v>0.58333333333333337</v>
      </c>
      <c r="N107" s="4">
        <v>41389</v>
      </c>
      <c r="O107" s="79">
        <v>0.1125</v>
      </c>
      <c r="P107" s="7">
        <f t="shared" si="41"/>
        <v>7</v>
      </c>
      <c r="Q107" s="49">
        <f t="shared" si="44"/>
        <v>156.69999999999999</v>
      </c>
      <c r="R107" s="77">
        <v>0.20599999999999999</v>
      </c>
      <c r="S107" s="76" t="str">
        <f t="shared" si="42"/>
        <v>993409:46:32</v>
      </c>
      <c r="T107">
        <f t="shared" si="43"/>
        <v>-1.579879110192556</v>
      </c>
      <c r="X107">
        <v>125</v>
      </c>
      <c r="Y107">
        <v>0.18926999999999999</v>
      </c>
      <c r="Z107">
        <f t="shared" si="17"/>
        <v>-1.6645807119313092</v>
      </c>
      <c r="AB107">
        <v>125</v>
      </c>
      <c r="AC107">
        <v>3.5673999999999997E-2</v>
      </c>
      <c r="AD107">
        <v>0.18160000000000001</v>
      </c>
      <c r="AE107">
        <f t="shared" si="18"/>
        <v>-1.705948812814944</v>
      </c>
    </row>
    <row r="108" spans="1:31" x14ac:dyDescent="0.2">
      <c r="A108">
        <f t="shared" si="23"/>
        <v>316.86666666666667</v>
      </c>
      <c r="B108" s="10">
        <v>340.86666666666667</v>
      </c>
      <c r="C108" s="10">
        <v>3.2989999999999999</v>
      </c>
      <c r="D108" s="21">
        <f t="shared" si="24"/>
        <v>1.1936193922464444</v>
      </c>
      <c r="E108" s="10">
        <v>4.0055776374123138</v>
      </c>
      <c r="F108">
        <f t="shared" si="25"/>
        <v>1.3876877991870558</v>
      </c>
      <c r="G108">
        <v>336.02</v>
      </c>
      <c r="H108">
        <v>0.45</v>
      </c>
      <c r="I108" s="6">
        <f t="shared" si="26"/>
        <v>1.2914956291784998</v>
      </c>
      <c r="K108" s="80" t="s">
        <v>153</v>
      </c>
      <c r="L108" s="4">
        <v>41382</v>
      </c>
      <c r="M108" s="5">
        <v>0.58333333333333337</v>
      </c>
      <c r="N108" s="4">
        <v>41389</v>
      </c>
      <c r="O108" s="79">
        <v>0.17916666666666667</v>
      </c>
      <c r="P108" s="7">
        <f t="shared" si="41"/>
        <v>7</v>
      </c>
      <c r="Q108" s="49">
        <f t="shared" si="44"/>
        <v>158.30000000000001</v>
      </c>
      <c r="R108" s="77">
        <v>0.21</v>
      </c>
      <c r="S108" s="76" t="str">
        <f t="shared" si="42"/>
        <v>993411:22:32</v>
      </c>
      <c r="T108">
        <f t="shared" si="43"/>
        <v>-1.5606477482646683</v>
      </c>
      <c r="X108">
        <v>126</v>
      </c>
      <c r="Y108">
        <v>0.19355</v>
      </c>
      <c r="Z108">
        <f t="shared" si="17"/>
        <v>-1.6422194019584799</v>
      </c>
      <c r="AB108">
        <v>126</v>
      </c>
      <c r="AC108">
        <v>3.7277999999999999E-2</v>
      </c>
      <c r="AD108">
        <v>0.18548000000000001</v>
      </c>
      <c r="AE108">
        <f t="shared" si="18"/>
        <v>-1.6848082194588769</v>
      </c>
    </row>
    <row r="109" spans="1:31" x14ac:dyDescent="0.2">
      <c r="A109">
        <f t="shared" si="23"/>
        <v>338.0333333333333</v>
      </c>
      <c r="B109" s="10">
        <v>362.0333333333333</v>
      </c>
      <c r="C109" s="10">
        <v>3.9929999999999999</v>
      </c>
      <c r="D109" s="21">
        <f t="shared" si="24"/>
        <v>1.3845428280810843</v>
      </c>
      <c r="E109" s="10">
        <v>4.5246741319823558</v>
      </c>
      <c r="F109">
        <f t="shared" si="25"/>
        <v>1.509545559527159</v>
      </c>
      <c r="G109">
        <v>336.22</v>
      </c>
      <c r="H109">
        <v>0.34</v>
      </c>
      <c r="I109" s="6">
        <f t="shared" si="26"/>
        <v>1.2933246210499121</v>
      </c>
      <c r="K109" s="12" t="s">
        <v>65</v>
      </c>
      <c r="L109" s="4">
        <v>41382</v>
      </c>
      <c r="M109" s="5">
        <v>0.58333333333333337</v>
      </c>
      <c r="N109" s="4">
        <v>41389</v>
      </c>
      <c r="O109" s="13">
        <v>0.34375</v>
      </c>
      <c r="P109" s="7">
        <f t="shared" si="41"/>
        <v>7</v>
      </c>
      <c r="Q109" s="49">
        <f t="shared" si="44"/>
        <v>162.25</v>
      </c>
      <c r="R109" s="12" t="s">
        <v>154</v>
      </c>
      <c r="S109" s="76" t="str">
        <f t="shared" si="42"/>
        <v>993415:19:32</v>
      </c>
      <c r="X109">
        <v>127</v>
      </c>
      <c r="Y109">
        <v>0.19797000000000001</v>
      </c>
      <c r="Z109">
        <f t="shared" si="17"/>
        <v>-1.619639774918697</v>
      </c>
      <c r="AB109">
        <v>127</v>
      </c>
      <c r="AC109">
        <v>3.8943999999999999E-2</v>
      </c>
      <c r="AD109">
        <v>0.1895</v>
      </c>
      <c r="AE109">
        <f t="shared" si="18"/>
        <v>-1.6633662544596559</v>
      </c>
    </row>
    <row r="110" spans="1:31" x14ac:dyDescent="0.2">
      <c r="A110">
        <f t="shared" si="23"/>
        <v>338.2166666666667</v>
      </c>
      <c r="B110" s="10">
        <v>362.2166666666667</v>
      </c>
      <c r="C110" s="10">
        <v>2.4809999999999999</v>
      </c>
      <c r="D110" s="21">
        <f t="shared" si="24"/>
        <v>0.9086617047096639</v>
      </c>
      <c r="E110" s="10">
        <v>4.5287497220433979</v>
      </c>
      <c r="F110">
        <f t="shared" si="25"/>
        <v>1.5104459018511387</v>
      </c>
      <c r="G110">
        <v>336.42</v>
      </c>
      <c r="H110">
        <v>0.54</v>
      </c>
      <c r="I110" s="6">
        <f t="shared" si="26"/>
        <v>1.2951514682289751</v>
      </c>
      <c r="K110" s="12" t="s">
        <v>66</v>
      </c>
      <c r="L110" s="4">
        <v>41382</v>
      </c>
      <c r="M110" s="5">
        <v>0.58333333333333337</v>
      </c>
      <c r="N110" s="4">
        <v>41389</v>
      </c>
      <c r="O110" s="13">
        <v>0.41666666666666669</v>
      </c>
      <c r="P110" s="7">
        <f t="shared" si="41"/>
        <v>7</v>
      </c>
      <c r="Q110" s="49">
        <f t="shared" si="44"/>
        <v>164</v>
      </c>
      <c r="R110" s="6">
        <v>0.23300000000000001</v>
      </c>
      <c r="S110" s="76" t="str">
        <f t="shared" si="42"/>
        <v>993417:04:32</v>
      </c>
      <c r="T110">
        <f>LN(R110)</f>
        <v>-1.4567168254164364</v>
      </c>
      <c r="X110">
        <v>128</v>
      </c>
      <c r="Y110">
        <v>0.20247000000000001</v>
      </c>
      <c r="Z110">
        <f t="shared" si="17"/>
        <v>-1.5971635515587121</v>
      </c>
      <c r="AB110">
        <v>128</v>
      </c>
      <c r="AC110">
        <v>4.0703000000000003E-2</v>
      </c>
      <c r="AD110">
        <v>0.19356000000000001</v>
      </c>
      <c r="AE110">
        <f t="shared" si="18"/>
        <v>-1.6421677370570191</v>
      </c>
    </row>
    <row r="111" spans="1:31" x14ac:dyDescent="0.2">
      <c r="A111">
        <f t="shared" si="23"/>
        <v>338.2833333333333</v>
      </c>
      <c r="B111" s="10">
        <v>362.2833333333333</v>
      </c>
      <c r="C111" s="10">
        <v>2.952</v>
      </c>
      <c r="D111" s="21">
        <f t="shared" si="24"/>
        <v>1.082482906738226</v>
      </c>
      <c r="E111" s="10">
        <v>4.5302298688270861</v>
      </c>
      <c r="F111">
        <f t="shared" si="25"/>
        <v>1.5107726818779645</v>
      </c>
      <c r="G111">
        <v>336.53</v>
      </c>
      <c r="H111">
        <v>0.25</v>
      </c>
      <c r="I111" s="6">
        <f t="shared" si="26"/>
        <v>1.296155316080088</v>
      </c>
      <c r="K111" s="12" t="s">
        <v>67</v>
      </c>
      <c r="L111" s="4">
        <v>41382</v>
      </c>
      <c r="M111" s="5">
        <v>0.58333333333333337</v>
      </c>
      <c r="N111" s="4">
        <v>41389</v>
      </c>
      <c r="O111" s="13">
        <v>0.50763888888888886</v>
      </c>
      <c r="P111" s="7">
        <f t="shared" si="41"/>
        <v>7</v>
      </c>
      <c r="Q111" s="81">
        <f t="shared" si="44"/>
        <v>166.18333333333334</v>
      </c>
      <c r="R111" s="6">
        <v>0.251</v>
      </c>
      <c r="S111" s="76" t="str">
        <f t="shared" si="42"/>
        <v>993419:15:32</v>
      </c>
      <c r="T111">
        <f>LN(R111)</f>
        <v>-1.3823023398503531</v>
      </c>
      <c r="X111">
        <v>129</v>
      </c>
      <c r="Y111">
        <v>0.20707999999999999</v>
      </c>
      <c r="Z111">
        <f t="shared" si="17"/>
        <v>-1.5746500869484366</v>
      </c>
      <c r="AB111">
        <v>129</v>
      </c>
      <c r="AC111">
        <v>4.2546E-2</v>
      </c>
      <c r="AD111">
        <v>0.19772999999999999</v>
      </c>
      <c r="AE111">
        <f t="shared" si="18"/>
        <v>-1.6208528152493988</v>
      </c>
    </row>
    <row r="112" spans="1:31" x14ac:dyDescent="0.2">
      <c r="A112">
        <f t="shared" si="23"/>
        <v>338.35</v>
      </c>
      <c r="B112" s="10">
        <v>362.35</v>
      </c>
      <c r="C112" s="10">
        <v>3.754</v>
      </c>
      <c r="D112" s="21">
        <f t="shared" si="24"/>
        <v>1.3228219381643171</v>
      </c>
      <c r="E112" s="10">
        <v>4.5317090093020918</v>
      </c>
      <c r="F112">
        <f t="shared" si="25"/>
        <v>1.5110991330950903</v>
      </c>
      <c r="G112">
        <v>336.78</v>
      </c>
      <c r="H112">
        <v>0.27</v>
      </c>
      <c r="I112" s="6">
        <f t="shared" si="26"/>
        <v>1.2984343540309764</v>
      </c>
      <c r="K112" s="12" t="s">
        <v>88</v>
      </c>
      <c r="L112" s="4">
        <v>41382</v>
      </c>
      <c r="M112" s="5">
        <v>0.58333333333333337</v>
      </c>
      <c r="N112" s="4">
        <v>41389</v>
      </c>
      <c r="O112" s="13">
        <v>0.59166666666666667</v>
      </c>
      <c r="P112" s="7">
        <f t="shared" si="41"/>
        <v>7</v>
      </c>
      <c r="Q112" s="75">
        <f t="shared" si="44"/>
        <v>168.2</v>
      </c>
      <c r="R112" s="6">
        <v>0.255</v>
      </c>
      <c r="S112" s="76" t="str">
        <f t="shared" si="42"/>
        <v>993421:16:32</v>
      </c>
      <c r="T112">
        <f>LN(R112)</f>
        <v>-1.3664917338237108</v>
      </c>
      <c r="X112">
        <v>130</v>
      </c>
      <c r="Y112">
        <v>0.21187</v>
      </c>
      <c r="Z112">
        <f t="shared" si="17"/>
        <v>-1.5517823999459379</v>
      </c>
      <c r="AB112">
        <v>130</v>
      </c>
      <c r="AC112">
        <v>4.446E-2</v>
      </c>
      <c r="AD112">
        <v>0.20204</v>
      </c>
      <c r="AE112">
        <f t="shared" si="18"/>
        <v>-1.5992895813822852</v>
      </c>
    </row>
    <row r="113" spans="1:31" x14ac:dyDescent="0.2">
      <c r="A113">
        <f t="shared" si="23"/>
        <v>338.43333333333334</v>
      </c>
      <c r="B113" s="10">
        <v>362.43333333333334</v>
      </c>
      <c r="C113" s="10">
        <v>4.202</v>
      </c>
      <c r="D113" s="21">
        <f t="shared" si="24"/>
        <v>1.4355606024228087</v>
      </c>
      <c r="E113" s="10">
        <v>4.533556519336388</v>
      </c>
      <c r="F113">
        <f t="shared" si="25"/>
        <v>1.5115067350685876</v>
      </c>
      <c r="G113">
        <v>358.6</v>
      </c>
      <c r="H113">
        <v>0.41</v>
      </c>
      <c r="I113" s="6">
        <f t="shared" si="26"/>
        <v>1.4823175381951295</v>
      </c>
      <c r="K113" s="12" t="s">
        <v>89</v>
      </c>
      <c r="L113" s="4">
        <v>41382</v>
      </c>
      <c r="M113" s="5">
        <v>0.58333333333333337</v>
      </c>
      <c r="N113" s="4">
        <v>41389</v>
      </c>
      <c r="O113" s="13">
        <v>0.66666666666666663</v>
      </c>
      <c r="P113" s="7">
        <f t="shared" si="41"/>
        <v>7</v>
      </c>
      <c r="Q113" s="75">
        <f t="shared" si="44"/>
        <v>170</v>
      </c>
      <c r="R113" s="77">
        <v>0.28799999999999998</v>
      </c>
      <c r="S113" s="76" t="str">
        <f t="shared" si="42"/>
        <v>993423:04:32</v>
      </c>
      <c r="T113">
        <f>LN(R113)</f>
        <v>-1.2447947988461912</v>
      </c>
      <c r="X113">
        <v>131</v>
      </c>
      <c r="Y113">
        <v>0.21671000000000001</v>
      </c>
      <c r="Z113">
        <f t="shared" ref="Z113:Z176" si="45">LN(Y113)</f>
        <v>-1.5291952247578977</v>
      </c>
      <c r="AB113">
        <v>131</v>
      </c>
      <c r="AC113">
        <v>4.6481000000000001E-2</v>
      </c>
      <c r="AD113">
        <v>0.20641000000000001</v>
      </c>
      <c r="AE113">
        <f t="shared" ref="AE113:AE176" si="46">LN(AD113)</f>
        <v>-1.5778907969359708</v>
      </c>
    </row>
    <row r="114" spans="1:31" x14ac:dyDescent="0.2">
      <c r="A114">
        <f t="shared" si="23"/>
        <v>338.48333333333335</v>
      </c>
      <c r="B114" s="10">
        <v>362.48333333333335</v>
      </c>
      <c r="C114" s="10">
        <v>4.09</v>
      </c>
      <c r="D114" s="21">
        <f t="shared" si="24"/>
        <v>1.4085449700547104</v>
      </c>
      <c r="E114" s="10">
        <v>4.5346642701779878</v>
      </c>
      <c r="F114">
        <f t="shared" si="25"/>
        <v>1.5117510499949269</v>
      </c>
      <c r="G114">
        <v>358.78</v>
      </c>
      <c r="H114">
        <v>0.47</v>
      </c>
      <c r="I114" s="6">
        <f t="shared" si="26"/>
        <v>1.4836976041968213</v>
      </c>
      <c r="K114" s="12" t="s">
        <v>90</v>
      </c>
      <c r="L114" s="4">
        <v>41382</v>
      </c>
      <c r="M114" s="5">
        <v>0.58333333333333337</v>
      </c>
      <c r="N114" s="4">
        <v>41389</v>
      </c>
      <c r="O114" s="13">
        <v>0.75277777777777777</v>
      </c>
      <c r="P114" s="7">
        <f t="shared" si="41"/>
        <v>7</v>
      </c>
      <c r="Q114" s="8">
        <f t="shared" si="44"/>
        <v>172.06666666666666</v>
      </c>
      <c r="R114" s="77">
        <v>0.29199999999999998</v>
      </c>
      <c r="S114" s="76" t="str">
        <f t="shared" si="42"/>
        <v>993425:08:32</v>
      </c>
      <c r="T114">
        <f>LN(R114)</f>
        <v>-1.2310014767138553</v>
      </c>
      <c r="X114">
        <v>132</v>
      </c>
      <c r="Y114">
        <v>0.22173000000000001</v>
      </c>
      <c r="Z114">
        <f t="shared" si="45"/>
        <v>-1.506294853517232</v>
      </c>
      <c r="AB114">
        <v>132</v>
      </c>
      <c r="AC114">
        <v>4.8597000000000001E-2</v>
      </c>
      <c r="AD114">
        <v>0.21088000000000001</v>
      </c>
      <c r="AE114">
        <f t="shared" si="46"/>
        <v>-1.5564660276679947</v>
      </c>
    </row>
    <row r="115" spans="1:31" x14ac:dyDescent="0.2">
      <c r="A115">
        <f t="shared" si="23"/>
        <v>342.61666666666667</v>
      </c>
      <c r="B115" s="10">
        <v>366.61666666666667</v>
      </c>
      <c r="C115" s="10">
        <v>5.415</v>
      </c>
      <c r="D115" s="21">
        <f t="shared" si="24"/>
        <v>1.689172880452954</v>
      </c>
      <c r="E115" s="10">
        <v>4.6242692705105952</v>
      </c>
      <c r="F115">
        <f t="shared" si="25"/>
        <v>1.5313183629164977</v>
      </c>
      <c r="G115">
        <v>358.93</v>
      </c>
      <c r="H115">
        <v>0.47</v>
      </c>
      <c r="I115" s="6">
        <f t="shared" si="26"/>
        <v>1.4848458251895824</v>
      </c>
      <c r="K115" s="12" t="s">
        <v>91</v>
      </c>
      <c r="L115" s="4">
        <v>41382</v>
      </c>
      <c r="M115" s="5">
        <v>0.58333333333333337</v>
      </c>
      <c r="N115" s="4">
        <v>41389</v>
      </c>
      <c r="O115" s="13">
        <v>0.8520833333333333</v>
      </c>
      <c r="P115" s="7">
        <f t="shared" si="41"/>
        <v>7</v>
      </c>
      <c r="Q115" s="8">
        <f t="shared" si="44"/>
        <v>174.45</v>
      </c>
      <c r="R115" s="12" t="s">
        <v>154</v>
      </c>
      <c r="S115" s="76" t="str">
        <f t="shared" si="42"/>
        <v>993427:31:32</v>
      </c>
      <c r="X115">
        <v>133</v>
      </c>
      <c r="Y115">
        <v>0.22681999999999999</v>
      </c>
      <c r="Z115">
        <f t="shared" si="45"/>
        <v>-1.4835985275949526</v>
      </c>
      <c r="AB115">
        <v>133</v>
      </c>
      <c r="AC115">
        <v>5.0797000000000002E-2</v>
      </c>
      <c r="AD115">
        <v>0.21551000000000001</v>
      </c>
      <c r="AE115">
        <f t="shared" si="46"/>
        <v>-1.5347479668026565</v>
      </c>
    </row>
    <row r="116" spans="1:31" x14ac:dyDescent="0.2">
      <c r="A116">
        <f t="shared" si="23"/>
        <v>342.68333333333334</v>
      </c>
      <c r="B116" s="10">
        <v>366.68333333333334</v>
      </c>
      <c r="C116" s="10">
        <v>4.2649999999999997</v>
      </c>
      <c r="D116" s="21">
        <f t="shared" si="24"/>
        <v>1.4504421809436423</v>
      </c>
      <c r="E116" s="10">
        <v>4.6256824822791032</v>
      </c>
      <c r="F116">
        <f t="shared" si="25"/>
        <v>1.5316239238139537</v>
      </c>
      <c r="G116">
        <v>359</v>
      </c>
      <c r="H116">
        <v>0.23</v>
      </c>
      <c r="I116" s="6">
        <f t="shared" si="26"/>
        <v>1.4853810906053715</v>
      </c>
      <c r="K116" s="82" t="s">
        <v>92</v>
      </c>
      <c r="L116" s="4">
        <v>41382</v>
      </c>
      <c r="M116" s="5">
        <v>0.58333333333333337</v>
      </c>
      <c r="N116" s="4">
        <v>41390</v>
      </c>
      <c r="O116" s="51">
        <v>0.33750000000000002</v>
      </c>
      <c r="P116" s="7">
        <f t="shared" si="41"/>
        <v>8</v>
      </c>
      <c r="Q116" s="8">
        <f t="shared" si="44"/>
        <v>186.1</v>
      </c>
      <c r="R116" s="77">
        <v>0.35399999999999998</v>
      </c>
      <c r="S116" s="76" t="str">
        <f t="shared" si="42"/>
        <v>993439:10:32</v>
      </c>
      <c r="T116">
        <f>LN(R116)</f>
        <v>-1.0384583658483626</v>
      </c>
      <c r="X116">
        <v>134</v>
      </c>
      <c r="Y116">
        <v>0.23208999999999999</v>
      </c>
      <c r="Z116">
        <f t="shared" si="45"/>
        <v>-1.4606300515071338</v>
      </c>
      <c r="AB116">
        <v>134</v>
      </c>
      <c r="AC116">
        <v>5.3121000000000002E-2</v>
      </c>
      <c r="AD116">
        <v>0.22019</v>
      </c>
      <c r="AE116">
        <f t="shared" si="46"/>
        <v>-1.5132644689854429</v>
      </c>
    </row>
    <row r="117" spans="1:31" x14ac:dyDescent="0.2">
      <c r="A117">
        <f t="shared" si="23"/>
        <v>342.7166666666667</v>
      </c>
      <c r="B117" s="10">
        <v>366.7166666666667</v>
      </c>
      <c r="C117" s="10">
        <v>4.5940000000000003</v>
      </c>
      <c r="D117" s="21">
        <f t="shared" si="24"/>
        <v>1.5247511042669066</v>
      </c>
      <c r="E117" s="10">
        <v>4.6263887054054189</v>
      </c>
      <c r="F117">
        <f t="shared" si="25"/>
        <v>1.5317765865233863</v>
      </c>
      <c r="G117">
        <v>359.2</v>
      </c>
      <c r="H117">
        <v>0.23</v>
      </c>
      <c r="I117" s="6">
        <f t="shared" si="26"/>
        <v>1.4869084162926876</v>
      </c>
      <c r="K117" s="82" t="s">
        <v>93</v>
      </c>
      <c r="L117" s="4">
        <v>41382</v>
      </c>
      <c r="M117" s="5">
        <v>0.58333333333333337</v>
      </c>
      <c r="N117" s="4">
        <v>41390</v>
      </c>
      <c r="O117" s="51">
        <v>0.41597222222222219</v>
      </c>
      <c r="P117" s="7">
        <f t="shared" si="41"/>
        <v>8</v>
      </c>
      <c r="Q117" s="8">
        <f t="shared" si="44"/>
        <v>187.98333333333335</v>
      </c>
      <c r="R117" s="77">
        <v>0.39</v>
      </c>
      <c r="S117" s="76" t="str">
        <f t="shared" si="42"/>
        <v>993441:03:32</v>
      </c>
      <c r="T117">
        <f>LN(R117)</f>
        <v>-0.94160853985844495</v>
      </c>
      <c r="X117">
        <v>135</v>
      </c>
      <c r="Y117">
        <v>0.23741999999999999</v>
      </c>
      <c r="Z117">
        <f t="shared" si="45"/>
        <v>-1.4379245543567492</v>
      </c>
      <c r="AB117">
        <v>135</v>
      </c>
      <c r="AC117">
        <v>5.5535000000000001E-2</v>
      </c>
      <c r="AD117">
        <v>0.22503000000000001</v>
      </c>
      <c r="AE117">
        <f t="shared" si="46"/>
        <v>-1.4915215523324823</v>
      </c>
    </row>
    <row r="118" spans="1:31" x14ac:dyDescent="0.2">
      <c r="A118">
        <f t="shared" si="23"/>
        <v>342.75</v>
      </c>
      <c r="B118" s="10">
        <v>366.75</v>
      </c>
      <c r="C118" s="10">
        <v>4.149</v>
      </c>
      <c r="D118" s="21">
        <f t="shared" si="24"/>
        <v>1.4228673413507309</v>
      </c>
      <c r="E118" s="10">
        <v>4.6270946733349003</v>
      </c>
      <c r="F118">
        <f t="shared" si="25"/>
        <v>1.5319291707777596</v>
      </c>
      <c r="G118">
        <v>359.52</v>
      </c>
      <c r="H118">
        <v>0.54</v>
      </c>
      <c r="I118" s="6">
        <f t="shared" si="26"/>
        <v>1.4893459546484116</v>
      </c>
      <c r="K118" s="82" t="s">
        <v>94</v>
      </c>
      <c r="L118" s="4">
        <v>41382</v>
      </c>
      <c r="M118" s="5">
        <v>0.58333333333333337</v>
      </c>
      <c r="N118" s="4">
        <v>41390</v>
      </c>
      <c r="O118" s="51">
        <v>0.50138888888888888</v>
      </c>
      <c r="P118" s="7">
        <f t="shared" si="41"/>
        <v>8</v>
      </c>
      <c r="Q118" s="8">
        <f t="shared" si="44"/>
        <v>190.03333333333333</v>
      </c>
      <c r="R118" s="77">
        <v>0.39</v>
      </c>
      <c r="S118" s="76" t="str">
        <f t="shared" si="42"/>
        <v>993443:06:32</v>
      </c>
      <c r="T118">
        <f>LN(R118)</f>
        <v>-0.94160853985844495</v>
      </c>
      <c r="X118">
        <v>136</v>
      </c>
      <c r="Y118">
        <v>0.24295</v>
      </c>
      <c r="Z118">
        <f t="shared" si="45"/>
        <v>-1.4148996181302251</v>
      </c>
      <c r="AB118">
        <v>136</v>
      </c>
      <c r="AC118">
        <v>5.8085999999999999E-2</v>
      </c>
      <c r="AD118">
        <v>0.22994000000000001</v>
      </c>
      <c r="AE118">
        <f t="shared" si="46"/>
        <v>-1.4699368736565428</v>
      </c>
    </row>
    <row r="119" spans="1:31" x14ac:dyDescent="0.2">
      <c r="A119">
        <f t="shared" si="23"/>
        <v>342.7833333333333</v>
      </c>
      <c r="B119" s="10">
        <v>366.7833333333333</v>
      </c>
      <c r="C119" s="10">
        <v>4.4290000000000003</v>
      </c>
      <c r="D119" s="21">
        <f t="shared" si="24"/>
        <v>1.4881738249410612</v>
      </c>
      <c r="E119" s="10">
        <v>4.627800386049052</v>
      </c>
      <c r="F119">
        <f t="shared" si="25"/>
        <v>1.5320816766054306</v>
      </c>
      <c r="G119">
        <v>359.67</v>
      </c>
      <c r="H119">
        <v>0.46</v>
      </c>
      <c r="I119" s="6">
        <f t="shared" si="26"/>
        <v>1.4904859278365339</v>
      </c>
      <c r="K119" s="82" t="s">
        <v>135</v>
      </c>
      <c r="L119" s="4">
        <v>41382</v>
      </c>
      <c r="M119" s="5">
        <v>0.58333333333333337</v>
      </c>
      <c r="N119" s="4">
        <v>41390</v>
      </c>
      <c r="O119" s="51">
        <v>0.58819444444444446</v>
      </c>
      <c r="P119" s="7">
        <f t="shared" si="41"/>
        <v>8</v>
      </c>
      <c r="Q119" s="8">
        <f t="shared" si="44"/>
        <v>192.11666666666667</v>
      </c>
      <c r="R119" s="77">
        <v>0.39</v>
      </c>
      <c r="S119" s="76" t="str">
        <f t="shared" si="42"/>
        <v>993445:11:32</v>
      </c>
      <c r="T119">
        <f>LN(R119)</f>
        <v>-0.94160853985844495</v>
      </c>
      <c r="X119">
        <v>137</v>
      </c>
      <c r="Y119">
        <v>0.24854000000000001</v>
      </c>
      <c r="Z119">
        <f t="shared" si="45"/>
        <v>-1.3921514806042885</v>
      </c>
      <c r="AB119">
        <v>137</v>
      </c>
      <c r="AC119">
        <v>6.0736999999999999E-2</v>
      </c>
      <c r="AD119">
        <v>0.23502000000000001</v>
      </c>
      <c r="AE119">
        <f t="shared" si="46"/>
        <v>-1.4480846620763421</v>
      </c>
    </row>
    <row r="120" spans="1:31" x14ac:dyDescent="0.2">
      <c r="A120">
        <f t="shared" si="23"/>
        <v>342.81666666666666</v>
      </c>
      <c r="B120" s="10">
        <v>366.81666666666666</v>
      </c>
      <c r="C120" s="10">
        <v>3.8010000000000002</v>
      </c>
      <c r="D120" s="21">
        <f t="shared" si="24"/>
        <v>1.3352641900071118</v>
      </c>
      <c r="E120" s="10">
        <v>4.6285058435295046</v>
      </c>
      <c r="F120">
        <f t="shared" si="25"/>
        <v>1.5322341040347576</v>
      </c>
      <c r="G120">
        <v>359.75</v>
      </c>
      <c r="H120">
        <v>0.25</v>
      </c>
      <c r="I120" s="6">
        <f t="shared" si="26"/>
        <v>1.4910932282528053</v>
      </c>
      <c r="X120">
        <v>138</v>
      </c>
      <c r="Y120">
        <v>0.25429000000000002</v>
      </c>
      <c r="Z120">
        <f t="shared" si="45"/>
        <v>-1.3692799309607611</v>
      </c>
      <c r="AB120">
        <v>138</v>
      </c>
      <c r="AC120">
        <v>6.3537999999999997E-2</v>
      </c>
      <c r="AD120">
        <v>0.24013999999999999</v>
      </c>
      <c r="AE120">
        <f t="shared" si="46"/>
        <v>-1.4265331923795652</v>
      </c>
    </row>
    <row r="121" spans="1:31" x14ac:dyDescent="0.2">
      <c r="A121">
        <f t="shared" si="23"/>
        <v>342.86666666666667</v>
      </c>
      <c r="B121" s="10">
        <v>366.86666666666667</v>
      </c>
      <c r="C121" s="10">
        <v>4.4580000000000002</v>
      </c>
      <c r="D121" s="21">
        <f t="shared" si="24"/>
        <v>1.4947002349636771</v>
      </c>
      <c r="E121" s="10">
        <v>4.6295635511471218</v>
      </c>
      <c r="F121">
        <f t="shared" si="25"/>
        <v>1.5324625982438909</v>
      </c>
      <c r="G121">
        <v>359.97</v>
      </c>
      <c r="H121">
        <v>0.41</v>
      </c>
      <c r="I121" s="6">
        <f t="shared" si="26"/>
        <v>1.4927608442321347</v>
      </c>
      <c r="X121">
        <v>139</v>
      </c>
      <c r="Y121">
        <v>0.26025999999999999</v>
      </c>
      <c r="Z121">
        <f t="shared" si="45"/>
        <v>-1.3460741476335258</v>
      </c>
      <c r="AB121">
        <v>139</v>
      </c>
      <c r="AC121">
        <v>6.6474000000000005E-2</v>
      </c>
      <c r="AD121">
        <v>0.24540000000000001</v>
      </c>
      <c r="AE121">
        <f t="shared" si="46"/>
        <v>-1.404865746705326</v>
      </c>
    </row>
    <row r="122" spans="1:31" x14ac:dyDescent="0.2">
      <c r="A122">
        <f t="shared" si="23"/>
        <v>363.03333333333336</v>
      </c>
      <c r="B122" s="10">
        <v>387.03333333333336</v>
      </c>
      <c r="C122" s="10">
        <v>4.3780000000000001</v>
      </c>
      <c r="D122" s="21">
        <f t="shared" si="24"/>
        <v>1.4765919991006713</v>
      </c>
      <c r="E122" s="10">
        <v>5.0093223046213495</v>
      </c>
      <c r="F122">
        <f t="shared" si="25"/>
        <v>1.6113006374085068</v>
      </c>
      <c r="G122">
        <v>360.12</v>
      </c>
      <c r="H122">
        <v>0.24</v>
      </c>
      <c r="I122" s="6">
        <f t="shared" si="26"/>
        <v>1.4938957846252374</v>
      </c>
      <c r="X122">
        <v>140</v>
      </c>
      <c r="Y122">
        <v>0.26628000000000002</v>
      </c>
      <c r="Z122">
        <f t="shared" si="45"/>
        <v>-1.3232068922496341</v>
      </c>
      <c r="AB122">
        <v>140</v>
      </c>
      <c r="AC122">
        <v>6.9525000000000003E-2</v>
      </c>
      <c r="AD122">
        <v>0.25085000000000002</v>
      </c>
      <c r="AE122">
        <f t="shared" si="46"/>
        <v>-1.3829001280518749</v>
      </c>
    </row>
    <row r="123" spans="1:31" x14ac:dyDescent="0.2">
      <c r="A123">
        <f t="shared" si="23"/>
        <v>362.98333333333335</v>
      </c>
      <c r="B123" s="10">
        <v>386.98333333333335</v>
      </c>
      <c r="C123" s="10">
        <v>4.016</v>
      </c>
      <c r="D123" s="21">
        <f t="shared" si="24"/>
        <v>1.390286382389428</v>
      </c>
      <c r="E123" s="10">
        <v>5.0084949236317602</v>
      </c>
      <c r="F123">
        <f t="shared" si="25"/>
        <v>1.6111354555185562</v>
      </c>
      <c r="G123">
        <v>360.32</v>
      </c>
      <c r="H123">
        <v>0.42</v>
      </c>
      <c r="I123" s="6">
        <f t="shared" si="26"/>
        <v>1.4954064243217542</v>
      </c>
      <c r="K123" s="83" t="s">
        <v>158</v>
      </c>
      <c r="Q123" s="14"/>
      <c r="R123" s="11"/>
      <c r="S123" s="14"/>
      <c r="X123">
        <v>141</v>
      </c>
      <c r="Y123">
        <v>0.27250000000000002</v>
      </c>
      <c r="Z123">
        <f t="shared" si="45"/>
        <v>-1.3001166648788383</v>
      </c>
      <c r="AB123">
        <v>141</v>
      </c>
      <c r="AC123">
        <v>7.2750999999999996E-2</v>
      </c>
      <c r="AD123">
        <v>0.25634000000000001</v>
      </c>
      <c r="AE123">
        <f t="shared" si="46"/>
        <v>-1.3612505906804591</v>
      </c>
    </row>
    <row r="124" spans="1:31" x14ac:dyDescent="0.2">
      <c r="A124">
        <f t="shared" si="23"/>
        <v>363.08333333333331</v>
      </c>
      <c r="B124" s="10">
        <v>387.08333333333331</v>
      </c>
      <c r="C124" s="10">
        <v>4.5640000000000001</v>
      </c>
      <c r="D124" s="21">
        <f t="shared" si="24"/>
        <v>1.5181994319998293</v>
      </c>
      <c r="E124" s="10">
        <v>5.0101491316381441</v>
      </c>
      <c r="F124">
        <f t="shared" si="25"/>
        <v>1.6114656814477919</v>
      </c>
      <c r="K124" s="84" t="s">
        <v>6</v>
      </c>
      <c r="L124" s="85" t="s">
        <v>0</v>
      </c>
      <c r="M124" s="86" t="s">
        <v>1</v>
      </c>
      <c r="N124" s="85" t="s">
        <v>2</v>
      </c>
      <c r="O124" s="86" t="s">
        <v>3</v>
      </c>
      <c r="P124" s="84" t="s">
        <v>4</v>
      </c>
      <c r="Q124" s="87" t="s">
        <v>5</v>
      </c>
      <c r="R124" s="84" t="s">
        <v>157</v>
      </c>
      <c r="S124" s="88" t="s">
        <v>10</v>
      </c>
      <c r="T124" s="40" t="s">
        <v>145</v>
      </c>
      <c r="X124">
        <v>142</v>
      </c>
      <c r="Y124">
        <v>0.27894999999999998</v>
      </c>
      <c r="Z124">
        <f t="shared" si="45"/>
        <v>-1.2767227246905999</v>
      </c>
      <c r="AB124">
        <v>142</v>
      </c>
      <c r="AC124">
        <v>7.6104000000000005E-2</v>
      </c>
      <c r="AD124">
        <v>0.26206000000000002</v>
      </c>
      <c r="AE124">
        <f t="shared" si="46"/>
        <v>-1.3391817938056978</v>
      </c>
    </row>
    <row r="125" spans="1:31" x14ac:dyDescent="0.2">
      <c r="A125">
        <f t="shared" si="23"/>
        <v>363.11666666666667</v>
      </c>
      <c r="B125" s="10">
        <v>387.11666666666667</v>
      </c>
      <c r="C125" s="10">
        <v>4.407</v>
      </c>
      <c r="D125" s="21">
        <f t="shared" si="24"/>
        <v>1.4831941858598499</v>
      </c>
      <c r="E125" s="10">
        <v>5.0107000419573708</v>
      </c>
      <c r="F125">
        <f t="shared" si="25"/>
        <v>1.6115756342692023</v>
      </c>
      <c r="K125" s="89" t="s">
        <v>11</v>
      </c>
      <c r="L125" s="90">
        <v>41086</v>
      </c>
      <c r="M125" s="91">
        <v>0.6875</v>
      </c>
      <c r="N125" s="90">
        <v>41093</v>
      </c>
      <c r="O125" s="92">
        <v>0.98611111111111116</v>
      </c>
      <c r="P125" s="93">
        <f t="shared" ref="P125:P143" si="47">(N125-L125)</f>
        <v>7</v>
      </c>
      <c r="Q125" s="94">
        <f t="shared" ref="Q125:Q143" si="48">((N125-L125)+(O125-M125))*24</f>
        <v>175.16666666666666</v>
      </c>
      <c r="R125" s="89">
        <v>0.17899999999999999</v>
      </c>
      <c r="S125" s="95">
        <v>0</v>
      </c>
      <c r="T125">
        <f>LN(R125)</f>
        <v>-1.7203694731413821</v>
      </c>
      <c r="X125">
        <v>143</v>
      </c>
      <c r="Y125">
        <v>0.28544000000000003</v>
      </c>
      <c r="Z125">
        <f t="shared" si="45"/>
        <v>-1.2537234295904924</v>
      </c>
      <c r="AB125">
        <v>143</v>
      </c>
      <c r="AC125">
        <v>7.9649999999999999E-2</v>
      </c>
      <c r="AD125">
        <v>0.26787</v>
      </c>
      <c r="AE125">
        <f t="shared" si="46"/>
        <v>-1.3172534907849023</v>
      </c>
    </row>
    <row r="126" spans="1:31" x14ac:dyDescent="0.2">
      <c r="A126">
        <f t="shared" si="23"/>
        <v>363.15</v>
      </c>
      <c r="B126" s="10">
        <v>387.15</v>
      </c>
      <c r="C126" s="10">
        <v>4.7320000000000002</v>
      </c>
      <c r="D126" s="21">
        <f t="shared" si="24"/>
        <v>1.5543479461161405</v>
      </c>
      <c r="E126" s="10">
        <v>5.0112507061726106</v>
      </c>
      <c r="F126">
        <f t="shared" si="25"/>
        <v>1.6116855258920275</v>
      </c>
      <c r="K126" s="89" t="s">
        <v>12</v>
      </c>
      <c r="L126" s="90">
        <v>41086</v>
      </c>
      <c r="M126" s="91">
        <v>0.6875</v>
      </c>
      <c r="N126" s="90">
        <v>41094</v>
      </c>
      <c r="O126" s="96">
        <v>0.41805555555555557</v>
      </c>
      <c r="P126" s="93">
        <f t="shared" si="47"/>
        <v>8</v>
      </c>
      <c r="Q126" s="94">
        <f t="shared" si="48"/>
        <v>185.53333333333333</v>
      </c>
      <c r="R126" s="97">
        <v>0.185</v>
      </c>
      <c r="S126" s="95" t="str">
        <f>TEXT((N126+O126)-(N125+O125),"[h]:mm:ss")</f>
        <v>10:22:00</v>
      </c>
      <c r="T126">
        <f t="shared" ref="T126:T143" si="49">LN(R126)</f>
        <v>-1.6873994539038122</v>
      </c>
      <c r="X126">
        <v>144</v>
      </c>
      <c r="Y126">
        <v>0.29215000000000002</v>
      </c>
      <c r="Z126">
        <f t="shared" si="45"/>
        <v>-1.230487909981691</v>
      </c>
      <c r="AB126">
        <v>144</v>
      </c>
      <c r="AC126">
        <v>8.3335000000000006E-2</v>
      </c>
      <c r="AD126">
        <v>0.27388000000000001</v>
      </c>
      <c r="AE126">
        <f t="shared" si="46"/>
        <v>-1.2950652247292749</v>
      </c>
    </row>
    <row r="127" spans="1:31" x14ac:dyDescent="0.2">
      <c r="A127">
        <f t="shared" si="23"/>
        <v>390.2</v>
      </c>
      <c r="B127" s="10">
        <v>414.2</v>
      </c>
      <c r="C127" s="10">
        <v>3.9809999999999999</v>
      </c>
      <c r="D127" s="21">
        <f t="shared" si="24"/>
        <v>1.3815330440181801</v>
      </c>
      <c r="E127" s="10">
        <v>5.3818187752845796</v>
      </c>
      <c r="F127">
        <f t="shared" si="25"/>
        <v>1.6830263793640559</v>
      </c>
      <c r="K127" s="98" t="s">
        <v>13</v>
      </c>
      <c r="L127" s="99">
        <v>41086</v>
      </c>
      <c r="M127" s="100">
        <v>0.6875</v>
      </c>
      <c r="N127" s="99">
        <v>41094</v>
      </c>
      <c r="O127" s="101">
        <v>0.73958333333333337</v>
      </c>
      <c r="P127" s="102">
        <f t="shared" si="47"/>
        <v>8</v>
      </c>
      <c r="Q127" s="103">
        <f t="shared" si="48"/>
        <v>193.25</v>
      </c>
      <c r="R127" s="102">
        <v>0.23</v>
      </c>
      <c r="S127" s="104" t="str">
        <f>TEXT((N127+O127)-(N125+O125),"[h]:mm:ss")</f>
        <v>18:05:00</v>
      </c>
      <c r="T127">
        <f t="shared" si="49"/>
        <v>-1.4696759700589417</v>
      </c>
      <c r="X127">
        <v>145</v>
      </c>
      <c r="Y127">
        <v>0.29909000000000002</v>
      </c>
      <c r="Z127">
        <f t="shared" si="45"/>
        <v>-1.2070107475393872</v>
      </c>
      <c r="AB127">
        <v>145</v>
      </c>
      <c r="AC127">
        <v>8.7232000000000004E-2</v>
      </c>
      <c r="AD127">
        <v>0.27994000000000002</v>
      </c>
      <c r="AE127">
        <f t="shared" si="46"/>
        <v>-1.2731799844896372</v>
      </c>
    </row>
    <row r="128" spans="1:31" x14ac:dyDescent="0.2">
      <c r="A128">
        <f t="shared" si="23"/>
        <v>390.23333333333335</v>
      </c>
      <c r="B128" s="10">
        <v>414.23333333333335</v>
      </c>
      <c r="C128" s="10">
        <v>5.5449999999999999</v>
      </c>
      <c r="D128" s="21">
        <f t="shared" si="24"/>
        <v>1.7128966208023304</v>
      </c>
      <c r="E128" s="10">
        <v>5.382188337392197</v>
      </c>
      <c r="F128">
        <f t="shared" si="25"/>
        <v>1.6830950456337628</v>
      </c>
      <c r="K128" s="89" t="s">
        <v>14</v>
      </c>
      <c r="L128" s="90">
        <v>41086</v>
      </c>
      <c r="M128" s="91">
        <v>0.6875</v>
      </c>
      <c r="N128" s="90">
        <v>41094</v>
      </c>
      <c r="O128" s="96">
        <v>0.99513888888888891</v>
      </c>
      <c r="P128" s="93">
        <f t="shared" si="47"/>
        <v>8</v>
      </c>
      <c r="Q128" s="94">
        <f t="shared" si="48"/>
        <v>199.38333333333333</v>
      </c>
      <c r="R128" s="97">
        <v>0.26800000000000002</v>
      </c>
      <c r="S128" s="105" t="str">
        <f>TEXT((N128+O128)-(N125+O125),"[h]:mm:ss")</f>
        <v>24:13:00</v>
      </c>
      <c r="T128">
        <f t="shared" si="49"/>
        <v>-1.3167682984712803</v>
      </c>
      <c r="X128">
        <v>146</v>
      </c>
      <c r="Y128">
        <v>0.30608999999999997</v>
      </c>
      <c r="Z128">
        <f t="shared" si="45"/>
        <v>-1.1838761026268136</v>
      </c>
      <c r="AB128">
        <v>146</v>
      </c>
      <c r="AC128">
        <v>9.1282000000000002E-2</v>
      </c>
      <c r="AD128">
        <v>0.28622999999999998</v>
      </c>
      <c r="AE128">
        <f t="shared" si="46"/>
        <v>-1.2509595955502728</v>
      </c>
    </row>
    <row r="129" spans="1:31" x14ac:dyDescent="0.2">
      <c r="A129">
        <f t="shared" si="23"/>
        <v>390.26666666666671</v>
      </c>
      <c r="B129" s="10">
        <v>414.26666666666671</v>
      </c>
      <c r="C129" s="10">
        <v>4.931</v>
      </c>
      <c r="D129" s="21">
        <f t="shared" si="24"/>
        <v>1.5955418072419891</v>
      </c>
      <c r="E129" s="10">
        <v>5.3825577039145802</v>
      </c>
      <c r="F129">
        <f t="shared" si="25"/>
        <v>1.6831636708518796</v>
      </c>
      <c r="K129" s="89" t="s">
        <v>15</v>
      </c>
      <c r="L129" s="90">
        <v>41086</v>
      </c>
      <c r="M129" s="91">
        <v>0.6875</v>
      </c>
      <c r="N129" s="90">
        <v>41095</v>
      </c>
      <c r="O129" s="96">
        <v>0.43541666666666667</v>
      </c>
      <c r="P129" s="93">
        <f t="shared" si="47"/>
        <v>9</v>
      </c>
      <c r="Q129" s="94">
        <f t="shared" si="48"/>
        <v>209.95</v>
      </c>
      <c r="R129" s="97">
        <v>0.315</v>
      </c>
      <c r="S129" s="105" t="str">
        <f>TEXT((N129+O129)-(N125+O125),"[h]:mm:ss")</f>
        <v>34:47:00</v>
      </c>
      <c r="T129">
        <f t="shared" si="49"/>
        <v>-1.155182640156504</v>
      </c>
      <c r="X129">
        <v>147</v>
      </c>
      <c r="Y129">
        <v>0.31337999999999999</v>
      </c>
      <c r="Z129">
        <f t="shared" si="45"/>
        <v>-1.1603387673058747</v>
      </c>
      <c r="AB129">
        <v>147</v>
      </c>
      <c r="AC129">
        <v>9.5568E-2</v>
      </c>
      <c r="AD129">
        <v>0.29259000000000002</v>
      </c>
      <c r="AE129">
        <f t="shared" si="46"/>
        <v>-1.2289829673301036</v>
      </c>
    </row>
    <row r="130" spans="1:31" x14ac:dyDescent="0.2">
      <c r="A130">
        <f t="shared" si="23"/>
        <v>390.3</v>
      </c>
      <c r="B130" s="10">
        <v>414.3</v>
      </c>
      <c r="C130" s="10">
        <v>3.9009999999999998</v>
      </c>
      <c r="D130" s="21">
        <f t="shared" si="24"/>
        <v>1.3612329305245194</v>
      </c>
      <c r="E130" s="10">
        <v>5.3829268749249373</v>
      </c>
      <c r="F130">
        <f t="shared" si="25"/>
        <v>1.6832322550401337</v>
      </c>
      <c r="K130" s="89" t="s">
        <v>27</v>
      </c>
      <c r="L130" s="90">
        <v>41086</v>
      </c>
      <c r="M130" s="91">
        <v>0.6875</v>
      </c>
      <c r="N130" s="90">
        <v>41095</v>
      </c>
      <c r="O130" s="96">
        <v>0.87152777777777779</v>
      </c>
      <c r="P130" s="93">
        <f t="shared" si="47"/>
        <v>9</v>
      </c>
      <c r="Q130" s="94">
        <f t="shared" si="48"/>
        <v>220.41666666666669</v>
      </c>
      <c r="R130" s="97">
        <v>0.377</v>
      </c>
      <c r="S130" s="105" t="str">
        <f>TEXT((N130+O130)-(N125+O125),"[h]:mm:ss")</f>
        <v>45:15:00</v>
      </c>
      <c r="T130">
        <f t="shared" si="49"/>
        <v>-0.97551009153412627</v>
      </c>
      <c r="X130">
        <v>148</v>
      </c>
      <c r="Y130">
        <v>0.32075999999999999</v>
      </c>
      <c r="Z130">
        <f t="shared" si="45"/>
        <v>-1.1370620990433091</v>
      </c>
      <c r="AB130">
        <v>148</v>
      </c>
      <c r="AC130">
        <v>0.10002</v>
      </c>
      <c r="AD130">
        <v>0.29919000000000001</v>
      </c>
      <c r="AE130">
        <f t="shared" si="46"/>
        <v>-1.2066764559002507</v>
      </c>
    </row>
    <row r="131" spans="1:31" x14ac:dyDescent="0.2">
      <c r="A131">
        <f t="shared" si="23"/>
        <v>390.35</v>
      </c>
      <c r="B131" s="10">
        <v>414.35</v>
      </c>
      <c r="C131" s="10">
        <v>4.7560000000000002</v>
      </c>
      <c r="D131" s="21">
        <f t="shared" si="24"/>
        <v>1.5594069788285354</v>
      </c>
      <c r="E131" s="10">
        <v>5.3834802650155957</v>
      </c>
      <c r="F131">
        <f t="shared" si="25"/>
        <v>1.6833350544390331</v>
      </c>
      <c r="K131" s="89" t="s">
        <v>28</v>
      </c>
      <c r="L131" s="90">
        <v>41086</v>
      </c>
      <c r="M131" s="91">
        <v>0.6875</v>
      </c>
      <c r="N131" s="90">
        <v>41096</v>
      </c>
      <c r="O131" s="96">
        <v>0.37986111111111109</v>
      </c>
      <c r="P131" s="93">
        <f t="shared" si="47"/>
        <v>10</v>
      </c>
      <c r="Q131" s="94">
        <f t="shared" si="48"/>
        <v>232.61666666666667</v>
      </c>
      <c r="R131" s="97">
        <v>0.438</v>
      </c>
      <c r="S131" s="105" t="str">
        <f>TEXT((N131+O131)-(N125+O125),"[h]:mm:ss")</f>
        <v>57:27:00</v>
      </c>
      <c r="T131">
        <f t="shared" si="49"/>
        <v>-0.82553636860569091</v>
      </c>
      <c r="X131">
        <v>149</v>
      </c>
      <c r="Y131">
        <v>0.32841999999999999</v>
      </c>
      <c r="Z131">
        <f t="shared" si="45"/>
        <v>-1.1134620019184458</v>
      </c>
      <c r="AB131">
        <v>149</v>
      </c>
      <c r="AC131">
        <v>0.10474</v>
      </c>
      <c r="AD131">
        <v>0.30584</v>
      </c>
      <c r="AE131">
        <f t="shared" si="46"/>
        <v>-1.1846931895939796</v>
      </c>
    </row>
    <row r="132" spans="1:31" x14ac:dyDescent="0.2">
      <c r="A132">
        <f t="shared" ref="A132:A191" si="50">(B132-24)</f>
        <v>390.38333333333333</v>
      </c>
      <c r="B132" s="10">
        <v>414.38333333333333</v>
      </c>
      <c r="C132" s="10">
        <v>4.9130000000000003</v>
      </c>
      <c r="D132" s="21">
        <f t="shared" ref="D132:D191" si="51">LN(C132)</f>
        <v>1.5918847531865112</v>
      </c>
      <c r="E132" s="10">
        <v>5.3838489475662401</v>
      </c>
      <c r="F132">
        <f t="shared" ref="F132:F191" si="52">LN(E132)</f>
        <v>1.6834035361476369</v>
      </c>
      <c r="K132" s="89" t="s">
        <v>34</v>
      </c>
      <c r="L132" s="90">
        <v>41086</v>
      </c>
      <c r="M132" s="91">
        <v>0.6875</v>
      </c>
      <c r="N132" s="90">
        <v>41096</v>
      </c>
      <c r="O132" s="96">
        <v>0.83680555555555558</v>
      </c>
      <c r="P132" s="93">
        <f t="shared" si="47"/>
        <v>10</v>
      </c>
      <c r="Q132" s="94">
        <f t="shared" si="48"/>
        <v>243.58333333333331</v>
      </c>
      <c r="R132" s="97">
        <v>0.48699999999999999</v>
      </c>
      <c r="S132" s="105" t="str">
        <f>TEXT((N132+O132)-(N125+O125),"[h]:mm:ss")</f>
        <v>68:25:00</v>
      </c>
      <c r="T132">
        <f t="shared" si="49"/>
        <v>-0.71949115589954726</v>
      </c>
      <c r="X132">
        <v>150</v>
      </c>
      <c r="Y132">
        <v>0.33617000000000002</v>
      </c>
      <c r="Z132">
        <f t="shared" si="45"/>
        <v>-1.0901382945887301</v>
      </c>
      <c r="AB132">
        <v>150</v>
      </c>
      <c r="AC132">
        <v>0.10964</v>
      </c>
      <c r="AD132">
        <v>0.31275999999999998</v>
      </c>
      <c r="AE132">
        <f t="shared" si="46"/>
        <v>-1.1623191557258239</v>
      </c>
    </row>
    <row r="133" spans="1:31" x14ac:dyDescent="0.2">
      <c r="A133">
        <f t="shared" si="50"/>
        <v>390.41666666666663</v>
      </c>
      <c r="B133" s="10">
        <v>414.41666666666663</v>
      </c>
      <c r="C133" s="10">
        <v>5.3090000000000002</v>
      </c>
      <c r="D133" s="21">
        <f t="shared" si="51"/>
        <v>1.6694034936015345</v>
      </c>
      <c r="E133" s="10">
        <v>5.3842174348611636</v>
      </c>
      <c r="F133">
        <f t="shared" si="52"/>
        <v>1.6834719769023612</v>
      </c>
      <c r="K133" s="89" t="s">
        <v>35</v>
      </c>
      <c r="L133" s="90">
        <v>41086</v>
      </c>
      <c r="M133" s="91">
        <v>0.6875</v>
      </c>
      <c r="N133" s="90">
        <v>41097</v>
      </c>
      <c r="O133" s="96">
        <v>0.49444444444444441</v>
      </c>
      <c r="P133" s="93">
        <f t="shared" si="47"/>
        <v>11</v>
      </c>
      <c r="Q133" s="94">
        <f t="shared" si="48"/>
        <v>259.36666666666667</v>
      </c>
      <c r="R133" s="84">
        <v>0.55700000000000005</v>
      </c>
      <c r="S133" s="95" t="str">
        <f>TEXT((N133+O133)-(N132+O132),"[h]:mm:ss")</f>
        <v>15:47:00</v>
      </c>
      <c r="T133">
        <f t="shared" si="49"/>
        <v>-0.5851900390548529</v>
      </c>
      <c r="X133">
        <v>151</v>
      </c>
      <c r="Y133">
        <v>0.34422999999999998</v>
      </c>
      <c r="Z133">
        <f t="shared" si="45"/>
        <v>-1.0664452403740865</v>
      </c>
      <c r="AB133">
        <v>151</v>
      </c>
      <c r="AC133">
        <v>0.1148</v>
      </c>
      <c r="AD133">
        <v>0.31979999999999997</v>
      </c>
      <c r="AE133">
        <f t="shared" si="46"/>
        <v>-1.1400594785822833</v>
      </c>
    </row>
    <row r="134" spans="1:31" x14ac:dyDescent="0.2">
      <c r="A134">
        <f t="shared" si="50"/>
        <v>411.06666666666661</v>
      </c>
      <c r="B134" s="10">
        <v>435.06666666666661</v>
      </c>
      <c r="C134" s="10">
        <v>5.49</v>
      </c>
      <c r="D134" s="21">
        <f t="shared" si="51"/>
        <v>1.7029282555214393</v>
      </c>
      <c r="E134" s="10">
        <v>5.5779031179111787</v>
      </c>
      <c r="F134">
        <f t="shared" si="52"/>
        <v>1.718812920447645</v>
      </c>
      <c r="K134" s="97" t="s">
        <v>36</v>
      </c>
      <c r="L134" s="90">
        <v>41086</v>
      </c>
      <c r="M134" s="91">
        <v>0.6875</v>
      </c>
      <c r="N134" s="90">
        <v>41098</v>
      </c>
      <c r="O134" s="106">
        <v>0.625</v>
      </c>
      <c r="P134" s="93">
        <f t="shared" si="47"/>
        <v>12</v>
      </c>
      <c r="Q134" s="107">
        <f t="shared" si="48"/>
        <v>286.5</v>
      </c>
      <c r="R134" s="97">
        <v>0.78100000000000003</v>
      </c>
      <c r="S134" s="104" t="str">
        <f>TEXT((N134+O134)-(N132+O132),"[h]:mm:ss")</f>
        <v>42:55:00</v>
      </c>
      <c r="T134">
        <f t="shared" si="49"/>
        <v>-0.24718012914245105</v>
      </c>
      <c r="X134">
        <v>152</v>
      </c>
      <c r="Y134">
        <v>0.35256999999999999</v>
      </c>
      <c r="Z134">
        <f t="shared" si="45"/>
        <v>-1.0425060948842382</v>
      </c>
      <c r="AB134">
        <v>152</v>
      </c>
      <c r="AC134">
        <v>0.12016</v>
      </c>
      <c r="AD134">
        <v>0.32707000000000003</v>
      </c>
      <c r="AE134">
        <f t="shared" si="46"/>
        <v>-1.1175810637157266</v>
      </c>
    </row>
    <row r="135" spans="1:31" x14ac:dyDescent="0.2">
      <c r="A135">
        <f t="shared" si="50"/>
        <v>411.13333333333333</v>
      </c>
      <c r="B135" s="10">
        <v>435.13333333333333</v>
      </c>
      <c r="C135" s="10">
        <v>5.6230000000000002</v>
      </c>
      <c r="D135" s="21">
        <f t="shared" si="51"/>
        <v>1.7268653293100646</v>
      </c>
      <c r="E135" s="10">
        <v>5.5784260217268873</v>
      </c>
      <c r="F135">
        <f t="shared" si="52"/>
        <v>1.7189066616432562</v>
      </c>
      <c r="K135" s="97" t="s">
        <v>41</v>
      </c>
      <c r="L135" s="90">
        <v>41086</v>
      </c>
      <c r="M135" s="91">
        <v>0.6875</v>
      </c>
      <c r="N135" s="90">
        <v>41099</v>
      </c>
      <c r="O135" s="106">
        <v>0.44444444444444448</v>
      </c>
      <c r="P135" s="93">
        <f t="shared" si="47"/>
        <v>13</v>
      </c>
      <c r="Q135" s="107">
        <f t="shared" si="48"/>
        <v>306.16666666666669</v>
      </c>
      <c r="R135" s="97" t="s">
        <v>33</v>
      </c>
      <c r="S135" s="105" t="str">
        <f>TEXT((N135+O135)-(N132+O132),"[h]:mm:ss")</f>
        <v>62:35:00</v>
      </c>
      <c r="X135">
        <v>153</v>
      </c>
      <c r="Y135">
        <v>0.36097000000000001</v>
      </c>
      <c r="Z135">
        <f t="shared" si="45"/>
        <v>-1.0189604265955343</v>
      </c>
      <c r="AB135">
        <v>153</v>
      </c>
      <c r="AC135">
        <v>0.12572</v>
      </c>
      <c r="AD135">
        <v>0.33456999999999998</v>
      </c>
      <c r="AE135">
        <f t="shared" si="46"/>
        <v>-1.0949091537437285</v>
      </c>
    </row>
    <row r="136" spans="1:31" x14ac:dyDescent="0.2">
      <c r="A136">
        <f t="shared" si="50"/>
        <v>411.15</v>
      </c>
      <c r="B136" s="10">
        <v>435.15</v>
      </c>
      <c r="C136" s="10">
        <v>4.4169999999999998</v>
      </c>
      <c r="D136" s="21">
        <f t="shared" si="51"/>
        <v>1.4854607326143894</v>
      </c>
      <c r="E136" s="10">
        <v>5.5785566540826013</v>
      </c>
      <c r="F136">
        <f t="shared" si="52"/>
        <v>1.7189300787909771</v>
      </c>
      <c r="K136" s="97" t="s">
        <v>42</v>
      </c>
      <c r="L136" s="90">
        <v>41086</v>
      </c>
      <c r="M136" s="91">
        <v>0.6875</v>
      </c>
      <c r="N136" s="90">
        <v>41100</v>
      </c>
      <c r="O136" s="92">
        <v>0.45833333333333331</v>
      </c>
      <c r="P136" s="102">
        <f t="shared" si="47"/>
        <v>14</v>
      </c>
      <c r="Q136" s="108">
        <f t="shared" si="48"/>
        <v>330.5</v>
      </c>
      <c r="R136" s="84" t="s">
        <v>33</v>
      </c>
      <c r="S136" s="105" t="str">
        <f>TEXT((N136+O136)-(N132+O132),"[h]:mm:ss")</f>
        <v>86:55:00</v>
      </c>
      <c r="X136">
        <v>154</v>
      </c>
      <c r="Y136">
        <v>0.36975999999999998</v>
      </c>
      <c r="Z136">
        <f t="shared" si="45"/>
        <v>-0.99490113245606648</v>
      </c>
      <c r="AB136">
        <v>154</v>
      </c>
      <c r="AC136">
        <v>0.13159000000000001</v>
      </c>
      <c r="AD136">
        <v>0.34212999999999999</v>
      </c>
      <c r="AE136">
        <f t="shared" si="46"/>
        <v>-1.0725644971866166</v>
      </c>
    </row>
    <row r="137" spans="1:31" x14ac:dyDescent="0.2">
      <c r="A137">
        <f t="shared" si="50"/>
        <v>411.2</v>
      </c>
      <c r="B137" s="10">
        <v>435.2</v>
      </c>
      <c r="C137" s="10">
        <v>5.3680000000000003</v>
      </c>
      <c r="D137" s="21">
        <f t="shared" si="51"/>
        <v>1.6804553996693807</v>
      </c>
      <c r="E137" s="10">
        <v>5.5789483266552562</v>
      </c>
      <c r="F137">
        <f t="shared" si="52"/>
        <v>1.7190002867045731</v>
      </c>
      <c r="K137" s="97" t="s">
        <v>43</v>
      </c>
      <c r="L137" s="90">
        <v>41086</v>
      </c>
      <c r="M137" s="91">
        <v>0.6875</v>
      </c>
      <c r="N137" s="109">
        <v>41101</v>
      </c>
      <c r="O137" s="92">
        <v>0.47638888888888886</v>
      </c>
      <c r="P137" s="102">
        <f t="shared" si="47"/>
        <v>15</v>
      </c>
      <c r="Q137" s="107">
        <f t="shared" si="48"/>
        <v>354.93333333333334</v>
      </c>
      <c r="R137" s="84" t="s">
        <v>33</v>
      </c>
      <c r="S137" s="105" t="str">
        <f>TEXT((N137+O137)-(N132+O132),"[h]:mm:ss")</f>
        <v>111:21:00</v>
      </c>
      <c r="X137">
        <v>155</v>
      </c>
      <c r="Y137">
        <v>0.37884000000000001</v>
      </c>
      <c r="Z137">
        <f t="shared" si="45"/>
        <v>-0.97064132662423641</v>
      </c>
      <c r="AB137">
        <v>155</v>
      </c>
      <c r="AC137">
        <v>0.13768</v>
      </c>
      <c r="AD137">
        <v>0.35000999999999999</v>
      </c>
      <c r="AE137">
        <f t="shared" si="46"/>
        <v>-1.0497935534782619</v>
      </c>
    </row>
    <row r="138" spans="1:31" x14ac:dyDescent="0.2">
      <c r="A138">
        <f t="shared" si="50"/>
        <v>411.23333333333335</v>
      </c>
      <c r="B138" s="10">
        <v>435.23333333333335</v>
      </c>
      <c r="C138" s="10">
        <v>5.1769999999999996</v>
      </c>
      <c r="D138" s="21">
        <f t="shared" si="51"/>
        <v>1.6442257379197642</v>
      </c>
      <c r="E138" s="10">
        <v>5.5792092547131995</v>
      </c>
      <c r="F138">
        <f t="shared" si="52"/>
        <v>1.7190470557264457</v>
      </c>
      <c r="K138" s="97" t="s">
        <v>44</v>
      </c>
      <c r="L138" s="90">
        <v>41086</v>
      </c>
      <c r="M138" s="91">
        <v>0.6875</v>
      </c>
      <c r="N138" s="109">
        <v>41102</v>
      </c>
      <c r="O138" s="92">
        <v>0.85902777777777783</v>
      </c>
      <c r="P138" s="102">
        <f t="shared" si="47"/>
        <v>16</v>
      </c>
      <c r="Q138" s="94">
        <f t="shared" si="48"/>
        <v>388.11666666666667</v>
      </c>
      <c r="R138" s="89">
        <v>1.464043</v>
      </c>
      <c r="S138" s="105" t="str">
        <f>TEXT((N138+O138)-(N132+O132),"[h]:mm:ss")</f>
        <v>144:32:00</v>
      </c>
      <c r="T138">
        <f t="shared" si="49"/>
        <v>0.38120178669248272</v>
      </c>
      <c r="X138">
        <v>156</v>
      </c>
      <c r="Y138">
        <v>0.38805000000000001</v>
      </c>
      <c r="Z138">
        <f t="shared" si="45"/>
        <v>-0.94662108168198922</v>
      </c>
      <c r="AB138">
        <v>156</v>
      </c>
      <c r="AC138">
        <v>0.14401</v>
      </c>
      <c r="AD138">
        <v>0.35815000000000002</v>
      </c>
      <c r="AE138">
        <f t="shared" si="46"/>
        <v>-1.0268033859216767</v>
      </c>
    </row>
    <row r="139" spans="1:31" x14ac:dyDescent="0.2">
      <c r="A139">
        <f t="shared" si="50"/>
        <v>411.26666666666671</v>
      </c>
      <c r="B139" s="10">
        <v>435.26666666666671</v>
      </c>
      <c r="C139" s="10">
        <v>4.383</v>
      </c>
      <c r="D139" s="21">
        <f t="shared" si="51"/>
        <v>1.4777334214366722</v>
      </c>
      <c r="E139" s="10">
        <v>5.5794700332610914</v>
      </c>
      <c r="F139">
        <f t="shared" si="52"/>
        <v>1.7190937957646184</v>
      </c>
      <c r="K139" s="97" t="s">
        <v>45</v>
      </c>
      <c r="L139" s="90">
        <v>41086</v>
      </c>
      <c r="M139" s="91">
        <v>0.6875</v>
      </c>
      <c r="N139" s="109">
        <v>41103</v>
      </c>
      <c r="O139" s="106">
        <v>0.85763888888888895</v>
      </c>
      <c r="P139" s="102">
        <f t="shared" si="47"/>
        <v>17</v>
      </c>
      <c r="Q139" s="94">
        <f t="shared" si="48"/>
        <v>412.08333333333337</v>
      </c>
      <c r="R139" s="97" t="s">
        <v>33</v>
      </c>
      <c r="S139" s="105" t="str">
        <f>TEXT((N139+O139)-(N132+O132),"[h]:mm:ss")</f>
        <v>168:30:00</v>
      </c>
      <c r="X139">
        <v>157</v>
      </c>
      <c r="Y139">
        <v>0.39761000000000002</v>
      </c>
      <c r="Z139">
        <f t="shared" si="45"/>
        <v>-0.92228365361056419</v>
      </c>
      <c r="AB139">
        <v>157</v>
      </c>
      <c r="AC139">
        <v>0.15067</v>
      </c>
      <c r="AD139">
        <v>0.36638999999999999</v>
      </c>
      <c r="AE139">
        <f t="shared" si="46"/>
        <v>-1.0040569391310301</v>
      </c>
    </row>
    <row r="140" spans="1:31" x14ac:dyDescent="0.2">
      <c r="A140">
        <f t="shared" si="50"/>
        <v>461.85</v>
      </c>
      <c r="B140" s="10">
        <v>485.85</v>
      </c>
      <c r="C140" s="10">
        <v>4.8019999999999996</v>
      </c>
      <c r="D140" s="21">
        <f t="shared" si="51"/>
        <v>1.5690324977990613</v>
      </c>
      <c r="E140" s="10">
        <v>5.8399513634294404</v>
      </c>
      <c r="F140">
        <f t="shared" si="52"/>
        <v>1.7647224686255658</v>
      </c>
      <c r="K140" s="97" t="s">
        <v>46</v>
      </c>
      <c r="L140" s="99">
        <v>41086</v>
      </c>
      <c r="M140" s="91">
        <v>0.6875</v>
      </c>
      <c r="N140" s="109">
        <v>41104</v>
      </c>
      <c r="O140" s="106">
        <v>0.73055555555555562</v>
      </c>
      <c r="P140" s="102">
        <f t="shared" si="47"/>
        <v>18</v>
      </c>
      <c r="Q140" s="103">
        <f t="shared" si="48"/>
        <v>433.0333333333333</v>
      </c>
      <c r="R140" s="97">
        <v>1.81</v>
      </c>
      <c r="S140" s="95" t="str">
        <f>TEXT((N140+O140)-(N139+O139),"[h]:mm:ss")</f>
        <v>20:57:00</v>
      </c>
      <c r="T140">
        <f t="shared" si="49"/>
        <v>0.59332684527773438</v>
      </c>
      <c r="X140">
        <v>158</v>
      </c>
      <c r="Y140">
        <v>0.40749000000000002</v>
      </c>
      <c r="Z140">
        <f t="shared" si="45"/>
        <v>-0.89773888647962796</v>
      </c>
      <c r="AB140">
        <v>158</v>
      </c>
      <c r="AC140">
        <v>0.15759999999999999</v>
      </c>
      <c r="AD140">
        <v>0.37495000000000001</v>
      </c>
      <c r="AE140">
        <f t="shared" si="46"/>
        <v>-0.98096259523473861</v>
      </c>
    </row>
    <row r="141" spans="1:31" x14ac:dyDescent="0.2">
      <c r="A141">
        <f t="shared" si="50"/>
        <v>461.98333333333335</v>
      </c>
      <c r="B141" s="10">
        <v>485.98333333333335</v>
      </c>
      <c r="C141" s="10">
        <v>4.0650000000000004</v>
      </c>
      <c r="D141" s="21">
        <f t="shared" si="51"/>
        <v>1.4024137429997741</v>
      </c>
      <c r="E141" s="10">
        <v>5.8403662511801686</v>
      </c>
      <c r="F141">
        <f t="shared" si="52"/>
        <v>1.7647935091168594</v>
      </c>
      <c r="K141" s="97" t="s">
        <v>47</v>
      </c>
      <c r="L141" s="90">
        <v>41086</v>
      </c>
      <c r="M141" s="91">
        <v>0.6875</v>
      </c>
      <c r="N141" s="109">
        <v>41105</v>
      </c>
      <c r="O141" s="106">
        <v>0.98472222222222228</v>
      </c>
      <c r="P141" s="102">
        <f t="shared" si="47"/>
        <v>19</v>
      </c>
      <c r="Q141" s="94">
        <f t="shared" si="48"/>
        <v>463.13333333333333</v>
      </c>
      <c r="R141" s="97">
        <v>1.903</v>
      </c>
      <c r="S141" s="104" t="str">
        <f>TEXT((N141+O141)-(N139+O139),"[h]:mm:ss")</f>
        <v>51:03:00</v>
      </c>
      <c r="T141">
        <f t="shared" si="49"/>
        <v>0.64343158831401248</v>
      </c>
      <c r="X141">
        <v>159</v>
      </c>
      <c r="Y141">
        <v>0.41754000000000002</v>
      </c>
      <c r="Z141">
        <f t="shared" si="45"/>
        <v>-0.87337493089732332</v>
      </c>
      <c r="AB141">
        <v>159</v>
      </c>
      <c r="AC141">
        <v>0.16478999999999999</v>
      </c>
      <c r="AD141">
        <v>0.38378000000000001</v>
      </c>
      <c r="AE141">
        <f t="shared" si="46"/>
        <v>-0.95768580724054075</v>
      </c>
    </row>
    <row r="142" spans="1:31" x14ac:dyDescent="0.2">
      <c r="A142">
        <f t="shared" si="50"/>
        <v>462.03333333333336</v>
      </c>
      <c r="B142" s="10">
        <v>486.03333333333336</v>
      </c>
      <c r="C142" s="10">
        <v>4.383</v>
      </c>
      <c r="D142" s="21">
        <f t="shared" si="51"/>
        <v>1.4777334214366722</v>
      </c>
      <c r="E142" s="10">
        <v>5.8405215642360915</v>
      </c>
      <c r="F142">
        <f t="shared" si="52"/>
        <v>1.7648201017968654</v>
      </c>
      <c r="K142" s="97" t="s">
        <v>48</v>
      </c>
      <c r="L142" s="90">
        <v>41086</v>
      </c>
      <c r="M142" s="91">
        <v>0.6875</v>
      </c>
      <c r="N142" s="109">
        <v>41107</v>
      </c>
      <c r="O142" s="106">
        <v>0.83055555555555549</v>
      </c>
      <c r="P142" s="102">
        <f t="shared" si="47"/>
        <v>21</v>
      </c>
      <c r="Q142" s="94">
        <f t="shared" si="48"/>
        <v>507.43333333333334</v>
      </c>
      <c r="R142" s="97" t="s">
        <v>33</v>
      </c>
      <c r="S142" s="105" t="str">
        <f>TEXT((N142+O142)-(N139+O139),"[h]:mm:ss")</f>
        <v>95:21:00</v>
      </c>
      <c r="X142">
        <v>160</v>
      </c>
      <c r="Y142">
        <v>0.42792999999999998</v>
      </c>
      <c r="Z142">
        <f t="shared" si="45"/>
        <v>-0.84879564817819841</v>
      </c>
      <c r="AB142">
        <v>160</v>
      </c>
      <c r="AC142">
        <v>0.17226</v>
      </c>
      <c r="AD142">
        <v>0.39289000000000002</v>
      </c>
      <c r="AE142">
        <f t="shared" si="46"/>
        <v>-0.93422560451052261</v>
      </c>
    </row>
    <row r="143" spans="1:31" x14ac:dyDescent="0.2">
      <c r="A143">
        <f t="shared" si="50"/>
        <v>462.06666666666661</v>
      </c>
      <c r="B143" s="10">
        <v>486.06666666666661</v>
      </c>
      <c r="C143" s="10">
        <v>4.0640000000000001</v>
      </c>
      <c r="D143" s="21">
        <f t="shared" si="51"/>
        <v>1.4021677102761807</v>
      </c>
      <c r="E143" s="10">
        <v>5.8406250246057816</v>
      </c>
      <c r="F143">
        <f t="shared" si="52"/>
        <v>1.7648378158746585</v>
      </c>
      <c r="K143" s="97" t="s">
        <v>49</v>
      </c>
      <c r="L143" s="90">
        <v>41086</v>
      </c>
      <c r="M143" s="91">
        <v>0.6875</v>
      </c>
      <c r="N143" s="109">
        <v>41109</v>
      </c>
      <c r="O143" s="110">
        <v>0.72083333333333333</v>
      </c>
      <c r="P143" s="102">
        <f t="shared" si="47"/>
        <v>23</v>
      </c>
      <c r="Q143" s="94">
        <f t="shared" si="48"/>
        <v>552.80000000000007</v>
      </c>
      <c r="R143" s="97">
        <v>2.258</v>
      </c>
      <c r="S143" s="111" t="str">
        <f>TEXT((N143+O143)-(N139+O139),"[h]:mm:ss")</f>
        <v>140:43:00</v>
      </c>
      <c r="T143">
        <f t="shared" si="49"/>
        <v>0.81447946572747032</v>
      </c>
      <c r="X143">
        <v>161</v>
      </c>
      <c r="Y143">
        <v>0.43867</v>
      </c>
      <c r="Z143">
        <f t="shared" si="45"/>
        <v>-0.82400785700966028</v>
      </c>
      <c r="AB143">
        <v>161</v>
      </c>
      <c r="AC143">
        <v>0.18015999999999999</v>
      </c>
      <c r="AD143">
        <v>0.40206999999999998</v>
      </c>
      <c r="AE143">
        <f t="shared" si="46"/>
        <v>-0.91112907616863836</v>
      </c>
    </row>
    <row r="144" spans="1:31" x14ac:dyDescent="0.2">
      <c r="A144">
        <f t="shared" si="50"/>
        <v>462.11666666666667</v>
      </c>
      <c r="B144" s="10">
        <v>486.11666666666667</v>
      </c>
      <c r="C144" s="10">
        <v>4.6829999999999998</v>
      </c>
      <c r="D144" s="21">
        <f t="shared" si="51"/>
        <v>1.5439389302014046</v>
      </c>
      <c r="E144" s="10">
        <v>5.8407800927560451</v>
      </c>
      <c r="F144">
        <f t="shared" si="52"/>
        <v>1.7648643654461724</v>
      </c>
      <c r="X144">
        <v>162</v>
      </c>
      <c r="Y144">
        <v>0.44978000000000001</v>
      </c>
      <c r="Z144">
        <f t="shared" si="45"/>
        <v>-0.79899670465179773</v>
      </c>
      <c r="AB144">
        <v>162</v>
      </c>
      <c r="AC144">
        <v>0.18837000000000001</v>
      </c>
      <c r="AD144">
        <v>0.41160999999999998</v>
      </c>
      <c r="AE144">
        <f t="shared" si="46"/>
        <v>-0.88767897988491307</v>
      </c>
    </row>
    <row r="145" spans="1:31" x14ac:dyDescent="0.2">
      <c r="A145">
        <f t="shared" si="50"/>
        <v>462.16666666666663</v>
      </c>
      <c r="B145" s="10">
        <v>486.16666666666663</v>
      </c>
      <c r="C145" s="10">
        <v>4.7380000000000004</v>
      </c>
      <c r="D145" s="21">
        <f t="shared" si="51"/>
        <v>1.5556151057365939</v>
      </c>
      <c r="E145" s="10">
        <v>5.8409350141376386</v>
      </c>
      <c r="F145">
        <f t="shared" si="52"/>
        <v>1.7648908891852269</v>
      </c>
      <c r="K145" s="115" t="s">
        <v>170</v>
      </c>
      <c r="X145">
        <v>163</v>
      </c>
      <c r="Y145">
        <v>0.46101999999999999</v>
      </c>
      <c r="Z145">
        <f t="shared" si="45"/>
        <v>-0.77431385297860555</v>
      </c>
      <c r="AB145">
        <v>163</v>
      </c>
      <c r="AC145">
        <v>0.19689999999999999</v>
      </c>
      <c r="AD145">
        <v>0.42144999999999999</v>
      </c>
      <c r="AE145">
        <f t="shared" si="46"/>
        <v>-0.86405413253864594</v>
      </c>
    </row>
    <row r="146" spans="1:31" x14ac:dyDescent="0.2">
      <c r="A146">
        <f t="shared" si="50"/>
        <v>462.2166666666667</v>
      </c>
      <c r="B146" s="10">
        <v>486.2166666666667</v>
      </c>
      <c r="C146" s="10">
        <v>5.835</v>
      </c>
      <c r="D146" s="21">
        <f t="shared" si="51"/>
        <v>1.7638742657385194</v>
      </c>
      <c r="E146" s="10">
        <v>5.8410897888814839</v>
      </c>
      <c r="F146">
        <f t="shared" si="52"/>
        <v>1.7649173871162729</v>
      </c>
      <c r="K146" s="3" t="s">
        <v>6</v>
      </c>
      <c r="L146" s="1" t="s">
        <v>0</v>
      </c>
      <c r="M146" s="2" t="s">
        <v>1</v>
      </c>
      <c r="N146" s="1" t="s">
        <v>2</v>
      </c>
      <c r="O146" s="2" t="s">
        <v>3</v>
      </c>
      <c r="P146" s="3" t="s">
        <v>4</v>
      </c>
      <c r="Q146" s="3" t="s">
        <v>5</v>
      </c>
      <c r="R146" s="3" t="s">
        <v>159</v>
      </c>
      <c r="S146" s="112" t="s">
        <v>160</v>
      </c>
      <c r="T146" s="3"/>
      <c r="X146">
        <v>164</v>
      </c>
      <c r="Y146">
        <v>0.47261999999999998</v>
      </c>
      <c r="Z146">
        <f t="shared" si="45"/>
        <v>-0.74946359603884916</v>
      </c>
      <c r="AB146">
        <v>164</v>
      </c>
      <c r="AC146">
        <v>0.20576</v>
      </c>
      <c r="AD146">
        <v>0.43159999999999998</v>
      </c>
      <c r="AE146">
        <f t="shared" si="46"/>
        <v>-0.84025604559815747</v>
      </c>
    </row>
    <row r="147" spans="1:31" x14ac:dyDescent="0.2">
      <c r="A147">
        <f t="shared" si="50"/>
        <v>505.0333333333333</v>
      </c>
      <c r="B147" s="10">
        <v>529.0333333333333</v>
      </c>
      <c r="C147" s="10">
        <v>5.4640000000000004</v>
      </c>
      <c r="D147" s="21">
        <f t="shared" si="51"/>
        <v>1.6981811222684891</v>
      </c>
      <c r="E147" s="10">
        <v>5.9314639647369729</v>
      </c>
      <c r="F147">
        <f t="shared" si="52"/>
        <v>1.7802710568644498</v>
      </c>
      <c r="K147" s="6" t="s">
        <v>60</v>
      </c>
      <c r="L147" s="4">
        <v>40066</v>
      </c>
      <c r="M147" s="5">
        <v>0.58333333333333337</v>
      </c>
      <c r="N147" s="4">
        <v>40071</v>
      </c>
      <c r="O147" s="5">
        <v>0.43055555555555558</v>
      </c>
      <c r="P147" s="7">
        <f>(N147-L147)</f>
        <v>5</v>
      </c>
      <c r="Q147" s="8">
        <f>((N147-L147)+(O147-M147))*24</f>
        <v>116.33333333333334</v>
      </c>
      <c r="R147" s="6">
        <v>9.8000000000000004E-2</v>
      </c>
      <c r="S147" s="113">
        <f>LN(R147)</f>
        <v>-2.322787800311565</v>
      </c>
      <c r="T147" s="6"/>
      <c r="X147">
        <v>165</v>
      </c>
      <c r="Y147">
        <v>0.48459999999999998</v>
      </c>
      <c r="Z147">
        <f t="shared" si="45"/>
        <v>-0.72443147059971169</v>
      </c>
      <c r="AB147">
        <v>165</v>
      </c>
      <c r="AC147">
        <v>0.21496999999999999</v>
      </c>
      <c r="AD147">
        <v>0.44202999999999998</v>
      </c>
      <c r="AE147">
        <f t="shared" si="46"/>
        <v>-0.81637752590455992</v>
      </c>
    </row>
    <row r="148" spans="1:31" x14ac:dyDescent="0.2">
      <c r="A148">
        <f t="shared" si="50"/>
        <v>505.06666666666661</v>
      </c>
      <c r="B148" s="10">
        <v>529.06666666666661</v>
      </c>
      <c r="C148" s="10">
        <v>5.84</v>
      </c>
      <c r="D148" s="21">
        <f t="shared" si="51"/>
        <v>1.7647307968401356</v>
      </c>
      <c r="E148" s="10">
        <v>5.9315091188081803</v>
      </c>
      <c r="F148">
        <f t="shared" si="52"/>
        <v>1.7802786694706472</v>
      </c>
      <c r="K148" s="6" t="s">
        <v>61</v>
      </c>
      <c r="L148" s="4">
        <v>40066</v>
      </c>
      <c r="M148" s="5">
        <v>0.58333333333333337</v>
      </c>
      <c r="N148" s="4">
        <v>40071</v>
      </c>
      <c r="O148" s="5">
        <v>0.69444444444444453</v>
      </c>
      <c r="P148" s="7">
        <f t="shared" ref="P148:P160" si="53">(N148-L148)</f>
        <v>5</v>
      </c>
      <c r="Q148" s="8">
        <f t="shared" ref="Q148:Q160" si="54">((N148-L148)+(O148-M148))*24</f>
        <v>122.66666666666666</v>
      </c>
      <c r="R148" s="6">
        <v>0.10299999999999999</v>
      </c>
      <c r="S148" s="113">
        <f t="shared" ref="S148:S160" si="55">LN(R148)</f>
        <v>-2.2730262907525014</v>
      </c>
      <c r="T148" s="6"/>
      <c r="X148">
        <v>166</v>
      </c>
      <c r="Y148">
        <v>0.49702000000000002</v>
      </c>
      <c r="Z148">
        <f t="shared" si="45"/>
        <v>-0.69912501224648149</v>
      </c>
      <c r="AB148">
        <v>166</v>
      </c>
      <c r="AC148">
        <v>0.22470999999999999</v>
      </c>
      <c r="AD148">
        <v>0.45256000000000002</v>
      </c>
      <c r="AE148">
        <f t="shared" si="46"/>
        <v>-0.79283492794723676</v>
      </c>
    </row>
    <row r="149" spans="1:31" x14ac:dyDescent="0.2">
      <c r="A149">
        <f t="shared" si="50"/>
        <v>505.1</v>
      </c>
      <c r="B149" s="10">
        <v>529.1</v>
      </c>
      <c r="C149" s="10">
        <v>4.41</v>
      </c>
      <c r="D149" s="21">
        <f t="shared" si="51"/>
        <v>1.4838746894587547</v>
      </c>
      <c r="E149" s="10">
        <v>5.9315542434735065</v>
      </c>
      <c r="F149">
        <f t="shared" si="52"/>
        <v>1.7802862770613592</v>
      </c>
      <c r="K149" s="6" t="s">
        <v>62</v>
      </c>
      <c r="L149" s="4">
        <v>40066</v>
      </c>
      <c r="M149" s="5">
        <v>0.58333333333333337</v>
      </c>
      <c r="N149" s="4">
        <v>40071</v>
      </c>
      <c r="O149" s="5">
        <v>0.89027777777777783</v>
      </c>
      <c r="P149" s="7">
        <f t="shared" si="53"/>
        <v>5</v>
      </c>
      <c r="Q149" s="8">
        <f t="shared" si="54"/>
        <v>127.36666666666667</v>
      </c>
      <c r="R149" s="6">
        <v>0.108</v>
      </c>
      <c r="S149" s="113">
        <f t="shared" si="55"/>
        <v>-2.2256240518579173</v>
      </c>
      <c r="T149" s="6"/>
      <c r="X149">
        <v>167</v>
      </c>
      <c r="Y149">
        <v>0.50958000000000003</v>
      </c>
      <c r="Z149">
        <f t="shared" si="45"/>
        <v>-0.67416842196216409</v>
      </c>
      <c r="AB149">
        <v>167</v>
      </c>
      <c r="AC149">
        <v>0.23482</v>
      </c>
      <c r="AD149">
        <v>0.46344000000000002</v>
      </c>
      <c r="AE149">
        <f t="shared" si="46"/>
        <v>-0.7690783521937683</v>
      </c>
    </row>
    <row r="150" spans="1:31" x14ac:dyDescent="0.2">
      <c r="A150">
        <f t="shared" si="50"/>
        <v>505.16666666666663</v>
      </c>
      <c r="B150" s="10">
        <v>529.16666666666663</v>
      </c>
      <c r="C150" s="10">
        <v>7.0579999999999998</v>
      </c>
      <c r="D150" s="21">
        <f t="shared" si="51"/>
        <v>1.9541617252530783</v>
      </c>
      <c r="E150" s="10">
        <v>5.9316444046612959</v>
      </c>
      <c r="F150">
        <f t="shared" si="52"/>
        <v>1.780301477209391</v>
      </c>
      <c r="K150" s="6" t="s">
        <v>79</v>
      </c>
      <c r="L150" s="4">
        <v>40066</v>
      </c>
      <c r="M150" s="5">
        <v>0.58333333333333337</v>
      </c>
      <c r="N150" s="4">
        <v>40071</v>
      </c>
      <c r="O150" s="51">
        <v>0.97361111111111109</v>
      </c>
      <c r="P150" s="7">
        <f t="shared" si="53"/>
        <v>5</v>
      </c>
      <c r="Q150" s="8">
        <f t="shared" si="54"/>
        <v>129.36666666666667</v>
      </c>
      <c r="R150" s="6">
        <v>0.112</v>
      </c>
      <c r="S150" s="113">
        <f t="shared" si="55"/>
        <v>-2.1892564076870427</v>
      </c>
      <c r="T150" s="6"/>
      <c r="X150">
        <v>168</v>
      </c>
      <c r="Y150">
        <v>0.52256000000000002</v>
      </c>
      <c r="Z150">
        <f t="shared" si="45"/>
        <v>-0.64901546920003672</v>
      </c>
      <c r="AB150">
        <v>168</v>
      </c>
      <c r="AC150">
        <v>0.24531</v>
      </c>
      <c r="AD150">
        <v>0.47466999999999998</v>
      </c>
      <c r="AE150">
        <f t="shared" si="46"/>
        <v>-0.745135453231073</v>
      </c>
    </row>
    <row r="151" spans="1:31" x14ac:dyDescent="0.2">
      <c r="A151">
        <f t="shared" si="50"/>
        <v>505.16666666666663</v>
      </c>
      <c r="B151" s="10">
        <v>529.16666666666663</v>
      </c>
      <c r="C151" s="10">
        <v>6.21</v>
      </c>
      <c r="D151" s="21">
        <f t="shared" si="51"/>
        <v>1.8261608959453874</v>
      </c>
      <c r="E151" s="10">
        <v>5.9316444046612959</v>
      </c>
      <c r="F151">
        <f t="shared" si="52"/>
        <v>1.780301477209391</v>
      </c>
      <c r="K151" s="6" t="s">
        <v>161</v>
      </c>
      <c r="L151" s="4">
        <v>40066</v>
      </c>
      <c r="M151" s="5">
        <v>0.58333333333333337</v>
      </c>
      <c r="N151" s="4">
        <v>40072</v>
      </c>
      <c r="O151" s="51">
        <v>5.6944444444444443E-2</v>
      </c>
      <c r="P151" s="7">
        <f t="shared" si="53"/>
        <v>6</v>
      </c>
      <c r="Q151" s="8">
        <f t="shared" si="54"/>
        <v>131.36666666666667</v>
      </c>
      <c r="R151" s="6">
        <v>0.11600000000000001</v>
      </c>
      <c r="S151" s="113">
        <f t="shared" si="55"/>
        <v>-2.1541650878757723</v>
      </c>
      <c r="T151" s="6"/>
      <c r="X151">
        <v>169</v>
      </c>
      <c r="Y151">
        <v>0.53598000000000001</v>
      </c>
      <c r="Z151">
        <f t="shared" si="45"/>
        <v>-0.62365843204033433</v>
      </c>
      <c r="AB151">
        <v>169</v>
      </c>
      <c r="AC151">
        <v>0.25635000000000002</v>
      </c>
      <c r="AD151">
        <v>0.48614000000000002</v>
      </c>
      <c r="AE151">
        <f t="shared" si="46"/>
        <v>-0.72125863072102059</v>
      </c>
    </row>
    <row r="152" spans="1:31" x14ac:dyDescent="0.2">
      <c r="A152">
        <f t="shared" si="50"/>
        <v>505.2166666666667</v>
      </c>
      <c r="B152" s="10">
        <v>529.2166666666667</v>
      </c>
      <c r="C152" s="10">
        <v>5.8470000000000004</v>
      </c>
      <c r="D152" s="21">
        <f t="shared" si="51"/>
        <v>1.7659287091935336</v>
      </c>
      <c r="E152" s="10">
        <v>5.9317119485006842</v>
      </c>
      <c r="F152">
        <f t="shared" si="52"/>
        <v>1.7803128641790442</v>
      </c>
      <c r="K152" s="6" t="s">
        <v>162</v>
      </c>
      <c r="L152" s="4">
        <v>40066</v>
      </c>
      <c r="M152" s="5">
        <v>0.58333333333333337</v>
      </c>
      <c r="N152" s="4">
        <v>40072</v>
      </c>
      <c r="O152" s="51">
        <v>0.14027777777777778</v>
      </c>
      <c r="P152" s="7">
        <f t="shared" si="53"/>
        <v>6</v>
      </c>
      <c r="Q152" s="8">
        <f t="shared" si="54"/>
        <v>133.36666666666667</v>
      </c>
      <c r="R152" s="11">
        <v>0.127</v>
      </c>
      <c r="S152" s="113">
        <f t="shared" si="55"/>
        <v>-2.0635681925235456</v>
      </c>
      <c r="T152" s="6"/>
      <c r="X152">
        <v>170</v>
      </c>
      <c r="Y152">
        <v>0.54988999999999999</v>
      </c>
      <c r="Z152">
        <f t="shared" si="45"/>
        <v>-0.59803702075828757</v>
      </c>
      <c r="AB152">
        <v>170</v>
      </c>
      <c r="AC152">
        <v>0.26778000000000002</v>
      </c>
      <c r="AD152">
        <v>0.49796000000000001</v>
      </c>
      <c r="AE152">
        <f t="shared" si="46"/>
        <v>-0.6972355264685518</v>
      </c>
    </row>
    <row r="153" spans="1:31" x14ac:dyDescent="0.2">
      <c r="A153">
        <f t="shared" si="50"/>
        <v>505.25</v>
      </c>
      <c r="B153" s="10">
        <v>529.25</v>
      </c>
      <c r="C153" s="10">
        <v>5.202</v>
      </c>
      <c r="D153" s="21">
        <f t="shared" si="51"/>
        <v>1.6490431670264598</v>
      </c>
      <c r="E153" s="10">
        <v>5.9317569410707689</v>
      </c>
      <c r="F153">
        <f t="shared" si="52"/>
        <v>1.7803204492404632</v>
      </c>
      <c r="K153" s="6" t="s">
        <v>163</v>
      </c>
      <c r="L153" s="4">
        <v>40066</v>
      </c>
      <c r="M153" s="5">
        <v>0.58333333333333337</v>
      </c>
      <c r="N153" s="4">
        <v>40072</v>
      </c>
      <c r="O153" s="114">
        <v>0.22361111111111109</v>
      </c>
      <c r="P153" s="7">
        <f t="shared" si="53"/>
        <v>6</v>
      </c>
      <c r="Q153" s="8">
        <f t="shared" si="54"/>
        <v>135.36666666666667</v>
      </c>
      <c r="R153" s="11">
        <v>0.13600000000000001</v>
      </c>
      <c r="S153" s="113">
        <f t="shared" si="55"/>
        <v>-1.9951003932460849</v>
      </c>
      <c r="T153" s="6"/>
      <c r="X153">
        <v>171</v>
      </c>
      <c r="Y153">
        <v>0.56420000000000003</v>
      </c>
      <c r="Z153">
        <f t="shared" si="45"/>
        <v>-0.57234648041424108</v>
      </c>
      <c r="AB153">
        <v>171</v>
      </c>
      <c r="AC153">
        <v>0.27966000000000002</v>
      </c>
      <c r="AD153">
        <v>0.51014999999999999</v>
      </c>
      <c r="AE153">
        <f t="shared" si="46"/>
        <v>-0.67305047886082292</v>
      </c>
    </row>
    <row r="154" spans="1:31" x14ac:dyDescent="0.2">
      <c r="A154">
        <f t="shared" si="50"/>
        <v>505.29999999999995</v>
      </c>
      <c r="B154" s="10">
        <v>529.29999999999995</v>
      </c>
      <c r="C154" s="10">
        <v>5.492</v>
      </c>
      <c r="D154" s="21">
        <f t="shared" si="51"/>
        <v>1.7032924879057245</v>
      </c>
      <c r="E154" s="10">
        <v>5.9318243749882535</v>
      </c>
      <c r="F154">
        <f t="shared" si="52"/>
        <v>1.7803318174632097</v>
      </c>
      <c r="K154" s="6" t="s">
        <v>164</v>
      </c>
      <c r="L154" s="4">
        <v>40066</v>
      </c>
      <c r="M154" s="5">
        <v>0.58333333333333337</v>
      </c>
      <c r="N154" s="4">
        <v>40072</v>
      </c>
      <c r="O154" s="114">
        <v>0.30694444444444441</v>
      </c>
      <c r="P154" s="7">
        <f t="shared" si="53"/>
        <v>6</v>
      </c>
      <c r="Q154" s="8">
        <f t="shared" si="54"/>
        <v>137.36666666666667</v>
      </c>
      <c r="R154" s="11">
        <v>0.154</v>
      </c>
      <c r="S154" s="113">
        <f t="shared" si="55"/>
        <v>-1.870802676568508</v>
      </c>
      <c r="T154" s="6"/>
      <c r="X154">
        <v>172</v>
      </c>
      <c r="Y154">
        <v>0.57852999999999999</v>
      </c>
      <c r="Z154">
        <f t="shared" si="45"/>
        <v>-0.54726487543889313</v>
      </c>
      <c r="AB154">
        <v>172</v>
      </c>
      <c r="AC154">
        <v>0.29200999999999999</v>
      </c>
      <c r="AD154">
        <v>0.52273999999999998</v>
      </c>
      <c r="AE154">
        <f t="shared" si="46"/>
        <v>-0.64867107045942807</v>
      </c>
    </row>
    <row r="155" spans="1:31" x14ac:dyDescent="0.2">
      <c r="A155">
        <f t="shared" si="50"/>
        <v>505.33333333333337</v>
      </c>
      <c r="B155" s="10">
        <v>529.33333333333337</v>
      </c>
      <c r="C155" s="10">
        <v>6.431</v>
      </c>
      <c r="D155" s="21">
        <f t="shared" si="51"/>
        <v>1.8611300471527261</v>
      </c>
      <c r="E155" s="10">
        <v>5.9318692943353222</v>
      </c>
      <c r="F155">
        <f t="shared" si="52"/>
        <v>1.7803393900368651</v>
      </c>
      <c r="K155" s="6" t="s">
        <v>165</v>
      </c>
      <c r="L155" s="4">
        <v>40066</v>
      </c>
      <c r="M155" s="5">
        <v>0.58333333333333337</v>
      </c>
      <c r="N155" s="4">
        <v>40072</v>
      </c>
      <c r="O155" s="5">
        <v>0.39097222222222222</v>
      </c>
      <c r="P155" s="7">
        <f t="shared" si="53"/>
        <v>6</v>
      </c>
      <c r="Q155" s="8">
        <f t="shared" si="54"/>
        <v>139.38333333333333</v>
      </c>
      <c r="R155" s="6">
        <v>0.16500000000000001</v>
      </c>
      <c r="S155" s="113">
        <f t="shared" si="55"/>
        <v>-1.8018098050815563</v>
      </c>
      <c r="T155" s="6"/>
      <c r="X155">
        <v>173</v>
      </c>
      <c r="Y155">
        <v>0.59340999999999999</v>
      </c>
      <c r="Z155">
        <f t="shared" si="45"/>
        <v>-0.52186971922831293</v>
      </c>
      <c r="AB155">
        <v>173</v>
      </c>
      <c r="AC155">
        <v>0.30482999999999999</v>
      </c>
      <c r="AD155">
        <v>0.53573000000000004</v>
      </c>
      <c r="AE155">
        <f t="shared" si="46"/>
        <v>-0.62412497616987428</v>
      </c>
    </row>
    <row r="156" spans="1:31" x14ac:dyDescent="0.2">
      <c r="A156">
        <f t="shared" si="50"/>
        <v>505.38333333333333</v>
      </c>
      <c r="B156" s="10">
        <v>529.38333333333333</v>
      </c>
      <c r="C156" s="10">
        <v>5.883</v>
      </c>
      <c r="D156" s="21">
        <f t="shared" si="51"/>
        <v>1.7720668358823188</v>
      </c>
      <c r="E156" s="10">
        <v>5.9319366185055893</v>
      </c>
      <c r="F156">
        <f t="shared" si="52"/>
        <v>1.7803507395432145</v>
      </c>
      <c r="K156" s="6" t="s">
        <v>166</v>
      </c>
      <c r="L156" s="4">
        <v>40066</v>
      </c>
      <c r="M156" s="5">
        <v>0.58333333333333337</v>
      </c>
      <c r="N156" s="4">
        <v>40072</v>
      </c>
      <c r="O156" s="5">
        <v>0.47430555555555554</v>
      </c>
      <c r="P156" s="7">
        <f t="shared" si="53"/>
        <v>6</v>
      </c>
      <c r="Q156" s="8">
        <f t="shared" si="54"/>
        <v>141.38333333333333</v>
      </c>
      <c r="R156" s="6">
        <v>0.17799999999999999</v>
      </c>
      <c r="S156" s="113">
        <f t="shared" si="55"/>
        <v>-1.725971728690052</v>
      </c>
      <c r="T156" s="6"/>
      <c r="X156">
        <v>174</v>
      </c>
      <c r="Y156">
        <v>0.60872000000000004</v>
      </c>
      <c r="Z156">
        <f t="shared" si="45"/>
        <v>-0.4963968871138697</v>
      </c>
      <c r="AB156">
        <v>174</v>
      </c>
      <c r="AC156">
        <v>0.31814999999999999</v>
      </c>
      <c r="AD156">
        <v>0.54908999999999997</v>
      </c>
      <c r="AE156">
        <f t="shared" si="46"/>
        <v>-0.59949291648215663</v>
      </c>
    </row>
    <row r="157" spans="1:31" x14ac:dyDescent="0.2">
      <c r="A157">
        <f t="shared" si="50"/>
        <v>531.66666666666674</v>
      </c>
      <c r="B157" s="10">
        <v>555.66666666666674</v>
      </c>
      <c r="C157" s="10">
        <v>5.49</v>
      </c>
      <c r="D157" s="21">
        <f t="shared" si="51"/>
        <v>1.7029282555214393</v>
      </c>
      <c r="E157" s="10">
        <v>5.9595760957508839</v>
      </c>
      <c r="F157">
        <f t="shared" si="52"/>
        <v>1.7849993536737518</v>
      </c>
      <c r="K157" s="6" t="s">
        <v>167</v>
      </c>
      <c r="L157" s="4">
        <v>40066</v>
      </c>
      <c r="M157" s="5">
        <v>0.58333333333333337</v>
      </c>
      <c r="N157" s="4">
        <v>40072</v>
      </c>
      <c r="O157" s="5">
        <v>0.55763888888888891</v>
      </c>
      <c r="P157" s="7">
        <f t="shared" si="53"/>
        <v>6</v>
      </c>
      <c r="Q157" s="8">
        <f t="shared" si="54"/>
        <v>143.38333333333333</v>
      </c>
      <c r="R157" s="6">
        <v>0.189</v>
      </c>
      <c r="S157" s="113">
        <f t="shared" si="55"/>
        <v>-1.6660082639224947</v>
      </c>
      <c r="T157" s="6"/>
      <c r="X157">
        <v>175</v>
      </c>
      <c r="Y157">
        <v>0.62446999999999997</v>
      </c>
      <c r="Z157">
        <f t="shared" si="45"/>
        <v>-0.47085198900113168</v>
      </c>
      <c r="AB157">
        <v>175</v>
      </c>
      <c r="AC157">
        <v>0.33226</v>
      </c>
      <c r="AD157">
        <v>0.56255999999999995</v>
      </c>
      <c r="AE157">
        <f t="shared" si="46"/>
        <v>-0.57525748392537968</v>
      </c>
    </row>
    <row r="158" spans="1:31" x14ac:dyDescent="0.2">
      <c r="A158">
        <f t="shared" si="50"/>
        <v>531.70000000000005</v>
      </c>
      <c r="B158" s="10">
        <v>555.70000000000005</v>
      </c>
      <c r="C158" s="10">
        <v>5.968</v>
      </c>
      <c r="D158" s="21">
        <f t="shared" si="51"/>
        <v>1.7864118629014598</v>
      </c>
      <c r="E158" s="10">
        <v>5.9596028546541646</v>
      </c>
      <c r="F158">
        <f t="shared" si="52"/>
        <v>1.7850038437318996</v>
      </c>
      <c r="K158" s="6" t="s">
        <v>168</v>
      </c>
      <c r="L158" s="4">
        <v>40066</v>
      </c>
      <c r="M158" s="5">
        <v>0.58333333333333337</v>
      </c>
      <c r="N158" s="4">
        <v>40072</v>
      </c>
      <c r="O158" s="5">
        <v>0.62777777777777777</v>
      </c>
      <c r="P158" s="7">
        <f t="shared" si="53"/>
        <v>6</v>
      </c>
      <c r="Q158" s="8">
        <f t="shared" si="54"/>
        <v>145.06666666666666</v>
      </c>
      <c r="R158" s="6">
        <v>0.193</v>
      </c>
      <c r="S158" s="113">
        <f t="shared" si="55"/>
        <v>-1.6450650900772514</v>
      </c>
      <c r="T158" s="6"/>
      <c r="X158">
        <v>176</v>
      </c>
      <c r="Y158">
        <v>0.64065000000000005</v>
      </c>
      <c r="Z158">
        <f t="shared" si="45"/>
        <v>-0.44527199302655179</v>
      </c>
      <c r="AB158">
        <v>176</v>
      </c>
      <c r="AC158">
        <v>0.34688999999999998</v>
      </c>
      <c r="AD158">
        <v>0.57643</v>
      </c>
      <c r="AE158">
        <f t="shared" si="46"/>
        <v>-0.55090136902172626</v>
      </c>
    </row>
    <row r="159" spans="1:31" x14ac:dyDescent="0.2">
      <c r="A159">
        <f t="shared" si="50"/>
        <v>531.75</v>
      </c>
      <c r="B159" s="10">
        <v>555.75</v>
      </c>
      <c r="C159" s="10">
        <v>5.3890000000000002</v>
      </c>
      <c r="D159" s="21">
        <f t="shared" si="51"/>
        <v>1.6843598389513597</v>
      </c>
      <c r="E159" s="10">
        <v>5.9596429600252812</v>
      </c>
      <c r="F159">
        <f t="shared" si="52"/>
        <v>1.7850105732467936</v>
      </c>
      <c r="K159" s="6" t="s">
        <v>169</v>
      </c>
      <c r="L159" s="4">
        <v>40066</v>
      </c>
      <c r="M159" s="5">
        <v>0.58333333333333337</v>
      </c>
      <c r="N159" s="4">
        <v>40072</v>
      </c>
      <c r="O159" s="5">
        <v>0.96666666666666667</v>
      </c>
      <c r="P159" s="7">
        <f t="shared" si="53"/>
        <v>6</v>
      </c>
      <c r="Q159" s="8">
        <f t="shared" si="54"/>
        <v>153.19999999999999</v>
      </c>
      <c r="R159" s="6">
        <v>0.246</v>
      </c>
      <c r="S159" s="113">
        <f t="shared" si="55"/>
        <v>-1.4024237430497744</v>
      </c>
      <c r="T159" s="6"/>
      <c r="X159">
        <v>177</v>
      </c>
      <c r="Y159">
        <v>0.65698999999999996</v>
      </c>
      <c r="Z159">
        <f t="shared" si="45"/>
        <v>-0.42008648131351484</v>
      </c>
      <c r="AB159">
        <v>177</v>
      </c>
      <c r="AC159">
        <v>0.36207</v>
      </c>
      <c r="AD159">
        <v>0.5907</v>
      </c>
      <c r="AE159">
        <f t="shared" si="46"/>
        <v>-0.52644700466894745</v>
      </c>
    </row>
    <row r="160" spans="1:31" x14ac:dyDescent="0.2">
      <c r="A160">
        <f t="shared" si="50"/>
        <v>531.76666666666665</v>
      </c>
      <c r="B160" s="10">
        <v>555.76666666666665</v>
      </c>
      <c r="C160" s="10">
        <v>6.2869999999999999</v>
      </c>
      <c r="D160" s="21">
        <f t="shared" si="51"/>
        <v>1.838484009400924</v>
      </c>
      <c r="E160" s="10">
        <v>5.9596563196923427</v>
      </c>
      <c r="F160">
        <f t="shared" si="52"/>
        <v>1.7850128149334477</v>
      </c>
      <c r="K160" s="6" t="s">
        <v>66</v>
      </c>
      <c r="L160" s="4">
        <v>40066</v>
      </c>
      <c r="M160" s="5">
        <v>0.58333333333333337</v>
      </c>
      <c r="N160" s="4">
        <v>40073</v>
      </c>
      <c r="O160" s="5">
        <v>0.4</v>
      </c>
      <c r="P160" s="7">
        <f t="shared" si="53"/>
        <v>7</v>
      </c>
      <c r="Q160" s="8">
        <f t="shared" si="54"/>
        <v>163.6</v>
      </c>
      <c r="R160" s="6">
        <v>0.34</v>
      </c>
      <c r="S160" s="113">
        <f t="shared" si="55"/>
        <v>-1.0788096613719298</v>
      </c>
      <c r="T160" s="6"/>
      <c r="X160">
        <v>178</v>
      </c>
      <c r="Y160">
        <v>0.67388999999999999</v>
      </c>
      <c r="Z160">
        <f t="shared" si="45"/>
        <v>-0.39468838613694857</v>
      </c>
      <c r="AB160">
        <v>178</v>
      </c>
      <c r="AC160">
        <v>0.37785000000000002</v>
      </c>
      <c r="AD160">
        <v>0.60540000000000005</v>
      </c>
      <c r="AE160">
        <f t="shared" si="46"/>
        <v>-0.50186588239451868</v>
      </c>
    </row>
    <row r="161" spans="1:31" x14ac:dyDescent="0.2">
      <c r="A161">
        <f t="shared" si="50"/>
        <v>531.79999999999995</v>
      </c>
      <c r="B161" s="10">
        <v>555.79999999999995</v>
      </c>
      <c r="C161" s="10">
        <v>5.85</v>
      </c>
      <c r="D161" s="21">
        <f t="shared" si="51"/>
        <v>1.766441661243765</v>
      </c>
      <c r="E161" s="10">
        <v>5.9596830258500484</v>
      </c>
      <c r="F161">
        <f t="shared" si="52"/>
        <v>1.7850172960807549</v>
      </c>
      <c r="X161">
        <v>179</v>
      </c>
      <c r="Y161">
        <v>0.69132000000000005</v>
      </c>
      <c r="Z161">
        <f t="shared" si="45"/>
        <v>-0.36915246544984492</v>
      </c>
      <c r="AB161">
        <v>179</v>
      </c>
      <c r="AC161">
        <v>0.39423999999999998</v>
      </c>
      <c r="AD161">
        <v>0.62048000000000003</v>
      </c>
      <c r="AE161">
        <f t="shared" si="46"/>
        <v>-0.47726190692785003</v>
      </c>
    </row>
    <row r="162" spans="1:31" x14ac:dyDescent="0.2">
      <c r="A162">
        <f t="shared" si="50"/>
        <v>531.83333333333326</v>
      </c>
      <c r="B162" s="10">
        <v>555.83333333333326</v>
      </c>
      <c r="C162" s="10">
        <v>5.57</v>
      </c>
      <c r="D162" s="21">
        <f t="shared" si="51"/>
        <v>1.7173950539391927</v>
      </c>
      <c r="E162" s="10">
        <v>5.9597097144486932</v>
      </c>
      <c r="F162">
        <f t="shared" si="52"/>
        <v>1.7850217742616867</v>
      </c>
      <c r="K162" s="115" t="s">
        <v>172</v>
      </c>
      <c r="X162">
        <v>180</v>
      </c>
      <c r="Y162">
        <v>0.70930000000000004</v>
      </c>
      <c r="Z162">
        <f t="shared" si="45"/>
        <v>-0.34347671077409592</v>
      </c>
      <c r="AB162">
        <v>180</v>
      </c>
      <c r="AC162">
        <v>0.41153000000000001</v>
      </c>
      <c r="AD162">
        <v>0.63558999999999999</v>
      </c>
      <c r="AE162">
        <f t="shared" si="46"/>
        <v>-0.4532015776088566</v>
      </c>
    </row>
    <row r="163" spans="1:31" x14ac:dyDescent="0.2">
      <c r="A163">
        <f t="shared" si="50"/>
        <v>531.88333333333333</v>
      </c>
      <c r="B163" s="10">
        <v>555.88333333333333</v>
      </c>
      <c r="C163" s="10">
        <v>6.7809999999999997</v>
      </c>
      <c r="D163" s="21">
        <f t="shared" si="51"/>
        <v>1.9141245837017051</v>
      </c>
      <c r="E163" s="10">
        <v>5.9597497144483285</v>
      </c>
      <c r="F163">
        <f t="shared" si="52"/>
        <v>1.7850284859753973</v>
      </c>
      <c r="K163" s="3" t="s">
        <v>6</v>
      </c>
      <c r="L163" s="1" t="s">
        <v>0</v>
      </c>
      <c r="M163" s="2" t="s">
        <v>1</v>
      </c>
      <c r="N163" s="1" t="s">
        <v>2</v>
      </c>
      <c r="O163" s="2" t="s">
        <v>3</v>
      </c>
      <c r="P163" s="3" t="s">
        <v>4</v>
      </c>
      <c r="Q163" s="3" t="s">
        <v>5</v>
      </c>
      <c r="R163" s="3" t="s">
        <v>171</v>
      </c>
      <c r="S163" s="45" t="s">
        <v>160</v>
      </c>
      <c r="X163">
        <v>181</v>
      </c>
      <c r="Y163">
        <v>0.72751999999999994</v>
      </c>
      <c r="Z163">
        <f t="shared" si="45"/>
        <v>-0.31811378890543668</v>
      </c>
      <c r="AB163">
        <v>181</v>
      </c>
      <c r="AC163">
        <v>0.42947000000000002</v>
      </c>
      <c r="AD163">
        <v>0.65124000000000004</v>
      </c>
      <c r="AE163">
        <f t="shared" si="46"/>
        <v>-0.42887704111882324</v>
      </c>
    </row>
    <row r="164" spans="1:31" x14ac:dyDescent="0.2">
      <c r="A164">
        <f t="shared" si="50"/>
        <v>531.93333333333328</v>
      </c>
      <c r="B164" s="10">
        <v>555.93333333333328</v>
      </c>
      <c r="C164" s="10">
        <v>6.452</v>
      </c>
      <c r="D164" s="21">
        <f t="shared" si="51"/>
        <v>1.8643901602629624</v>
      </c>
      <c r="E164" s="10">
        <v>5.9597896750040951</v>
      </c>
      <c r="F164">
        <f t="shared" si="52"/>
        <v>1.7850351910257287</v>
      </c>
      <c r="K164" s="6" t="s">
        <v>60</v>
      </c>
      <c r="L164" s="4">
        <v>40066</v>
      </c>
      <c r="M164" s="5">
        <v>0.58333333333333337</v>
      </c>
      <c r="N164" s="4">
        <v>40071</v>
      </c>
      <c r="O164" s="5">
        <v>0.4458333333333333</v>
      </c>
      <c r="P164" s="7">
        <f>(N164-L164)</f>
        <v>5</v>
      </c>
      <c r="Q164" s="8">
        <f>((N164-L164)+(O164-M164))*24</f>
        <v>116.69999999999999</v>
      </c>
      <c r="R164" s="6">
        <v>0.09</v>
      </c>
      <c r="S164" s="10">
        <f>LN(R164)</f>
        <v>-2.4079456086518722</v>
      </c>
      <c r="X164">
        <v>182</v>
      </c>
      <c r="Y164">
        <v>0.74624999999999997</v>
      </c>
      <c r="Z164">
        <f t="shared" si="45"/>
        <v>-0.29269461427532523</v>
      </c>
      <c r="AB164">
        <v>182</v>
      </c>
      <c r="AC164">
        <v>0.4481</v>
      </c>
      <c r="AD164">
        <v>0.66742999999999997</v>
      </c>
      <c r="AE164">
        <f t="shared" si="46"/>
        <v>-0.40432076312071918</v>
      </c>
    </row>
    <row r="165" spans="1:31" x14ac:dyDescent="0.2">
      <c r="A165">
        <f t="shared" si="50"/>
        <v>531.9666666666667</v>
      </c>
      <c r="B165" s="10">
        <v>555.9666666666667</v>
      </c>
      <c r="C165" s="10">
        <v>5.3049999999999997</v>
      </c>
      <c r="D165" s="21">
        <f t="shared" si="51"/>
        <v>1.6686497720659463</v>
      </c>
      <c r="E165" s="10">
        <v>5.9598162934802925</v>
      </c>
      <c r="F165">
        <f t="shared" si="52"/>
        <v>1.7850396573606508</v>
      </c>
      <c r="K165" s="6" t="s">
        <v>61</v>
      </c>
      <c r="L165" s="4">
        <v>40066</v>
      </c>
      <c r="M165" s="5">
        <v>0.58333333333333337</v>
      </c>
      <c r="N165" s="4">
        <v>40071</v>
      </c>
      <c r="O165" s="5">
        <v>0.68055555555555547</v>
      </c>
      <c r="P165" s="7">
        <f t="shared" ref="P165:P167" si="56">(N165-L165)</f>
        <v>5</v>
      </c>
      <c r="Q165" s="8">
        <f t="shared" ref="Q165:Q167" si="57">((N165-L165)+(O165-M165))*24</f>
        <v>122.33333333333334</v>
      </c>
      <c r="R165" s="6">
        <v>0.13900000000000001</v>
      </c>
      <c r="S165" s="10">
        <f t="shared" ref="S165:S168" si="58">LN(R165)</f>
        <v>-1.9732813458514451</v>
      </c>
      <c r="X165">
        <v>183</v>
      </c>
      <c r="Y165">
        <v>0.76549</v>
      </c>
      <c r="Z165">
        <f t="shared" si="45"/>
        <v>-0.26723912732700783</v>
      </c>
      <c r="AB165">
        <v>183</v>
      </c>
      <c r="AC165">
        <v>0.46744000000000002</v>
      </c>
      <c r="AD165">
        <v>0.68403000000000003</v>
      </c>
      <c r="AE165">
        <f t="shared" si="46"/>
        <v>-0.37975350267227004</v>
      </c>
    </row>
    <row r="166" spans="1:31" x14ac:dyDescent="0.2">
      <c r="A166">
        <f t="shared" si="50"/>
        <v>532.01666666666665</v>
      </c>
      <c r="B166" s="10">
        <v>556.01666666666665</v>
      </c>
      <c r="C166" s="10">
        <v>6.0289999999999999</v>
      </c>
      <c r="D166" s="21">
        <f t="shared" si="51"/>
        <v>1.7965811595072685</v>
      </c>
      <c r="E166" s="10">
        <v>5.9598561883815133</v>
      </c>
      <c r="F166">
        <f t="shared" si="52"/>
        <v>1.785046351319949</v>
      </c>
      <c r="K166" s="6" t="s">
        <v>62</v>
      </c>
      <c r="L166" s="4">
        <v>40066</v>
      </c>
      <c r="M166" s="5">
        <v>0.58333333333333337</v>
      </c>
      <c r="N166" s="4">
        <v>40071</v>
      </c>
      <c r="O166" s="5">
        <v>0.84930555555555554</v>
      </c>
      <c r="P166" s="7">
        <f t="shared" si="56"/>
        <v>5</v>
      </c>
      <c r="Q166" s="8">
        <f t="shared" si="57"/>
        <v>126.38333333333334</v>
      </c>
      <c r="R166" s="6">
        <v>0.16200000000000001</v>
      </c>
      <c r="S166" s="10">
        <f t="shared" si="58"/>
        <v>-1.820158943749753</v>
      </c>
      <c r="X166">
        <v>184</v>
      </c>
      <c r="Y166">
        <v>0.78525</v>
      </c>
      <c r="Z166">
        <f t="shared" si="45"/>
        <v>-0.24175314056338112</v>
      </c>
      <c r="AB166">
        <v>184</v>
      </c>
      <c r="AC166">
        <v>0.48776999999999998</v>
      </c>
      <c r="AD166">
        <v>0.70077</v>
      </c>
      <c r="AE166">
        <f t="shared" si="46"/>
        <v>-0.35557554849543144</v>
      </c>
    </row>
    <row r="167" spans="1:31" x14ac:dyDescent="0.2">
      <c r="A167">
        <f t="shared" si="50"/>
        <v>555.04999999999995</v>
      </c>
      <c r="B167" s="10">
        <v>579.04999999999995</v>
      </c>
      <c r="C167" s="10">
        <v>5.5549999999999997</v>
      </c>
      <c r="D167" s="21">
        <f t="shared" si="51"/>
        <v>1.7146984230915934</v>
      </c>
      <c r="E167" s="10">
        <v>5.9746120552125017</v>
      </c>
      <c r="F167">
        <f t="shared" si="52"/>
        <v>1.787519167711753</v>
      </c>
      <c r="K167" s="6" t="s">
        <v>165</v>
      </c>
      <c r="L167" s="4">
        <v>40066</v>
      </c>
      <c r="M167" s="5">
        <v>0.58333333333333337</v>
      </c>
      <c r="N167" s="4">
        <v>40072</v>
      </c>
      <c r="O167" s="5">
        <v>0.35138888888888892</v>
      </c>
      <c r="P167" s="7">
        <f t="shared" si="56"/>
        <v>6</v>
      </c>
      <c r="Q167" s="8">
        <f t="shared" si="57"/>
        <v>138.43333333333334</v>
      </c>
      <c r="R167" s="6">
        <v>0.191</v>
      </c>
      <c r="S167" s="10">
        <f t="shared" si="58"/>
        <v>-1.6554818509355071</v>
      </c>
      <c r="X167">
        <v>185</v>
      </c>
      <c r="Y167">
        <v>0.80552000000000001</v>
      </c>
      <c r="Z167">
        <f t="shared" si="45"/>
        <v>-0.21626724737477759</v>
      </c>
      <c r="AB167">
        <v>185</v>
      </c>
      <c r="AC167">
        <v>0.50885999999999998</v>
      </c>
      <c r="AD167">
        <v>0.71813000000000005</v>
      </c>
      <c r="AE167">
        <f t="shared" si="46"/>
        <v>-0.33110466782720233</v>
      </c>
    </row>
    <row r="168" spans="1:31" x14ac:dyDescent="0.2">
      <c r="A168">
        <f t="shared" si="50"/>
        <v>555.08333333333326</v>
      </c>
      <c r="B168" s="10">
        <v>579.08333333333326</v>
      </c>
      <c r="C168" s="10">
        <v>6.8810000000000002</v>
      </c>
      <c r="D168" s="21">
        <f t="shared" si="51"/>
        <v>1.9287639902203428</v>
      </c>
      <c r="E168" s="10">
        <v>5.9746289033234765</v>
      </c>
      <c r="F168">
        <f t="shared" si="52"/>
        <v>1.7875219876583979</v>
      </c>
      <c r="K168" s="6" t="s">
        <v>166</v>
      </c>
      <c r="L168" s="4">
        <v>40066</v>
      </c>
      <c r="M168" s="5">
        <v>0.58333333333333337</v>
      </c>
      <c r="N168" s="4">
        <v>40072</v>
      </c>
      <c r="O168" s="5">
        <v>0.43472222222222223</v>
      </c>
      <c r="P168" s="7">
        <f>(N168-L168)</f>
        <v>6</v>
      </c>
      <c r="Q168" s="8">
        <f>((N168-L168)+(O168-M168))*24</f>
        <v>140.43333333333334</v>
      </c>
      <c r="R168" s="6">
        <v>0.20899999999999999</v>
      </c>
      <c r="S168" s="10">
        <f t="shared" si="58"/>
        <v>-1.5654210270173261</v>
      </c>
      <c r="X168">
        <v>186</v>
      </c>
      <c r="Y168">
        <v>0.82603000000000004</v>
      </c>
      <c r="Z168">
        <f t="shared" si="45"/>
        <v>-0.19112418650810931</v>
      </c>
      <c r="AB168">
        <v>186</v>
      </c>
      <c r="AC168">
        <v>0.53076999999999996</v>
      </c>
      <c r="AD168">
        <v>0.73599000000000003</v>
      </c>
      <c r="AE168">
        <f t="shared" si="46"/>
        <v>-0.30653874730208602</v>
      </c>
    </row>
    <row r="169" spans="1:31" x14ac:dyDescent="0.2">
      <c r="A169">
        <f t="shared" si="50"/>
        <v>555.13333333333333</v>
      </c>
      <c r="B169" s="10">
        <v>579.13333333333333</v>
      </c>
      <c r="C169" s="10">
        <v>5.54</v>
      </c>
      <c r="D169" s="21">
        <f t="shared" si="51"/>
        <v>1.7119945007591924</v>
      </c>
      <c r="E169" s="10">
        <v>5.9746541546170864</v>
      </c>
      <c r="F169">
        <f t="shared" si="52"/>
        <v>1.7875262140698884</v>
      </c>
      <c r="K169" s="6" t="s">
        <v>64</v>
      </c>
      <c r="L169" s="4">
        <v>40066</v>
      </c>
      <c r="M169" s="5">
        <v>0.58333333333333337</v>
      </c>
      <c r="N169" s="4">
        <v>40072</v>
      </c>
      <c r="O169" s="5">
        <v>0.60624999999999996</v>
      </c>
      <c r="P169" s="7">
        <f>(N169-L169)</f>
        <v>6</v>
      </c>
      <c r="Q169" s="8">
        <f>((N169-L169)+(O169-M169))*24</f>
        <v>144.54999999999998</v>
      </c>
      <c r="R169" s="6">
        <v>0.22</v>
      </c>
      <c r="S169" s="10">
        <f>LN(R169)</f>
        <v>-1.5141277326297755</v>
      </c>
      <c r="X169">
        <v>187</v>
      </c>
      <c r="Y169">
        <v>0.84721000000000002</v>
      </c>
      <c r="Z169">
        <f t="shared" si="45"/>
        <v>-0.16580668117631128</v>
      </c>
      <c r="AB169">
        <v>187</v>
      </c>
      <c r="AC169">
        <v>0.55352999999999997</v>
      </c>
      <c r="AD169">
        <v>0.75431000000000004</v>
      </c>
      <c r="AE169">
        <f t="shared" si="46"/>
        <v>-0.28195185488575747</v>
      </c>
    </row>
    <row r="170" spans="1:31" x14ac:dyDescent="0.2">
      <c r="A170">
        <f t="shared" si="50"/>
        <v>555.16666666666663</v>
      </c>
      <c r="B170" s="10">
        <v>579.16666666666663</v>
      </c>
      <c r="C170" s="10">
        <v>5.8310000000000004</v>
      </c>
      <c r="D170" s="21">
        <f t="shared" si="51"/>
        <v>1.763188512240019</v>
      </c>
      <c r="E170" s="10">
        <v>5.9746709749082267</v>
      </c>
      <c r="F170">
        <f t="shared" si="52"/>
        <v>1.7875290293403674</v>
      </c>
      <c r="K170" s="6" t="s">
        <v>65</v>
      </c>
      <c r="L170" s="4">
        <v>40066</v>
      </c>
      <c r="M170" s="5">
        <v>0.58333333333333337</v>
      </c>
      <c r="N170" s="4">
        <v>40072</v>
      </c>
      <c r="O170" s="5">
        <v>0.93472222222222223</v>
      </c>
      <c r="P170" s="7">
        <f>(N170-L170)</f>
        <v>6</v>
      </c>
      <c r="Q170" s="8">
        <f>((N170-L170)+(O170-M170))*24</f>
        <v>152.43333333333334</v>
      </c>
      <c r="R170" s="6">
        <v>0.28499999999999998</v>
      </c>
      <c r="S170" s="10">
        <f>LN(R170)</f>
        <v>-1.2552660987134867</v>
      </c>
      <c r="X170">
        <v>188</v>
      </c>
      <c r="Y170">
        <v>0.86900999999999995</v>
      </c>
      <c r="Z170">
        <f t="shared" si="45"/>
        <v>-0.14040064630309371</v>
      </c>
      <c r="AB170">
        <v>188</v>
      </c>
      <c r="AC170">
        <v>0.57716000000000001</v>
      </c>
      <c r="AD170">
        <v>0.77309000000000005</v>
      </c>
      <c r="AE170">
        <f t="shared" si="46"/>
        <v>-0.25735980767663047</v>
      </c>
    </row>
    <row r="171" spans="1:31" x14ac:dyDescent="0.2">
      <c r="A171">
        <f t="shared" si="50"/>
        <v>555.20000000000005</v>
      </c>
      <c r="B171" s="10">
        <v>579.20000000000005</v>
      </c>
      <c r="C171" s="10">
        <v>6.1230000000000002</v>
      </c>
      <c r="D171" s="21">
        <f t="shared" si="51"/>
        <v>1.8120521724958174</v>
      </c>
      <c r="E171" s="10">
        <v>5.9746877840841899</v>
      </c>
      <c r="F171">
        <f t="shared" si="52"/>
        <v>1.7875318427425426</v>
      </c>
      <c r="K171" s="6" t="s">
        <v>66</v>
      </c>
      <c r="L171" s="4">
        <v>40066</v>
      </c>
      <c r="M171" s="5">
        <v>0.58333333333333337</v>
      </c>
      <c r="N171" s="4">
        <v>40073</v>
      </c>
      <c r="O171" s="5">
        <v>0.36388888888888887</v>
      </c>
      <c r="P171" s="7">
        <f>(N171-L171)</f>
        <v>7</v>
      </c>
      <c r="Q171" s="8">
        <f>((N171-L171)+(O171-M171))*24</f>
        <v>162.73333333333335</v>
      </c>
      <c r="R171" s="6">
        <v>0.37</v>
      </c>
      <c r="S171" s="10">
        <f>LN(R171)</f>
        <v>-0.9942522733438669</v>
      </c>
      <c r="X171">
        <v>189</v>
      </c>
      <c r="Y171">
        <v>0.89139999999999997</v>
      </c>
      <c r="Z171">
        <f t="shared" si="45"/>
        <v>-0.11496201846968164</v>
      </c>
      <c r="AB171">
        <v>189</v>
      </c>
      <c r="AC171">
        <v>0.60202</v>
      </c>
      <c r="AD171">
        <v>0.79203000000000001</v>
      </c>
      <c r="AE171">
        <f t="shared" si="46"/>
        <v>-0.23315600909721557</v>
      </c>
    </row>
    <row r="172" spans="1:31" x14ac:dyDescent="0.2">
      <c r="A172">
        <f t="shared" si="50"/>
        <v>555.2166666666667</v>
      </c>
      <c r="B172" s="10">
        <v>579.2166666666667</v>
      </c>
      <c r="C172" s="10">
        <v>6.2519999999999998</v>
      </c>
      <c r="D172" s="21">
        <f t="shared" si="51"/>
        <v>1.8329014125592302</v>
      </c>
      <c r="E172" s="10">
        <v>5.9746961845062554</v>
      </c>
      <c r="F172">
        <f t="shared" si="52"/>
        <v>1.7875332487434024</v>
      </c>
      <c r="X172">
        <v>190</v>
      </c>
      <c r="Y172">
        <v>0.91410999999999998</v>
      </c>
      <c r="Z172">
        <f t="shared" si="45"/>
        <v>-8.9804364660071287E-2</v>
      </c>
      <c r="AB172">
        <v>190</v>
      </c>
      <c r="AC172">
        <v>0.62783</v>
      </c>
      <c r="AD172">
        <v>0.8115</v>
      </c>
      <c r="AE172">
        <f t="shared" si="46"/>
        <v>-0.20887089202749115</v>
      </c>
    </row>
    <row r="173" spans="1:31" x14ac:dyDescent="0.2">
      <c r="A173">
        <f t="shared" si="50"/>
        <v>555.26666666666665</v>
      </c>
      <c r="B173" s="10">
        <v>579.26666666666665</v>
      </c>
      <c r="C173" s="10">
        <v>6.234</v>
      </c>
      <c r="D173" s="21">
        <f t="shared" si="51"/>
        <v>1.8300181813451453</v>
      </c>
      <c r="E173" s="10">
        <v>5.9747213691197087</v>
      </c>
      <c r="F173">
        <f t="shared" si="52"/>
        <v>1.7875374639469199</v>
      </c>
      <c r="K173" s="115" t="s">
        <v>177</v>
      </c>
      <c r="X173">
        <v>191</v>
      </c>
      <c r="Y173">
        <v>0.93696000000000002</v>
      </c>
      <c r="Z173">
        <f t="shared" si="45"/>
        <v>-6.5114687089299683E-2</v>
      </c>
      <c r="AB173">
        <v>191</v>
      </c>
      <c r="AC173">
        <v>0.65364999999999995</v>
      </c>
      <c r="AD173">
        <v>0.83040999999999998</v>
      </c>
      <c r="AE173">
        <f t="shared" si="46"/>
        <v>-0.18583572425381184</v>
      </c>
    </row>
    <row r="174" spans="1:31" x14ac:dyDescent="0.2">
      <c r="A174">
        <f t="shared" si="50"/>
        <v>555.29999999999995</v>
      </c>
      <c r="B174" s="10">
        <v>579.29999999999995</v>
      </c>
      <c r="C174" s="10">
        <v>6.4260000000000002</v>
      </c>
      <c r="D174" s="21">
        <f t="shared" si="51"/>
        <v>1.8603522606936667</v>
      </c>
      <c r="E174" s="10">
        <v>5.9747381449938155</v>
      </c>
      <c r="F174">
        <f t="shared" si="52"/>
        <v>1.7875402717515887</v>
      </c>
      <c r="K174" s="3" t="s">
        <v>6</v>
      </c>
      <c r="L174" s="1" t="s">
        <v>0</v>
      </c>
      <c r="M174" s="2" t="s">
        <v>1</v>
      </c>
      <c r="N174" s="1" t="s">
        <v>2</v>
      </c>
      <c r="O174" s="2" t="s">
        <v>3</v>
      </c>
      <c r="P174" s="3" t="s">
        <v>4</v>
      </c>
      <c r="Q174" s="3" t="s">
        <v>5</v>
      </c>
      <c r="R174" s="3" t="s">
        <v>173</v>
      </c>
      <c r="S174" s="112" t="s">
        <v>160</v>
      </c>
      <c r="T174" s="3" t="s">
        <v>10</v>
      </c>
      <c r="X174">
        <v>192</v>
      </c>
      <c r="Y174">
        <v>0.95987999999999996</v>
      </c>
      <c r="Z174">
        <f t="shared" si="45"/>
        <v>-4.0947002333406278E-2</v>
      </c>
      <c r="AB174">
        <v>192</v>
      </c>
      <c r="AC174">
        <v>0.67947000000000002</v>
      </c>
      <c r="AD174">
        <v>0.84877000000000002</v>
      </c>
      <c r="AE174">
        <f t="shared" si="46"/>
        <v>-0.16396703632205817</v>
      </c>
    </row>
    <row r="175" spans="1:31" x14ac:dyDescent="0.2">
      <c r="A175">
        <f t="shared" si="50"/>
        <v>578.88333333333333</v>
      </c>
      <c r="B175" s="10">
        <v>602.88333333333333</v>
      </c>
      <c r="C175" s="10">
        <v>6.7270000000000003</v>
      </c>
      <c r="D175" s="21">
        <f t="shared" si="51"/>
        <v>1.9061292790434687</v>
      </c>
      <c r="E175" s="10">
        <v>5.9842125806813939</v>
      </c>
      <c r="F175">
        <f t="shared" si="52"/>
        <v>1.7891247648876734</v>
      </c>
      <c r="K175" s="6" t="s">
        <v>71</v>
      </c>
      <c r="L175" s="4">
        <v>40246</v>
      </c>
      <c r="M175" s="5">
        <v>0.45833333333333331</v>
      </c>
      <c r="N175" s="4">
        <v>40253</v>
      </c>
      <c r="O175" s="5">
        <v>0.72430555555555554</v>
      </c>
      <c r="P175" s="7">
        <f>(N175-L175)</f>
        <v>7</v>
      </c>
      <c r="Q175" s="8">
        <f>((N175-L175)+(O175-M175))*24</f>
        <v>174.38333333333333</v>
      </c>
      <c r="R175" s="6">
        <v>0.38600000000000001</v>
      </c>
      <c r="S175" s="113">
        <f>LN(R175)</f>
        <v>-0.95191790951730615</v>
      </c>
      <c r="T175" s="6">
        <v>0</v>
      </c>
      <c r="X175">
        <v>193</v>
      </c>
      <c r="Y175">
        <v>0.98280000000000001</v>
      </c>
      <c r="Z175">
        <f t="shared" si="45"/>
        <v>-1.7349638335112993E-2</v>
      </c>
      <c r="AB175">
        <v>193</v>
      </c>
      <c r="AC175">
        <v>0.70526999999999995</v>
      </c>
      <c r="AD175">
        <v>0.86677000000000004</v>
      </c>
      <c r="AE175">
        <f t="shared" si="46"/>
        <v>-0.14298161997886574</v>
      </c>
    </row>
    <row r="176" spans="1:31" x14ac:dyDescent="0.2">
      <c r="A176">
        <f t="shared" si="50"/>
        <v>578.91666666666674</v>
      </c>
      <c r="B176" s="10">
        <v>602.91666666666674</v>
      </c>
      <c r="C176" s="10">
        <v>6.6580000000000004</v>
      </c>
      <c r="D176" s="21">
        <f t="shared" si="51"/>
        <v>1.8958191391528332</v>
      </c>
      <c r="E176" s="10">
        <v>5.9842230744540776</v>
      </c>
      <c r="F176">
        <f t="shared" si="52"/>
        <v>1.7891265184623235</v>
      </c>
      <c r="K176" s="6" t="s">
        <v>72</v>
      </c>
      <c r="L176" s="4">
        <v>40246</v>
      </c>
      <c r="M176" s="5">
        <v>0.45833333333333331</v>
      </c>
      <c r="N176" s="4">
        <v>40253</v>
      </c>
      <c r="O176" s="5">
        <v>0.89097222222222217</v>
      </c>
      <c r="P176" s="7">
        <f>(N176-L176)</f>
        <v>7</v>
      </c>
      <c r="Q176" s="8">
        <f>((N176-L176)+(O176-M176))*24</f>
        <v>178.38333333333333</v>
      </c>
      <c r="R176" s="6">
        <v>0.437</v>
      </c>
      <c r="S176" s="113">
        <f>LN(R176)</f>
        <v>-0.82782208388654688</v>
      </c>
      <c r="T176" s="6" t="str">
        <f>TEXT((N176+O176)-(N175+O175),"[h]:mm:ss")</f>
        <v>4:00:00</v>
      </c>
      <c r="X176">
        <v>194</v>
      </c>
      <c r="Y176">
        <v>1.0057</v>
      </c>
      <c r="Z176">
        <f t="shared" si="45"/>
        <v>5.6838164682977092E-3</v>
      </c>
      <c r="AB176">
        <v>194</v>
      </c>
      <c r="AC176">
        <v>0.73104999999999998</v>
      </c>
      <c r="AD176">
        <v>0.88429000000000002</v>
      </c>
      <c r="AE176">
        <f t="shared" si="46"/>
        <v>-0.12297021584389703</v>
      </c>
    </row>
    <row r="177" spans="1:31" x14ac:dyDescent="0.2">
      <c r="A177">
        <f t="shared" si="50"/>
        <v>578.9666666666667</v>
      </c>
      <c r="B177" s="10">
        <v>602.9666666666667</v>
      </c>
      <c r="C177" s="10">
        <v>6.34</v>
      </c>
      <c r="D177" s="21">
        <f t="shared" si="51"/>
        <v>1.8468787684491346</v>
      </c>
      <c r="E177" s="10">
        <v>5.9842388020706307</v>
      </c>
      <c r="F177">
        <f t="shared" si="52"/>
        <v>1.7891291466390626</v>
      </c>
      <c r="K177" s="6" t="s">
        <v>73</v>
      </c>
      <c r="L177" s="4">
        <v>40246</v>
      </c>
      <c r="M177" s="5">
        <v>0.45833333333333331</v>
      </c>
      <c r="N177" s="4">
        <v>40254</v>
      </c>
      <c r="O177" s="5">
        <v>5.7638888888888885E-2</v>
      </c>
      <c r="P177" s="7">
        <f>(N177-L177)</f>
        <v>8</v>
      </c>
      <c r="Q177" s="8">
        <f>((N177-L177)+(O177-M177))*24</f>
        <v>182.38333333333333</v>
      </c>
      <c r="R177" s="6">
        <v>0.48</v>
      </c>
      <c r="S177" s="113">
        <f>LN(R177)</f>
        <v>-0.73396917508020043</v>
      </c>
      <c r="T177" s="6" t="str">
        <f>TEXT((N177+O177)-(N175+O175),"[h]:mm:ss")</f>
        <v>8:00:00</v>
      </c>
      <c r="X177">
        <v>195</v>
      </c>
      <c r="Y177">
        <v>1.0282</v>
      </c>
      <c r="Z177">
        <f t="shared" ref="Z177:AA240" si="59">LN(Y177)</f>
        <v>2.7809700639267233E-2</v>
      </c>
      <c r="AB177">
        <v>195</v>
      </c>
      <c r="AC177">
        <v>0.75678999999999996</v>
      </c>
      <c r="AD177">
        <v>0.90127999999999997</v>
      </c>
      <c r="AE177">
        <f t="shared" ref="AE177:AE240" si="60">LN(AD177)</f>
        <v>-0.10393930383573324</v>
      </c>
    </row>
    <row r="178" spans="1:31" x14ac:dyDescent="0.2">
      <c r="A178">
        <f t="shared" si="50"/>
        <v>579</v>
      </c>
      <c r="B178" s="10">
        <v>603</v>
      </c>
      <c r="C178" s="10">
        <v>7.3129999999999997</v>
      </c>
      <c r="D178" s="21">
        <f t="shared" si="51"/>
        <v>1.9896535862888141</v>
      </c>
      <c r="E178" s="10">
        <v>5.9842492784600392</v>
      </c>
      <c r="F178">
        <f t="shared" si="52"/>
        <v>1.789130897301191</v>
      </c>
      <c r="K178" s="6" t="s">
        <v>74</v>
      </c>
      <c r="L178" s="4">
        <v>40246</v>
      </c>
      <c r="M178" s="5">
        <v>0.45833333333333331</v>
      </c>
      <c r="N178" s="4">
        <v>40254</v>
      </c>
      <c r="O178" s="5">
        <v>0.22430555555555556</v>
      </c>
      <c r="P178" s="7">
        <f>(N178-L178)</f>
        <v>8</v>
      </c>
      <c r="Q178" s="8">
        <f>((N178-L178)+(O178-M178))*24</f>
        <v>186.38333333333333</v>
      </c>
      <c r="R178" s="6">
        <v>0.50800000000000001</v>
      </c>
      <c r="S178" s="113">
        <f>LN(R178)</f>
        <v>-0.67727383140365516</v>
      </c>
      <c r="T178" s="6" t="str">
        <f>TEXT((N178+O178)-(N175+O175),"[h]:mm:ss")</f>
        <v>12:00:00</v>
      </c>
      <c r="X178">
        <v>196</v>
      </c>
      <c r="Y178">
        <v>1.0506</v>
      </c>
      <c r="Z178">
        <f t="shared" si="59"/>
        <v>4.9361429537724093E-2</v>
      </c>
      <c r="AB178">
        <v>196</v>
      </c>
      <c r="AC178">
        <v>0.78249999999999997</v>
      </c>
      <c r="AD178">
        <v>0.91788999999999998</v>
      </c>
      <c r="AE178">
        <f t="shared" si="60"/>
        <v>-8.5677721249381306E-2</v>
      </c>
    </row>
    <row r="179" spans="1:31" x14ac:dyDescent="0.2">
      <c r="A179">
        <f t="shared" si="50"/>
        <v>579.0333333333333</v>
      </c>
      <c r="B179" s="10">
        <v>603.0333333333333</v>
      </c>
      <c r="C179" s="10">
        <v>6.38</v>
      </c>
      <c r="D179" s="21">
        <f t="shared" si="51"/>
        <v>1.8531680973566984</v>
      </c>
      <c r="E179" s="10">
        <v>5.9842597479041597</v>
      </c>
      <c r="F179">
        <f t="shared" si="52"/>
        <v>1.789132646799662</v>
      </c>
      <c r="K179" s="6" t="s">
        <v>62</v>
      </c>
      <c r="L179" s="4">
        <v>40246</v>
      </c>
      <c r="M179" s="5">
        <v>0.45833333333333331</v>
      </c>
      <c r="N179" s="4">
        <v>40254</v>
      </c>
      <c r="O179" s="5">
        <v>0.4236111111111111</v>
      </c>
      <c r="P179" s="7">
        <f t="shared" ref="P179:P188" si="61">(N179-L179)</f>
        <v>8</v>
      </c>
      <c r="Q179" s="8">
        <f t="shared" ref="Q179:Q188" si="62">((N179-L179)+(O179-M179))*24</f>
        <v>191.16666666666666</v>
      </c>
      <c r="R179" s="6">
        <v>0.56200000000000006</v>
      </c>
      <c r="S179" s="113">
        <f t="shared" ref="S179:S188" si="63">LN(R179)</f>
        <v>-0.5762534290884459</v>
      </c>
      <c r="T179" s="6" t="str">
        <f>TEXT((N179+O179)-(N175+O175),"[h]:mm:ss")</f>
        <v>16:47:00</v>
      </c>
      <c r="X179">
        <v>197</v>
      </c>
      <c r="Y179">
        <v>1.0729</v>
      </c>
      <c r="Z179">
        <f t="shared" si="59"/>
        <v>7.0365262660563449E-2</v>
      </c>
      <c r="AB179">
        <v>197</v>
      </c>
      <c r="AC179">
        <v>0.80815000000000003</v>
      </c>
      <c r="AD179">
        <v>0.93415000000000004</v>
      </c>
      <c r="AE179">
        <f t="shared" si="60"/>
        <v>-6.811825407629056E-2</v>
      </c>
    </row>
    <row r="180" spans="1:31" x14ac:dyDescent="0.2">
      <c r="A180">
        <f t="shared" si="50"/>
        <v>579.1</v>
      </c>
      <c r="B180" s="10">
        <v>603.1</v>
      </c>
      <c r="C180" s="10">
        <v>6.8680000000000003</v>
      </c>
      <c r="D180" s="21">
        <f t="shared" si="51"/>
        <v>1.9268729430352292</v>
      </c>
      <c r="E180" s="10">
        <v>5.9842806659748575</v>
      </c>
      <c r="F180">
        <f t="shared" si="52"/>
        <v>1.7891361423087173</v>
      </c>
      <c r="K180" s="6" t="s">
        <v>80</v>
      </c>
      <c r="L180" s="4">
        <v>40246</v>
      </c>
      <c r="M180" s="5">
        <v>0.45833333333333331</v>
      </c>
      <c r="N180" s="4">
        <v>40254</v>
      </c>
      <c r="O180" s="5">
        <v>0.54166666666666663</v>
      </c>
      <c r="P180" s="7">
        <f t="shared" si="61"/>
        <v>8</v>
      </c>
      <c r="Q180" s="8">
        <f t="shared" si="62"/>
        <v>194</v>
      </c>
      <c r="R180" s="6">
        <v>0.61399999999999999</v>
      </c>
      <c r="S180" s="113">
        <f t="shared" si="63"/>
        <v>-0.48776035083499458</v>
      </c>
      <c r="T180" s="6" t="str">
        <f>TEXT((N180+O180)-(N175+O175),"[h]:mm:ss")</f>
        <v>19:37:00</v>
      </c>
      <c r="X180">
        <v>198</v>
      </c>
      <c r="Y180">
        <v>1.0949</v>
      </c>
      <c r="Z180">
        <f t="shared" si="59"/>
        <v>9.0663034897242145E-2</v>
      </c>
      <c r="AB180">
        <v>198</v>
      </c>
      <c r="AC180">
        <v>0.83338000000000001</v>
      </c>
      <c r="AD180">
        <v>0.95016999999999996</v>
      </c>
      <c r="AE180">
        <f t="shared" si="60"/>
        <v>-5.1114363028300018E-2</v>
      </c>
    </row>
    <row r="181" spans="1:31" x14ac:dyDescent="0.2">
      <c r="A181">
        <f t="shared" si="50"/>
        <v>624.23333333333335</v>
      </c>
      <c r="B181" s="10">
        <v>648.23333333333335</v>
      </c>
      <c r="C181" s="10">
        <v>4.2889999999999997</v>
      </c>
      <c r="D181" s="21">
        <f t="shared" si="51"/>
        <v>1.4560536055347433</v>
      </c>
      <c r="E181" s="10">
        <v>5.9936160723493517</v>
      </c>
      <c r="F181">
        <f t="shared" si="52"/>
        <v>1.7906949148492863</v>
      </c>
      <c r="K181" s="6" t="s">
        <v>64</v>
      </c>
      <c r="L181" s="4">
        <v>40246</v>
      </c>
      <c r="M181" s="5">
        <v>0.45833333333333331</v>
      </c>
      <c r="N181" s="4">
        <v>40254</v>
      </c>
      <c r="O181" s="5">
        <v>0.69861111111111107</v>
      </c>
      <c r="P181" s="7">
        <f t="shared" si="61"/>
        <v>8</v>
      </c>
      <c r="Q181" s="8">
        <f t="shared" si="62"/>
        <v>197.76666666666665</v>
      </c>
      <c r="R181" s="6">
        <v>0.67200000000000004</v>
      </c>
      <c r="S181" s="113">
        <f t="shared" si="63"/>
        <v>-0.39749693845898743</v>
      </c>
      <c r="T181" s="6" t="str">
        <f>TEXT((N181+O181)-(N175+O175),"[h]:mm:ss")</f>
        <v>23:23:00</v>
      </c>
      <c r="X181">
        <v>199</v>
      </c>
      <c r="Y181">
        <v>1.1168</v>
      </c>
      <c r="Z181">
        <f t="shared" si="59"/>
        <v>0.11046745302597098</v>
      </c>
      <c r="AB181">
        <v>199</v>
      </c>
      <c r="AC181">
        <v>0.85855000000000004</v>
      </c>
      <c r="AD181">
        <v>0.96570999999999996</v>
      </c>
      <c r="AE181">
        <f t="shared" si="60"/>
        <v>-3.4891696880110484E-2</v>
      </c>
    </row>
    <row r="182" spans="1:31" x14ac:dyDescent="0.2">
      <c r="A182">
        <f t="shared" si="50"/>
        <v>624.2833333333333</v>
      </c>
      <c r="B182" s="10">
        <v>648.2833333333333</v>
      </c>
      <c r="C182" s="10">
        <v>6.1210000000000004</v>
      </c>
      <c r="D182" s="21">
        <f t="shared" si="51"/>
        <v>1.8117254818689328</v>
      </c>
      <c r="E182" s="10">
        <v>5.9936224463038537</v>
      </c>
      <c r="F182">
        <f t="shared" si="52"/>
        <v>1.790695978305977</v>
      </c>
      <c r="K182" s="6" t="s">
        <v>169</v>
      </c>
      <c r="L182" s="4">
        <v>40246</v>
      </c>
      <c r="M182" s="5">
        <v>0.45833333333333331</v>
      </c>
      <c r="N182" s="4">
        <v>40254</v>
      </c>
      <c r="O182" s="5">
        <v>0.81111111111111101</v>
      </c>
      <c r="P182" s="7">
        <f t="shared" si="61"/>
        <v>8</v>
      </c>
      <c r="Q182" s="8">
        <f t="shared" si="62"/>
        <v>200.46666666666667</v>
      </c>
      <c r="R182" s="6">
        <v>0.71599999999999997</v>
      </c>
      <c r="S182" s="113">
        <f t="shared" si="63"/>
        <v>-0.33407511202149148</v>
      </c>
      <c r="T182" s="6" t="str">
        <f>TEXT((N182+O182)-(N175+O175),"[h]:mm:ss")</f>
        <v>26:05:00</v>
      </c>
      <c r="X182">
        <v>200</v>
      </c>
      <c r="Y182">
        <v>1.1384000000000001</v>
      </c>
      <c r="Z182">
        <f t="shared" si="59"/>
        <v>0.12962376779350562</v>
      </c>
      <c r="AB182">
        <v>200</v>
      </c>
      <c r="AC182">
        <v>0.88351999999999997</v>
      </c>
      <c r="AD182">
        <v>0.98082999999999998</v>
      </c>
      <c r="AE182">
        <f t="shared" si="60"/>
        <v>-1.9356126992277987E-2</v>
      </c>
    </row>
    <row r="183" spans="1:31" x14ac:dyDescent="0.2">
      <c r="A183">
        <f t="shared" si="50"/>
        <v>624.31666666666661</v>
      </c>
      <c r="B183" s="10">
        <v>648.31666666666661</v>
      </c>
      <c r="C183" s="10">
        <v>5.8849999999999998</v>
      </c>
      <c r="D183" s="21">
        <f t="shared" si="51"/>
        <v>1.7724067407122399</v>
      </c>
      <c r="E183" s="10">
        <v>5.9936266920746686</v>
      </c>
      <c r="F183">
        <f t="shared" si="52"/>
        <v>1.7906966866871521</v>
      </c>
      <c r="K183" s="6" t="s">
        <v>174</v>
      </c>
      <c r="L183" s="4">
        <v>40246</v>
      </c>
      <c r="M183" s="5">
        <v>0.45833333333333331</v>
      </c>
      <c r="N183" s="4">
        <v>40254</v>
      </c>
      <c r="O183" s="5">
        <v>0.97777777777777775</v>
      </c>
      <c r="P183" s="7">
        <f t="shared" si="61"/>
        <v>8</v>
      </c>
      <c r="Q183" s="8">
        <f t="shared" si="62"/>
        <v>204.46666666666664</v>
      </c>
      <c r="R183" s="6">
        <v>0.79700000000000004</v>
      </c>
      <c r="S183" s="113">
        <f t="shared" si="63"/>
        <v>-0.22690060019192196</v>
      </c>
      <c r="T183" s="6" t="str">
        <f>TEXT((N183+O183)-(N175+O175),"[h]:mm:ss")</f>
        <v>30:05:00</v>
      </c>
      <c r="X183" s="129">
        <v>201</v>
      </c>
      <c r="Y183" s="129">
        <v>1.1597999999999999</v>
      </c>
      <c r="Z183" s="129">
        <f t="shared" si="59"/>
        <v>0.14824757646020312</v>
      </c>
      <c r="AA183">
        <v>0.14824757646020312</v>
      </c>
      <c r="AB183">
        <v>201</v>
      </c>
      <c r="AC183">
        <v>0.90841000000000005</v>
      </c>
      <c r="AD183">
        <v>0.99550000000000005</v>
      </c>
      <c r="AE183">
        <f t="shared" si="60"/>
        <v>-4.510155477886019E-3</v>
      </c>
    </row>
    <row r="184" spans="1:31" x14ac:dyDescent="0.2">
      <c r="A184">
        <f t="shared" si="50"/>
        <v>624.4</v>
      </c>
      <c r="B184" s="10">
        <v>648.4</v>
      </c>
      <c r="C184" s="10">
        <v>6.617</v>
      </c>
      <c r="D184" s="21">
        <f t="shared" si="51"/>
        <v>1.8896420950299224</v>
      </c>
      <c r="E184" s="10">
        <v>5.9936372941527241</v>
      </c>
      <c r="F184">
        <f t="shared" si="52"/>
        <v>1.7906984555775456</v>
      </c>
      <c r="K184" s="6" t="s">
        <v>175</v>
      </c>
      <c r="L184" s="4">
        <v>40246</v>
      </c>
      <c r="M184" s="5">
        <v>0.45833333333333331</v>
      </c>
      <c r="N184" s="4">
        <v>40255</v>
      </c>
      <c r="O184" s="5">
        <v>0.14444444444444446</v>
      </c>
      <c r="P184" s="7">
        <f t="shared" si="61"/>
        <v>9</v>
      </c>
      <c r="Q184" s="8">
        <f t="shared" si="62"/>
        <v>208.4666666666667</v>
      </c>
      <c r="R184" s="6">
        <v>0.88700000000000001</v>
      </c>
      <c r="S184" s="113">
        <f t="shared" si="63"/>
        <v>-0.11991029667255755</v>
      </c>
      <c r="T184" s="6" t="str">
        <f>TEXT((N184+O184)-(N175+O175),"[h]:mm:ss")</f>
        <v>34:05:00</v>
      </c>
      <c r="X184">
        <v>202</v>
      </c>
      <c r="Y184">
        <v>1.181</v>
      </c>
      <c r="Z184">
        <f t="shared" si="59"/>
        <v>0.16636153721522529</v>
      </c>
      <c r="AB184">
        <v>202</v>
      </c>
      <c r="AC184">
        <v>0.93318999999999996</v>
      </c>
      <c r="AD184">
        <v>1.0097</v>
      </c>
      <c r="AE184">
        <f t="shared" si="60"/>
        <v>9.653257028138346E-3</v>
      </c>
    </row>
    <row r="185" spans="1:31" x14ac:dyDescent="0.2">
      <c r="A185">
        <f t="shared" si="50"/>
        <v>624.45000000000005</v>
      </c>
      <c r="B185" s="10">
        <v>648.45000000000005</v>
      </c>
      <c r="C185" s="10">
        <v>5.4160000000000004</v>
      </c>
      <c r="D185" s="21">
        <f t="shared" si="51"/>
        <v>1.6893575356099739</v>
      </c>
      <c r="E185" s="10">
        <v>5.993643646941047</v>
      </c>
      <c r="F185">
        <f t="shared" si="52"/>
        <v>1.7906995154990331</v>
      </c>
      <c r="K185" s="6" t="s">
        <v>176</v>
      </c>
      <c r="L185" s="4">
        <v>40246</v>
      </c>
      <c r="M185" s="5">
        <v>0.45833333333333331</v>
      </c>
      <c r="N185" s="4">
        <v>40255</v>
      </c>
      <c r="O185" s="5">
        <v>0.31111111111111112</v>
      </c>
      <c r="P185" s="7">
        <f t="shared" si="61"/>
        <v>9</v>
      </c>
      <c r="Q185" s="8">
        <f t="shared" si="62"/>
        <v>212.46666666666667</v>
      </c>
      <c r="R185" s="6">
        <v>0.93600000000000005</v>
      </c>
      <c r="S185" s="113">
        <f t="shared" si="63"/>
        <v>-6.6139802504544945E-2</v>
      </c>
      <c r="T185" s="6" t="str">
        <f>TEXT((N185+O185)-(N175+O175),"[h]:mm:ss")</f>
        <v>38:05:00</v>
      </c>
      <c r="X185">
        <v>203</v>
      </c>
      <c r="Y185">
        <v>1.2018</v>
      </c>
      <c r="Z185">
        <f t="shared" si="59"/>
        <v>0.18382043291769051</v>
      </c>
      <c r="AB185">
        <v>203</v>
      </c>
      <c r="AC185">
        <v>0.95789000000000002</v>
      </c>
      <c r="AD185">
        <v>1.0237000000000001</v>
      </c>
      <c r="AE185">
        <f t="shared" si="60"/>
        <v>2.342351494358811E-2</v>
      </c>
    </row>
    <row r="186" spans="1:31" x14ac:dyDescent="0.2">
      <c r="A186">
        <f t="shared" si="50"/>
        <v>624.48333333333335</v>
      </c>
      <c r="B186" s="10">
        <v>648.48333333333335</v>
      </c>
      <c r="C186" s="10">
        <v>6.5270000000000001</v>
      </c>
      <c r="D186" s="21">
        <f t="shared" si="51"/>
        <v>1.8759474196530803</v>
      </c>
      <c r="E186" s="10">
        <v>5.9936478786127809</v>
      </c>
      <c r="F186">
        <f t="shared" si="52"/>
        <v>1.7907002215253651</v>
      </c>
      <c r="K186" s="6" t="s">
        <v>66</v>
      </c>
      <c r="L186" s="4">
        <v>40246</v>
      </c>
      <c r="M186" s="5">
        <v>0.45833333333333331</v>
      </c>
      <c r="N186" s="4">
        <v>40255</v>
      </c>
      <c r="O186" s="5">
        <v>0.4826388888888889</v>
      </c>
      <c r="P186" s="7">
        <f t="shared" si="61"/>
        <v>9</v>
      </c>
      <c r="Q186" s="8">
        <f t="shared" si="62"/>
        <v>216.58333333333331</v>
      </c>
      <c r="R186" s="6">
        <v>1.0549999999999999</v>
      </c>
      <c r="S186" s="113">
        <f t="shared" si="63"/>
        <v>5.3540766928029761E-2</v>
      </c>
      <c r="T186" s="6" t="str">
        <f>TEXT((N186+O186)-(N175+O175),"[h]:mm:ss")</f>
        <v>42:12:00</v>
      </c>
      <c r="X186">
        <v>204</v>
      </c>
      <c r="Y186">
        <v>1.2224999999999999</v>
      </c>
      <c r="Z186">
        <f t="shared" si="59"/>
        <v>0.20089794236688999</v>
      </c>
      <c r="AB186">
        <v>204</v>
      </c>
      <c r="AC186">
        <v>0.98243000000000003</v>
      </c>
      <c r="AD186">
        <v>1.0373000000000001</v>
      </c>
      <c r="AE186">
        <f t="shared" si="60"/>
        <v>3.6621183455645412E-2</v>
      </c>
    </row>
    <row r="187" spans="1:31" x14ac:dyDescent="0.2">
      <c r="A187">
        <f t="shared" si="50"/>
        <v>725.2</v>
      </c>
      <c r="B187" s="10">
        <v>749.2</v>
      </c>
      <c r="C187" s="10">
        <v>6.4980000000000002</v>
      </c>
      <c r="D187" s="21">
        <f t="shared" si="51"/>
        <v>1.8714944372469087</v>
      </c>
      <c r="E187" s="10">
        <v>5.9991517896588791</v>
      </c>
      <c r="F187">
        <f t="shared" si="52"/>
        <v>1.7916180908444155</v>
      </c>
      <c r="K187" s="6" t="s">
        <v>67</v>
      </c>
      <c r="L187" s="4">
        <v>40246</v>
      </c>
      <c r="M187" s="5">
        <v>0.45833333333333331</v>
      </c>
      <c r="N187" s="4">
        <v>40255</v>
      </c>
      <c r="O187" s="5">
        <v>0.65208333333333335</v>
      </c>
      <c r="P187" s="7">
        <f t="shared" si="61"/>
        <v>9</v>
      </c>
      <c r="Q187" s="8">
        <f t="shared" si="62"/>
        <v>220.64999999999998</v>
      </c>
      <c r="R187" s="6">
        <v>1.1599999999999999</v>
      </c>
      <c r="S187" s="113">
        <f t="shared" si="63"/>
        <v>0.14842000511827322</v>
      </c>
      <c r="T187" s="6" t="str">
        <f>TEXT((N187+O187)-(N175+O175),"[h]:mm:ss")</f>
        <v>46:16:00</v>
      </c>
      <c r="X187">
        <v>205</v>
      </c>
      <c r="Y187">
        <v>1.2426999999999999</v>
      </c>
      <c r="Z187">
        <f t="shared" si="59"/>
        <v>0.21728643182981178</v>
      </c>
      <c r="AB187">
        <v>205</v>
      </c>
      <c r="AC187">
        <v>1.0067999999999999</v>
      </c>
      <c r="AD187">
        <v>1.0505</v>
      </c>
      <c r="AE187">
        <f t="shared" si="60"/>
        <v>4.9266241302918047E-2</v>
      </c>
    </row>
    <row r="188" spans="1:31" x14ac:dyDescent="0.2">
      <c r="A188">
        <f t="shared" si="50"/>
        <v>725.2833333333333</v>
      </c>
      <c r="B188" s="10">
        <v>749.2833333333333</v>
      </c>
      <c r="C188" s="10">
        <v>6.2679999999999998</v>
      </c>
      <c r="D188" s="21">
        <f t="shared" si="51"/>
        <v>1.8354573244937744</v>
      </c>
      <c r="E188" s="10">
        <v>5.9991532019660143</v>
      </c>
      <c r="F188">
        <f t="shared" si="52"/>
        <v>1.791618326262191</v>
      </c>
      <c r="K188" s="6" t="s">
        <v>88</v>
      </c>
      <c r="L188" s="4">
        <v>40246</v>
      </c>
      <c r="M188" s="5">
        <v>0.45833333333333331</v>
      </c>
      <c r="N188" s="4">
        <v>40256</v>
      </c>
      <c r="O188" s="5">
        <v>0.40902777777777777</v>
      </c>
      <c r="P188" s="7">
        <f t="shared" si="61"/>
        <v>10</v>
      </c>
      <c r="Q188" s="8">
        <f t="shared" si="62"/>
        <v>238.81666666666666</v>
      </c>
      <c r="R188" s="6">
        <v>1.556</v>
      </c>
      <c r="S188" s="113">
        <f t="shared" si="63"/>
        <v>0.44211842575619992</v>
      </c>
      <c r="T188" s="6" t="str">
        <f>TEXT((N188+O188)-(N175+O175),"[h]:mm:ss")</f>
        <v>64:26:00</v>
      </c>
      <c r="X188">
        <v>206</v>
      </c>
      <c r="Y188">
        <v>1.2624</v>
      </c>
      <c r="Z188">
        <f t="shared" si="59"/>
        <v>0.23301467110947272</v>
      </c>
      <c r="AB188">
        <v>206</v>
      </c>
      <c r="AC188">
        <v>1.0307999999999999</v>
      </c>
      <c r="AD188">
        <v>1.0632999999999999</v>
      </c>
      <c r="AE188">
        <f t="shared" si="60"/>
        <v>6.1377279674903341E-2</v>
      </c>
    </row>
    <row r="189" spans="1:31" x14ac:dyDescent="0.2">
      <c r="A189">
        <f t="shared" si="50"/>
        <v>725.35</v>
      </c>
      <c r="B189" s="10">
        <v>749.35</v>
      </c>
      <c r="C189" s="10">
        <v>5.875</v>
      </c>
      <c r="D189" s="21">
        <f t="shared" si="51"/>
        <v>1.7707060600302227</v>
      </c>
      <c r="E189" s="10">
        <v>5.999154330118655</v>
      </c>
      <c r="F189">
        <f t="shared" si="52"/>
        <v>1.7916185143141536</v>
      </c>
      <c r="X189">
        <v>207</v>
      </c>
      <c r="Y189">
        <v>1.2818000000000001</v>
      </c>
      <c r="Z189">
        <f t="shared" si="59"/>
        <v>0.24826534008798945</v>
      </c>
      <c r="AB189">
        <v>207</v>
      </c>
      <c r="AC189">
        <v>1.0545</v>
      </c>
      <c r="AD189">
        <v>1.0758000000000001</v>
      </c>
      <c r="AE189">
        <f t="shared" si="60"/>
        <v>7.3064570857005226E-2</v>
      </c>
    </row>
    <row r="190" spans="1:31" x14ac:dyDescent="0.2">
      <c r="A190">
        <f t="shared" si="50"/>
        <v>725.38333333333333</v>
      </c>
      <c r="B190" s="10">
        <v>749.38333333333333</v>
      </c>
      <c r="C190" s="10">
        <v>5.8</v>
      </c>
      <c r="D190" s="21">
        <f t="shared" si="51"/>
        <v>1.7578579175523736</v>
      </c>
      <c r="E190" s="10">
        <v>5.9991548936313084</v>
      </c>
      <c r="F190">
        <f t="shared" si="52"/>
        <v>1.791618608246164</v>
      </c>
      <c r="K190" s="83" t="s">
        <v>178</v>
      </c>
      <c r="X190">
        <v>208</v>
      </c>
      <c r="Y190">
        <v>1.3009999999999999</v>
      </c>
      <c r="Z190">
        <f t="shared" si="59"/>
        <v>0.26313319953036818</v>
      </c>
      <c r="AB190">
        <v>208</v>
      </c>
      <c r="AC190">
        <v>1.0781000000000001</v>
      </c>
      <c r="AD190">
        <v>1.0881000000000001</v>
      </c>
      <c r="AE190">
        <f t="shared" si="60"/>
        <v>8.4433055974829377E-2</v>
      </c>
    </row>
    <row r="191" spans="1:31" x14ac:dyDescent="0.2">
      <c r="A191">
        <f t="shared" si="50"/>
        <v>725.43333333333328</v>
      </c>
      <c r="B191" s="10">
        <v>749.43333333333328</v>
      </c>
      <c r="C191" s="10">
        <v>6.2750000000000004</v>
      </c>
      <c r="D191" s="21">
        <f t="shared" si="51"/>
        <v>1.8365734850178477</v>
      </c>
      <c r="E191" s="10">
        <v>5.9991557381964089</v>
      </c>
      <c r="F191">
        <f t="shared" si="52"/>
        <v>1.7916187490268334</v>
      </c>
      <c r="K191" s="3" t="s">
        <v>6</v>
      </c>
      <c r="L191" s="1" t="s">
        <v>0</v>
      </c>
      <c r="M191" s="2" t="s">
        <v>1</v>
      </c>
      <c r="N191" s="1" t="s">
        <v>2</v>
      </c>
      <c r="O191" s="2" t="s">
        <v>3</v>
      </c>
      <c r="P191" s="3" t="s">
        <v>4</v>
      </c>
      <c r="Q191" s="15" t="s">
        <v>5</v>
      </c>
      <c r="R191" s="15" t="s">
        <v>121</v>
      </c>
      <c r="S191" s="3" t="s">
        <v>68</v>
      </c>
      <c r="T191" s="3" t="s">
        <v>69</v>
      </c>
      <c r="U191" s="58" t="s">
        <v>120</v>
      </c>
      <c r="V191" s="69" t="s">
        <v>145</v>
      </c>
      <c r="X191">
        <v>209</v>
      </c>
      <c r="Y191">
        <v>1.3198000000000001</v>
      </c>
      <c r="Z191">
        <f t="shared" si="59"/>
        <v>0.27748020996718425</v>
      </c>
      <c r="AB191">
        <v>209</v>
      </c>
      <c r="AC191">
        <v>1.1015999999999999</v>
      </c>
      <c r="AD191">
        <v>1.1000000000000001</v>
      </c>
      <c r="AE191">
        <f t="shared" si="60"/>
        <v>9.5310179804324935E-2</v>
      </c>
    </row>
    <row r="192" spans="1:31" x14ac:dyDescent="0.2">
      <c r="K192" s="12" t="s">
        <v>70</v>
      </c>
      <c r="L192" s="4">
        <v>41417</v>
      </c>
      <c r="M192" s="5">
        <v>0.75</v>
      </c>
      <c r="N192" s="4">
        <v>41423</v>
      </c>
      <c r="O192" s="13">
        <v>0.61458333333333337</v>
      </c>
      <c r="P192" s="7">
        <f t="shared" ref="P192:P231" si="64">(N192-L192)</f>
        <v>6</v>
      </c>
      <c r="Q192" s="8">
        <f>((N192-L192)+(O192-M192))*24</f>
        <v>140.75</v>
      </c>
      <c r="R192" s="8">
        <v>77.44</v>
      </c>
      <c r="S192" s="12">
        <v>0.155</v>
      </c>
      <c r="T192" s="12">
        <v>9.2999999999999999E-2</v>
      </c>
      <c r="U192" s="14">
        <f>Q192-42</f>
        <v>98.75</v>
      </c>
      <c r="V192">
        <f>LN(T192)</f>
        <v>-2.375155785828881</v>
      </c>
      <c r="X192">
        <v>210</v>
      </c>
      <c r="Y192">
        <v>1.3383</v>
      </c>
      <c r="Z192">
        <f t="shared" si="59"/>
        <v>0.29140015182019174</v>
      </c>
      <c r="AB192">
        <v>210</v>
      </c>
      <c r="AC192">
        <v>1.1246</v>
      </c>
      <c r="AD192">
        <v>1.1114999999999999</v>
      </c>
      <c r="AE192">
        <f t="shared" si="60"/>
        <v>0.10571045442211416</v>
      </c>
    </row>
    <row r="193" spans="11:31" x14ac:dyDescent="0.2">
      <c r="K193" s="12" t="s">
        <v>60</v>
      </c>
      <c r="L193" s="4">
        <v>41417</v>
      </c>
      <c r="M193" s="5">
        <v>0.75</v>
      </c>
      <c r="N193" s="4">
        <v>41423</v>
      </c>
      <c r="O193" s="13">
        <v>0.70138888888888884</v>
      </c>
      <c r="P193" s="7">
        <f t="shared" si="64"/>
        <v>6</v>
      </c>
      <c r="Q193" s="8">
        <f>((N193-L193)+(O193-M193))*24</f>
        <v>142.83333333333334</v>
      </c>
      <c r="R193" s="8"/>
      <c r="S193" s="6"/>
      <c r="T193" s="6"/>
      <c r="U193" s="14">
        <f t="shared" ref="U193:U231" si="65">Q193-42</f>
        <v>100.83333333333334</v>
      </c>
      <c r="X193">
        <v>211</v>
      </c>
      <c r="Y193">
        <v>1.3564000000000001</v>
      </c>
      <c r="Z193">
        <f t="shared" si="59"/>
        <v>0.30483413126934655</v>
      </c>
      <c r="AB193">
        <v>211</v>
      </c>
      <c r="AC193">
        <v>1.1474</v>
      </c>
      <c r="AD193">
        <v>1.1227</v>
      </c>
      <c r="AE193">
        <f t="shared" si="60"/>
        <v>0.11573649848259676</v>
      </c>
    </row>
    <row r="194" spans="11:31" x14ac:dyDescent="0.2">
      <c r="K194" s="12" t="s">
        <v>71</v>
      </c>
      <c r="L194" s="4">
        <v>41417</v>
      </c>
      <c r="M194" s="5">
        <v>0.75</v>
      </c>
      <c r="N194" s="4">
        <v>41423</v>
      </c>
      <c r="O194" s="13">
        <v>0.77013888888888893</v>
      </c>
      <c r="P194" s="7">
        <f t="shared" si="64"/>
        <v>6</v>
      </c>
      <c r="Q194" s="8">
        <f>((N194-L194)+(O194-M194))*24</f>
        <v>144.48333333333335</v>
      </c>
      <c r="R194" s="8"/>
      <c r="S194" s="6"/>
      <c r="T194" s="6"/>
      <c r="U194" s="14">
        <f t="shared" si="65"/>
        <v>102.48333333333335</v>
      </c>
      <c r="X194">
        <v>212</v>
      </c>
      <c r="Y194">
        <v>1.3740000000000001</v>
      </c>
      <c r="Z194">
        <f t="shared" si="59"/>
        <v>0.31772619380015765</v>
      </c>
      <c r="AB194">
        <v>212</v>
      </c>
      <c r="AC194">
        <v>1.17</v>
      </c>
      <c r="AD194">
        <v>1.1335</v>
      </c>
      <c r="AE194">
        <f t="shared" si="60"/>
        <v>0.1253101909654466</v>
      </c>
    </row>
    <row r="195" spans="11:31" x14ac:dyDescent="0.2">
      <c r="K195" s="12" t="s">
        <v>72</v>
      </c>
      <c r="L195" s="4">
        <v>41417</v>
      </c>
      <c r="M195" s="5">
        <v>0.75</v>
      </c>
      <c r="N195" s="4">
        <v>41423</v>
      </c>
      <c r="O195" s="13">
        <v>0.8534722222222223</v>
      </c>
      <c r="P195" s="7">
        <f t="shared" si="64"/>
        <v>6</v>
      </c>
      <c r="Q195" s="8">
        <f>((N195-L195)+(O195-M195))*24</f>
        <v>146.48333333333332</v>
      </c>
      <c r="R195" s="8"/>
      <c r="S195" s="6"/>
      <c r="T195" s="6"/>
      <c r="U195" s="14">
        <f t="shared" si="65"/>
        <v>104.48333333333332</v>
      </c>
      <c r="X195">
        <v>213</v>
      </c>
      <c r="Y195">
        <v>1.3911</v>
      </c>
      <c r="Z195">
        <f t="shared" si="59"/>
        <v>0.33009480108338779</v>
      </c>
      <c r="AB195">
        <v>213</v>
      </c>
      <c r="AC195">
        <v>1.1923999999999999</v>
      </c>
      <c r="AD195">
        <v>1.1439999999999999</v>
      </c>
      <c r="AE195">
        <f t="shared" si="60"/>
        <v>0.13453089295760606</v>
      </c>
    </row>
    <row r="196" spans="11:31" x14ac:dyDescent="0.2">
      <c r="K196" s="12" t="s">
        <v>73</v>
      </c>
      <c r="L196" s="4">
        <v>41417</v>
      </c>
      <c r="M196" s="5">
        <v>0.75</v>
      </c>
      <c r="N196" s="4">
        <v>41423</v>
      </c>
      <c r="O196" s="13">
        <v>0.93680555555555556</v>
      </c>
      <c r="P196" s="7">
        <f t="shared" si="64"/>
        <v>6</v>
      </c>
      <c r="Q196" s="49">
        <f>((N196-L196)+(O196-M196))*24</f>
        <v>148.48333333333335</v>
      </c>
      <c r="R196" s="49"/>
      <c r="S196" s="50"/>
      <c r="T196" s="50"/>
      <c r="U196" s="14">
        <f t="shared" si="65"/>
        <v>106.48333333333335</v>
      </c>
      <c r="X196">
        <v>214</v>
      </c>
      <c r="Y196">
        <v>1.4077</v>
      </c>
      <c r="Z196">
        <f t="shared" si="59"/>
        <v>0.34195716685178257</v>
      </c>
      <c r="AB196">
        <v>214</v>
      </c>
      <c r="AC196">
        <v>1.2144999999999999</v>
      </c>
      <c r="AD196">
        <v>1.1539999999999999</v>
      </c>
      <c r="AE196">
        <f t="shared" si="60"/>
        <v>0.14323416808590775</v>
      </c>
    </row>
    <row r="197" spans="11:31" x14ac:dyDescent="0.2">
      <c r="K197" s="12" t="s">
        <v>74</v>
      </c>
      <c r="L197" s="4">
        <v>41417</v>
      </c>
      <c r="M197" s="5">
        <v>0.75</v>
      </c>
      <c r="N197" s="4">
        <v>41424</v>
      </c>
      <c r="O197" s="13">
        <v>2.013888888888889E-2</v>
      </c>
      <c r="P197" s="7">
        <f t="shared" si="64"/>
        <v>7</v>
      </c>
      <c r="Q197" s="49">
        <f t="shared" ref="Q197:Q213" si="66">((N197-L197)+(O197-M197))*24</f>
        <v>150.48333333333335</v>
      </c>
      <c r="R197" s="49"/>
      <c r="S197" s="50"/>
      <c r="T197" s="50"/>
      <c r="U197" s="14">
        <f t="shared" si="65"/>
        <v>108.48333333333335</v>
      </c>
      <c r="X197">
        <v>215</v>
      </c>
      <c r="Y197">
        <v>1.4244000000000001</v>
      </c>
      <c r="Z197">
        <f t="shared" si="59"/>
        <v>0.35375067242148567</v>
      </c>
      <c r="AB197">
        <v>215</v>
      </c>
      <c r="AC197">
        <v>1.2369000000000001</v>
      </c>
      <c r="AD197">
        <v>1.1639999999999999</v>
      </c>
      <c r="AE197">
        <f t="shared" si="60"/>
        <v>0.15186234930924603</v>
      </c>
    </row>
    <row r="198" spans="11:31" x14ac:dyDescent="0.2">
      <c r="K198" s="12" t="s">
        <v>75</v>
      </c>
      <c r="L198" s="4">
        <v>41417</v>
      </c>
      <c r="M198" s="5">
        <v>0.75</v>
      </c>
      <c r="N198" s="4">
        <v>41424</v>
      </c>
      <c r="O198" s="13">
        <v>0.10347222222222223</v>
      </c>
      <c r="P198" s="7">
        <f t="shared" si="64"/>
        <v>7</v>
      </c>
      <c r="Q198" s="49">
        <f t="shared" si="66"/>
        <v>152.48333333333332</v>
      </c>
      <c r="R198" s="49"/>
      <c r="S198" s="6">
        <v>0.20799999999999999</v>
      </c>
      <c r="T198" s="6">
        <v>0.122</v>
      </c>
      <c r="U198" s="14">
        <f t="shared" si="65"/>
        <v>110.48333333333332</v>
      </c>
      <c r="V198">
        <f>LN(T198)</f>
        <v>-2.1037342342488805</v>
      </c>
      <c r="X198">
        <v>216</v>
      </c>
      <c r="Y198">
        <v>1.4410000000000001</v>
      </c>
      <c r="Z198">
        <f t="shared" si="59"/>
        <v>0.36533731701738509</v>
      </c>
      <c r="AB198">
        <v>216</v>
      </c>
      <c r="AC198">
        <v>1.2595000000000001</v>
      </c>
      <c r="AD198">
        <v>1.1741999999999999</v>
      </c>
      <c r="AE198">
        <f t="shared" si="60"/>
        <v>0.16058706464794842</v>
      </c>
    </row>
    <row r="199" spans="11:31" x14ac:dyDescent="0.2">
      <c r="K199" s="12" t="s">
        <v>76</v>
      </c>
      <c r="L199" s="4">
        <v>41417</v>
      </c>
      <c r="M199" s="5">
        <v>0.75</v>
      </c>
      <c r="N199" s="4">
        <v>41424</v>
      </c>
      <c r="O199" s="13">
        <v>0.18680555555555556</v>
      </c>
      <c r="P199" s="7">
        <f t="shared" si="64"/>
        <v>7</v>
      </c>
      <c r="Q199" s="49">
        <f t="shared" si="66"/>
        <v>154.48333333333335</v>
      </c>
      <c r="R199" s="49"/>
      <c r="S199" s="12"/>
      <c r="T199" s="12"/>
      <c r="U199" s="14">
        <f t="shared" si="65"/>
        <v>112.48333333333335</v>
      </c>
      <c r="X199">
        <v>217</v>
      </c>
      <c r="Y199">
        <v>1.4577</v>
      </c>
      <c r="Z199">
        <f t="shared" si="59"/>
        <v>0.37685985109782993</v>
      </c>
      <c r="AB199">
        <v>217</v>
      </c>
      <c r="AC199">
        <v>1.2824</v>
      </c>
      <c r="AD199">
        <v>1.1845000000000001</v>
      </c>
      <c r="AE199">
        <f t="shared" si="60"/>
        <v>0.16932074461670318</v>
      </c>
    </row>
    <row r="200" spans="11:31" x14ac:dyDescent="0.2">
      <c r="K200" s="12" t="s">
        <v>77</v>
      </c>
      <c r="L200" s="4">
        <v>41417</v>
      </c>
      <c r="M200" s="5">
        <v>0.75</v>
      </c>
      <c r="N200" s="4">
        <v>41424</v>
      </c>
      <c r="O200" s="13">
        <v>0.27013888888888887</v>
      </c>
      <c r="P200" s="7">
        <f t="shared" si="64"/>
        <v>7</v>
      </c>
      <c r="Q200" s="49">
        <f t="shared" si="66"/>
        <v>156.48333333333335</v>
      </c>
      <c r="R200" s="49"/>
      <c r="S200" s="6"/>
      <c r="T200" s="6"/>
      <c r="U200" s="14">
        <f t="shared" si="65"/>
        <v>114.48333333333335</v>
      </c>
      <c r="X200">
        <v>218</v>
      </c>
      <c r="Y200">
        <v>1.4742999999999999</v>
      </c>
      <c r="Z200">
        <f t="shared" si="59"/>
        <v>0.38818330087363695</v>
      </c>
      <c r="AB200">
        <v>218</v>
      </c>
      <c r="AC200">
        <v>1.3055000000000001</v>
      </c>
      <c r="AD200">
        <v>1.1948000000000001</v>
      </c>
      <c r="AE200">
        <f t="shared" si="60"/>
        <v>0.17797880735981775</v>
      </c>
    </row>
    <row r="201" spans="11:31" x14ac:dyDescent="0.2">
      <c r="K201" s="12" t="s">
        <v>78</v>
      </c>
      <c r="L201" s="4">
        <v>41417</v>
      </c>
      <c r="M201" s="5">
        <v>0.75</v>
      </c>
      <c r="N201" s="4">
        <v>41424</v>
      </c>
      <c r="O201" s="13">
        <v>0.39583333333333331</v>
      </c>
      <c r="P201" s="7">
        <f t="shared" si="64"/>
        <v>7</v>
      </c>
      <c r="Q201" s="49">
        <f t="shared" si="66"/>
        <v>159.5</v>
      </c>
      <c r="R201" s="49"/>
      <c r="S201" s="6"/>
      <c r="T201" s="6"/>
      <c r="U201" s="14">
        <f t="shared" si="65"/>
        <v>117.5</v>
      </c>
      <c r="X201" s="129">
        <v>219</v>
      </c>
      <c r="Y201" s="129">
        <v>1.4907999999999999</v>
      </c>
      <c r="Z201" s="129">
        <f t="shared" si="59"/>
        <v>0.39931288862296621</v>
      </c>
      <c r="AA201">
        <v>0.39931288862296621</v>
      </c>
      <c r="AB201">
        <v>219</v>
      </c>
      <c r="AC201">
        <v>1.3289</v>
      </c>
      <c r="AD201">
        <v>1.2052</v>
      </c>
      <c r="AE201">
        <f t="shared" si="60"/>
        <v>0.18664552827400915</v>
      </c>
    </row>
    <row r="202" spans="11:31" x14ac:dyDescent="0.2">
      <c r="K202" s="12" t="s">
        <v>79</v>
      </c>
      <c r="L202" s="4">
        <v>41417</v>
      </c>
      <c r="M202" s="5">
        <v>0.75</v>
      </c>
      <c r="N202" s="4">
        <v>41424</v>
      </c>
      <c r="O202" s="13">
        <v>0.47916666666666669</v>
      </c>
      <c r="P202" s="7">
        <f t="shared" si="64"/>
        <v>7</v>
      </c>
      <c r="Q202" s="49">
        <f t="shared" si="66"/>
        <v>161.5</v>
      </c>
      <c r="R202" s="49"/>
      <c r="S202" s="12"/>
      <c r="T202" s="12"/>
      <c r="U202" s="14">
        <f t="shared" si="65"/>
        <v>119.5</v>
      </c>
      <c r="X202">
        <v>220</v>
      </c>
      <c r="Y202">
        <v>1.5073000000000001</v>
      </c>
      <c r="Z202">
        <f t="shared" si="59"/>
        <v>0.41031997083434657</v>
      </c>
      <c r="AB202">
        <v>220</v>
      </c>
      <c r="AC202">
        <v>1.3525</v>
      </c>
      <c r="AD202">
        <v>1.2155</v>
      </c>
      <c r="AE202">
        <f t="shared" si="60"/>
        <v>0.19515551477404103</v>
      </c>
    </row>
    <row r="203" spans="11:31" x14ac:dyDescent="0.2">
      <c r="K203" s="12" t="s">
        <v>80</v>
      </c>
      <c r="L203" s="4">
        <v>41417</v>
      </c>
      <c r="M203" s="5">
        <v>0.75</v>
      </c>
      <c r="N203" s="4">
        <v>41424</v>
      </c>
      <c r="O203" s="13">
        <v>0.56458333333333333</v>
      </c>
      <c r="P203" s="7">
        <f t="shared" si="64"/>
        <v>7</v>
      </c>
      <c r="Q203" s="49">
        <f t="shared" si="66"/>
        <v>163.55000000000001</v>
      </c>
      <c r="R203" s="49"/>
      <c r="S203" s="6"/>
      <c r="T203" s="6"/>
      <c r="U203" s="14">
        <f t="shared" si="65"/>
        <v>121.55000000000001</v>
      </c>
      <c r="X203">
        <v>221</v>
      </c>
      <c r="Y203">
        <v>1.5237000000000001</v>
      </c>
      <c r="Z203">
        <f t="shared" si="59"/>
        <v>0.42114158749317199</v>
      </c>
      <c r="AB203">
        <v>221</v>
      </c>
      <c r="AC203">
        <v>1.3764000000000001</v>
      </c>
      <c r="AD203">
        <v>1.2258</v>
      </c>
      <c r="AE203">
        <f t="shared" si="60"/>
        <v>0.20359369206949432</v>
      </c>
    </row>
    <row r="204" spans="11:31" x14ac:dyDescent="0.2">
      <c r="K204" s="12" t="s">
        <v>64</v>
      </c>
      <c r="L204" s="4">
        <v>41417</v>
      </c>
      <c r="M204" s="5">
        <v>0.75</v>
      </c>
      <c r="N204" s="4">
        <v>41424</v>
      </c>
      <c r="O204" s="13">
        <v>0.64583333333333337</v>
      </c>
      <c r="P204" s="7">
        <f t="shared" si="64"/>
        <v>7</v>
      </c>
      <c r="Q204" s="49">
        <f t="shared" si="66"/>
        <v>165.5</v>
      </c>
      <c r="R204" s="49">
        <v>118.67</v>
      </c>
      <c r="S204" s="6">
        <v>0.27700000000000002</v>
      </c>
      <c r="T204" s="6">
        <v>0.18</v>
      </c>
      <c r="U204" s="14">
        <f t="shared" si="65"/>
        <v>123.5</v>
      </c>
      <c r="V204">
        <f>LN(T204)</f>
        <v>-1.7147984280919266</v>
      </c>
      <c r="X204">
        <v>222</v>
      </c>
      <c r="Y204">
        <v>1.5401</v>
      </c>
      <c r="Z204">
        <f t="shared" si="59"/>
        <v>0.43184734938228281</v>
      </c>
      <c r="AB204">
        <v>222</v>
      </c>
      <c r="AC204">
        <v>1.4006000000000001</v>
      </c>
      <c r="AD204">
        <v>1.2362</v>
      </c>
      <c r="AE204">
        <f t="shared" si="60"/>
        <v>0.21204215824303588</v>
      </c>
    </row>
    <row r="205" spans="11:31" x14ac:dyDescent="0.2">
      <c r="K205" s="12" t="s">
        <v>65</v>
      </c>
      <c r="L205" s="4">
        <v>41417</v>
      </c>
      <c r="M205" s="5">
        <v>0.75</v>
      </c>
      <c r="N205" s="4">
        <v>41424</v>
      </c>
      <c r="O205" s="13">
        <v>0.71944444444444444</v>
      </c>
      <c r="P205" s="7">
        <f t="shared" si="64"/>
        <v>7</v>
      </c>
      <c r="Q205" s="49">
        <f t="shared" si="66"/>
        <v>167.26666666666665</v>
      </c>
      <c r="R205" s="49"/>
      <c r="S205" s="6"/>
      <c r="T205" s="6"/>
      <c r="U205" s="14">
        <f t="shared" si="65"/>
        <v>125.26666666666665</v>
      </c>
      <c r="X205">
        <v>223</v>
      </c>
      <c r="Y205">
        <v>1.5564</v>
      </c>
      <c r="Z205">
        <f t="shared" si="59"/>
        <v>0.44237546212826145</v>
      </c>
      <c r="AB205">
        <v>223</v>
      </c>
      <c r="AC205">
        <v>1.425</v>
      </c>
      <c r="AD205">
        <v>1.2465999999999999</v>
      </c>
      <c r="AE205">
        <f t="shared" si="60"/>
        <v>0.22041984539261311</v>
      </c>
    </row>
    <row r="206" spans="11:31" x14ac:dyDescent="0.2">
      <c r="K206" s="12" t="s">
        <v>81</v>
      </c>
      <c r="L206" s="4">
        <v>41417</v>
      </c>
      <c r="M206" s="5">
        <v>0.75</v>
      </c>
      <c r="N206" s="4">
        <v>41424</v>
      </c>
      <c r="O206" s="13">
        <v>0.76666666666666661</v>
      </c>
      <c r="P206" s="7">
        <f t="shared" si="64"/>
        <v>7</v>
      </c>
      <c r="Q206" s="49">
        <f t="shared" si="66"/>
        <v>168.4</v>
      </c>
      <c r="R206" s="49"/>
      <c r="S206" s="50"/>
      <c r="T206" s="50"/>
      <c r="U206" s="14">
        <f t="shared" si="65"/>
        <v>126.4</v>
      </c>
      <c r="X206">
        <v>224</v>
      </c>
      <c r="Y206">
        <v>1.5727</v>
      </c>
      <c r="Z206">
        <f t="shared" si="59"/>
        <v>0.45279388751454269</v>
      </c>
      <c r="AB206">
        <v>224</v>
      </c>
      <c r="AC206">
        <v>1.4496</v>
      </c>
      <c r="AD206">
        <v>1.2571000000000001</v>
      </c>
      <c r="AE206">
        <f t="shared" si="60"/>
        <v>0.22880748093864842</v>
      </c>
    </row>
    <row r="207" spans="11:31" x14ac:dyDescent="0.2">
      <c r="K207" s="12" t="s">
        <v>82</v>
      </c>
      <c r="L207" s="4">
        <v>41417</v>
      </c>
      <c r="M207" s="5">
        <v>0.75</v>
      </c>
      <c r="N207" s="4">
        <v>41424</v>
      </c>
      <c r="O207" s="13">
        <v>0.85</v>
      </c>
      <c r="P207" s="7">
        <f t="shared" si="64"/>
        <v>7</v>
      </c>
      <c r="Q207" s="8">
        <f t="shared" si="66"/>
        <v>170.39999999999998</v>
      </c>
      <c r="R207" s="8"/>
      <c r="S207" s="6"/>
      <c r="T207" s="6"/>
      <c r="U207" s="14">
        <f t="shared" si="65"/>
        <v>128.39999999999998</v>
      </c>
      <c r="X207">
        <v>225</v>
      </c>
      <c r="Y207">
        <v>1.5888</v>
      </c>
      <c r="Z207">
        <f t="shared" si="59"/>
        <v>0.46297901430877109</v>
      </c>
      <c r="AB207">
        <v>225</v>
      </c>
      <c r="AC207">
        <v>1.4744999999999999</v>
      </c>
      <c r="AD207">
        <v>1.2677</v>
      </c>
      <c r="AE207">
        <f t="shared" si="60"/>
        <v>0.237204234962544</v>
      </c>
    </row>
    <row r="208" spans="11:31" x14ac:dyDescent="0.2">
      <c r="K208" s="12" t="s">
        <v>83</v>
      </c>
      <c r="L208" s="4">
        <v>41417</v>
      </c>
      <c r="M208" s="5">
        <v>0.75</v>
      </c>
      <c r="N208" s="4">
        <v>41424</v>
      </c>
      <c r="O208" s="13">
        <v>0.93333333333333324</v>
      </c>
      <c r="P208" s="7">
        <f t="shared" si="64"/>
        <v>7</v>
      </c>
      <c r="Q208" s="8">
        <f t="shared" si="66"/>
        <v>172.4</v>
      </c>
      <c r="R208" s="8"/>
      <c r="S208" s="12"/>
      <c r="T208" s="12"/>
      <c r="U208" s="14">
        <f t="shared" si="65"/>
        <v>130.4</v>
      </c>
      <c r="X208">
        <v>226</v>
      </c>
      <c r="Y208">
        <v>1.605</v>
      </c>
      <c r="Z208">
        <f t="shared" si="59"/>
        <v>0.47312375658197919</v>
      </c>
      <c r="AB208">
        <v>226</v>
      </c>
      <c r="AC208">
        <v>1.4996</v>
      </c>
      <c r="AD208">
        <v>1.2784</v>
      </c>
      <c r="AE208">
        <f t="shared" si="60"/>
        <v>0.24560929602987316</v>
      </c>
    </row>
    <row r="209" spans="11:31" x14ac:dyDescent="0.2">
      <c r="K209" s="12" t="s">
        <v>84</v>
      </c>
      <c r="L209" s="4">
        <v>41417</v>
      </c>
      <c r="M209" s="5">
        <v>0.75</v>
      </c>
      <c r="N209" s="4">
        <v>41425</v>
      </c>
      <c r="O209" s="51">
        <v>1.6666666666666666E-2</v>
      </c>
      <c r="P209" s="7">
        <f t="shared" si="64"/>
        <v>8</v>
      </c>
      <c r="Q209" s="8">
        <f t="shared" si="66"/>
        <v>174.4</v>
      </c>
      <c r="R209" s="8"/>
      <c r="S209" s="6"/>
      <c r="T209" s="6"/>
      <c r="U209" s="14">
        <f t="shared" si="65"/>
        <v>132.4</v>
      </c>
      <c r="X209">
        <v>227</v>
      </c>
      <c r="Y209">
        <v>1.6211</v>
      </c>
      <c r="Z209">
        <f t="shared" si="59"/>
        <v>0.48310493116539044</v>
      </c>
      <c r="AB209">
        <v>227</v>
      </c>
      <c r="AC209">
        <v>1.5249999999999999</v>
      </c>
      <c r="AD209">
        <v>1.2889999999999999</v>
      </c>
      <c r="AE209">
        <f t="shared" si="60"/>
        <v>0.25386672395705029</v>
      </c>
    </row>
    <row r="210" spans="11:31" x14ac:dyDescent="0.2">
      <c r="K210" s="12" t="s">
        <v>85</v>
      </c>
      <c r="L210" s="4">
        <v>41417</v>
      </c>
      <c r="M210" s="5">
        <v>0.75</v>
      </c>
      <c r="N210" s="4">
        <v>41425</v>
      </c>
      <c r="O210" s="51">
        <v>9.9999999999999992E-2</v>
      </c>
      <c r="P210" s="7">
        <f t="shared" si="64"/>
        <v>8</v>
      </c>
      <c r="Q210" s="8">
        <f t="shared" si="66"/>
        <v>176.39999999999998</v>
      </c>
      <c r="R210" s="8"/>
      <c r="S210" s="6">
        <v>0.39700000000000002</v>
      </c>
      <c r="T210" s="6">
        <v>0.26</v>
      </c>
      <c r="U210" s="14">
        <f t="shared" si="65"/>
        <v>134.39999999999998</v>
      </c>
      <c r="V210">
        <f>LN(T210)</f>
        <v>-1.3470736479666092</v>
      </c>
      <c r="X210">
        <v>228</v>
      </c>
      <c r="Y210">
        <v>1.6371</v>
      </c>
      <c r="Z210">
        <f t="shared" si="59"/>
        <v>0.4929263838781589</v>
      </c>
      <c r="AB210">
        <v>228</v>
      </c>
      <c r="AC210">
        <v>1.5507</v>
      </c>
      <c r="AD210">
        <v>1.2996000000000001</v>
      </c>
      <c r="AE210">
        <f t="shared" si="60"/>
        <v>0.26205652481280828</v>
      </c>
    </row>
    <row r="211" spans="11:31" x14ac:dyDescent="0.2">
      <c r="K211" s="12" t="s">
        <v>86</v>
      </c>
      <c r="L211" s="4">
        <v>41417</v>
      </c>
      <c r="M211" s="5">
        <v>0.75</v>
      </c>
      <c r="N211" s="4">
        <v>41425</v>
      </c>
      <c r="O211" s="51">
        <v>0.18333333333333335</v>
      </c>
      <c r="P211" s="7">
        <f t="shared" si="64"/>
        <v>8</v>
      </c>
      <c r="Q211" s="8">
        <f t="shared" si="66"/>
        <v>178.4</v>
      </c>
      <c r="R211" s="8"/>
      <c r="S211" s="6"/>
      <c r="T211" s="6"/>
      <c r="U211" s="14">
        <f t="shared" si="65"/>
        <v>136.4</v>
      </c>
      <c r="X211">
        <v>229</v>
      </c>
      <c r="Y211">
        <v>1.6529</v>
      </c>
      <c r="Z211">
        <f t="shared" si="59"/>
        <v>0.50253132094117059</v>
      </c>
      <c r="AB211">
        <v>229</v>
      </c>
      <c r="AC211">
        <v>1.5765</v>
      </c>
      <c r="AD211">
        <v>1.3102</v>
      </c>
      <c r="AE211">
        <f t="shared" si="60"/>
        <v>0.27017979731563896</v>
      </c>
    </row>
    <row r="212" spans="11:31" x14ac:dyDescent="0.2">
      <c r="K212" s="12" t="s">
        <v>87</v>
      </c>
      <c r="L212" s="4">
        <v>41417</v>
      </c>
      <c r="M212" s="5">
        <v>0.75</v>
      </c>
      <c r="N212" s="4">
        <v>41425</v>
      </c>
      <c r="O212" s="51">
        <v>0.26666666666666666</v>
      </c>
      <c r="P212" s="7">
        <f t="shared" si="64"/>
        <v>8</v>
      </c>
      <c r="Q212" s="8">
        <f t="shared" si="66"/>
        <v>180.4</v>
      </c>
      <c r="R212" s="8"/>
      <c r="S212" s="6"/>
      <c r="T212" s="6"/>
      <c r="U212" s="14">
        <f t="shared" si="65"/>
        <v>138.4</v>
      </c>
      <c r="X212">
        <v>230</v>
      </c>
      <c r="Y212">
        <v>1.6687000000000001</v>
      </c>
      <c r="Z212">
        <f t="shared" si="59"/>
        <v>0.51204488017072014</v>
      </c>
      <c r="AB212">
        <v>230</v>
      </c>
      <c r="AC212">
        <v>1.6026</v>
      </c>
      <c r="AD212">
        <v>1.3209</v>
      </c>
      <c r="AE212">
        <f t="shared" si="60"/>
        <v>0.27831332244768076</v>
      </c>
    </row>
    <row r="213" spans="11:31" x14ac:dyDescent="0.2">
      <c r="K213" s="12" t="s">
        <v>67</v>
      </c>
      <c r="L213" s="4">
        <v>41417</v>
      </c>
      <c r="M213" s="5">
        <v>0.75</v>
      </c>
      <c r="N213" s="4">
        <v>41425</v>
      </c>
      <c r="O213" s="51">
        <v>0.41666666666666669</v>
      </c>
      <c r="P213" s="7">
        <f t="shared" si="64"/>
        <v>8</v>
      </c>
      <c r="Q213" s="8">
        <f t="shared" si="66"/>
        <v>184</v>
      </c>
      <c r="R213" s="8"/>
      <c r="S213" s="6"/>
      <c r="T213" s="6"/>
      <c r="U213" s="14">
        <f t="shared" si="65"/>
        <v>142</v>
      </c>
      <c r="X213">
        <v>231</v>
      </c>
      <c r="Y213">
        <v>1.6843999999999999</v>
      </c>
      <c r="Z213">
        <f t="shared" si="59"/>
        <v>0.52140941730563561</v>
      </c>
      <c r="AB213">
        <v>231</v>
      </c>
      <c r="AC213">
        <v>1.629</v>
      </c>
      <c r="AD213">
        <v>1.3314999999999999</v>
      </c>
      <c r="AE213">
        <f t="shared" si="60"/>
        <v>0.28630612627184981</v>
      </c>
    </row>
    <row r="214" spans="11:31" x14ac:dyDescent="0.2">
      <c r="K214" s="12" t="s">
        <v>88</v>
      </c>
      <c r="L214" s="4">
        <v>41417</v>
      </c>
      <c r="M214" s="5">
        <v>0.75</v>
      </c>
      <c r="N214" s="4">
        <v>41425</v>
      </c>
      <c r="O214" s="51">
        <v>0.45833333333333331</v>
      </c>
      <c r="P214" s="7">
        <f t="shared" si="64"/>
        <v>8</v>
      </c>
      <c r="Q214" s="49">
        <f t="shared" ref="Q214:Q230" si="67">((N214-L214)+(O215-M214))*24</f>
        <v>186.13333333333333</v>
      </c>
      <c r="R214" s="49"/>
      <c r="S214" s="6"/>
      <c r="T214" s="6"/>
      <c r="U214" s="14">
        <f t="shared" si="65"/>
        <v>144.13333333333333</v>
      </c>
      <c r="X214">
        <v>232</v>
      </c>
      <c r="Y214">
        <v>1.6999</v>
      </c>
      <c r="Z214">
        <f t="shared" si="59"/>
        <v>0.53056942580258692</v>
      </c>
      <c r="AB214">
        <v>232</v>
      </c>
      <c r="AC214">
        <v>1.6556</v>
      </c>
      <c r="AD214">
        <v>1.3421000000000001</v>
      </c>
      <c r="AE214">
        <f t="shared" si="60"/>
        <v>0.29423555142162322</v>
      </c>
    </row>
    <row r="215" spans="11:31" x14ac:dyDescent="0.2">
      <c r="K215" s="12" t="s">
        <v>89</v>
      </c>
      <c r="L215" s="4">
        <v>41417</v>
      </c>
      <c r="M215" s="5">
        <v>0.75</v>
      </c>
      <c r="N215" s="4">
        <v>41425</v>
      </c>
      <c r="O215" s="52">
        <v>0.50555555555555554</v>
      </c>
      <c r="P215" s="7">
        <f t="shared" si="64"/>
        <v>8</v>
      </c>
      <c r="Q215" s="53">
        <f t="shared" si="67"/>
        <v>187.08333333333334</v>
      </c>
      <c r="R215" s="53"/>
      <c r="S215" s="12"/>
      <c r="T215" s="12"/>
      <c r="U215" s="14">
        <f t="shared" si="65"/>
        <v>145.08333333333334</v>
      </c>
      <c r="X215">
        <v>233</v>
      </c>
      <c r="Y215">
        <v>1.7153</v>
      </c>
      <c r="Z215">
        <f t="shared" si="59"/>
        <v>0.53958799243364231</v>
      </c>
      <c r="AB215">
        <v>233</v>
      </c>
      <c r="AC215">
        <v>1.6823999999999999</v>
      </c>
      <c r="AD215">
        <v>1.3526</v>
      </c>
      <c r="AE215">
        <f t="shared" si="60"/>
        <v>0.30202866615870255</v>
      </c>
    </row>
    <row r="216" spans="11:31" x14ac:dyDescent="0.2">
      <c r="K216" s="12" t="s">
        <v>90</v>
      </c>
      <c r="L216" s="4">
        <v>41417</v>
      </c>
      <c r="M216" s="5">
        <v>0.75</v>
      </c>
      <c r="N216" s="4">
        <v>41425</v>
      </c>
      <c r="O216" s="13">
        <v>0.54513888888888895</v>
      </c>
      <c r="P216" s="7">
        <f t="shared" si="64"/>
        <v>8</v>
      </c>
      <c r="Q216" s="53">
        <f t="shared" si="67"/>
        <v>188.15</v>
      </c>
      <c r="R216" s="53"/>
      <c r="S216" s="12"/>
      <c r="T216" s="12"/>
      <c r="U216" s="14">
        <f t="shared" si="65"/>
        <v>146.15</v>
      </c>
      <c r="X216">
        <v>234</v>
      </c>
      <c r="Y216">
        <v>1.7306999999999999</v>
      </c>
      <c r="Z216">
        <f t="shared" si="59"/>
        <v>0.54852595094881629</v>
      </c>
      <c r="AB216">
        <v>234</v>
      </c>
      <c r="AC216">
        <v>1.7094</v>
      </c>
      <c r="AD216">
        <v>1.3632</v>
      </c>
      <c r="AE216">
        <f t="shared" si="60"/>
        <v>0.30983487709291418</v>
      </c>
    </row>
    <row r="217" spans="11:31" x14ac:dyDescent="0.2">
      <c r="K217" s="12" t="s">
        <v>91</v>
      </c>
      <c r="L217" s="4">
        <v>41417</v>
      </c>
      <c r="M217" s="5">
        <v>0.75</v>
      </c>
      <c r="N217" s="4">
        <v>41425</v>
      </c>
      <c r="O217" s="13">
        <v>0.58958333333333335</v>
      </c>
      <c r="P217" s="7">
        <f t="shared" si="64"/>
        <v>8</v>
      </c>
      <c r="Q217" s="53">
        <f t="shared" si="67"/>
        <v>189.05</v>
      </c>
      <c r="R217" s="53">
        <v>146.83000000000001</v>
      </c>
      <c r="S217" s="12">
        <v>0.5</v>
      </c>
      <c r="T217" s="12">
        <v>0.35599999999999998</v>
      </c>
      <c r="U217" s="14">
        <f t="shared" si="65"/>
        <v>147.05000000000001</v>
      </c>
      <c r="V217">
        <f>LN(T217)</f>
        <v>-1.0328245481301066</v>
      </c>
      <c r="X217">
        <v>235</v>
      </c>
      <c r="Y217">
        <v>1.7459</v>
      </c>
      <c r="Z217">
        <f t="shared" si="59"/>
        <v>0.55727018200859157</v>
      </c>
      <c r="AB217">
        <v>235</v>
      </c>
      <c r="AC217">
        <v>1.7366999999999999</v>
      </c>
      <c r="AD217">
        <v>1.3740000000000001</v>
      </c>
      <c r="AE217">
        <f t="shared" si="60"/>
        <v>0.31772619380015765</v>
      </c>
    </row>
    <row r="218" spans="11:31" x14ac:dyDescent="0.2">
      <c r="K218" s="12" t="s">
        <v>92</v>
      </c>
      <c r="L218" s="4">
        <v>41417</v>
      </c>
      <c r="M218" s="5">
        <v>0.75</v>
      </c>
      <c r="N218" s="4">
        <v>41425</v>
      </c>
      <c r="O218" s="13">
        <v>0.62708333333333333</v>
      </c>
      <c r="P218" s="7">
        <f t="shared" si="64"/>
        <v>8</v>
      </c>
      <c r="Q218" s="21">
        <f t="shared" si="67"/>
        <v>190.1</v>
      </c>
      <c r="R218" s="21"/>
      <c r="S218" s="12">
        <v>0.49</v>
      </c>
      <c r="T218" s="12"/>
      <c r="U218" s="14">
        <f t="shared" si="65"/>
        <v>148.1</v>
      </c>
      <c r="X218">
        <v>236</v>
      </c>
      <c r="Y218">
        <v>1.7609999999999999</v>
      </c>
      <c r="Z218">
        <f t="shared" si="59"/>
        <v>0.56588182951406907</v>
      </c>
      <c r="AB218">
        <v>236</v>
      </c>
      <c r="AC218">
        <v>1.7642</v>
      </c>
      <c r="AD218">
        <v>1.3847</v>
      </c>
      <c r="AE218">
        <f t="shared" si="60"/>
        <v>0.32548350967853124</v>
      </c>
    </row>
    <row r="219" spans="11:31" x14ac:dyDescent="0.2">
      <c r="K219" s="12" t="s">
        <v>93</v>
      </c>
      <c r="L219" s="4">
        <v>41417</v>
      </c>
      <c r="M219" s="5">
        <v>0.75</v>
      </c>
      <c r="N219" s="4">
        <v>41425</v>
      </c>
      <c r="O219" s="52">
        <v>0.67083333333333339</v>
      </c>
      <c r="P219" s="7">
        <f t="shared" si="64"/>
        <v>8</v>
      </c>
      <c r="Q219" s="21">
        <f t="shared" si="67"/>
        <v>191</v>
      </c>
      <c r="R219" s="21"/>
      <c r="S219" s="12"/>
      <c r="T219" s="12"/>
      <c r="U219" s="14">
        <f t="shared" si="65"/>
        <v>149</v>
      </c>
      <c r="X219">
        <v>237</v>
      </c>
      <c r="Y219">
        <v>1.7759</v>
      </c>
      <c r="Z219">
        <f t="shared" si="59"/>
        <v>0.57430733667841249</v>
      </c>
      <c r="AB219">
        <v>237</v>
      </c>
      <c r="AC219">
        <v>1.7918000000000001</v>
      </c>
      <c r="AD219">
        <v>1.3955</v>
      </c>
      <c r="AE219">
        <f t="shared" si="60"/>
        <v>0.3332527739942398</v>
      </c>
    </row>
    <row r="220" spans="11:31" x14ac:dyDescent="0.2">
      <c r="K220" s="12" t="s">
        <v>94</v>
      </c>
      <c r="L220" s="4">
        <v>41417</v>
      </c>
      <c r="M220" s="5">
        <v>0.75</v>
      </c>
      <c r="N220" s="4">
        <v>41425</v>
      </c>
      <c r="O220" s="13">
        <v>0.70833333333333337</v>
      </c>
      <c r="P220" s="7">
        <f t="shared" si="64"/>
        <v>8</v>
      </c>
      <c r="Q220" s="49">
        <f t="shared" si="67"/>
        <v>191.75</v>
      </c>
      <c r="R220" s="49"/>
      <c r="S220" s="12"/>
      <c r="T220" s="12"/>
      <c r="U220" s="14">
        <f t="shared" si="65"/>
        <v>149.75</v>
      </c>
      <c r="X220">
        <v>238</v>
      </c>
      <c r="Y220">
        <v>1.7907</v>
      </c>
      <c r="Z220">
        <f t="shared" si="59"/>
        <v>0.5826066048605768</v>
      </c>
      <c r="AB220">
        <v>238</v>
      </c>
      <c r="AC220">
        <v>1.8197000000000001</v>
      </c>
      <c r="AD220">
        <v>1.4063000000000001</v>
      </c>
      <c r="AE220">
        <f t="shared" si="60"/>
        <v>0.34096214189406504</v>
      </c>
    </row>
    <row r="221" spans="11:31" x14ac:dyDescent="0.2">
      <c r="K221" s="12" t="s">
        <v>95</v>
      </c>
      <c r="L221" s="4">
        <v>41417</v>
      </c>
      <c r="M221" s="5">
        <v>0.75</v>
      </c>
      <c r="N221" s="4">
        <v>41425</v>
      </c>
      <c r="O221" s="13">
        <v>0.73958333333333337</v>
      </c>
      <c r="P221" s="7">
        <f t="shared" si="64"/>
        <v>8</v>
      </c>
      <c r="Q221" s="49">
        <f t="shared" si="67"/>
        <v>193.75</v>
      </c>
      <c r="R221" s="49"/>
      <c r="S221" s="6"/>
      <c r="T221" s="6"/>
      <c r="U221" s="14">
        <f t="shared" si="65"/>
        <v>151.75</v>
      </c>
      <c r="X221">
        <v>239</v>
      </c>
      <c r="Y221">
        <v>1.8053999999999999</v>
      </c>
      <c r="Z221">
        <f t="shared" si="59"/>
        <v>0.59078217388191745</v>
      </c>
      <c r="AB221">
        <v>239</v>
      </c>
      <c r="AC221">
        <v>1.8478000000000001</v>
      </c>
      <c r="AD221">
        <v>1.417</v>
      </c>
      <c r="AE221">
        <f t="shared" si="60"/>
        <v>0.34854196070854343</v>
      </c>
    </row>
    <row r="222" spans="11:31" x14ac:dyDescent="0.2">
      <c r="K222" s="12" t="s">
        <v>96</v>
      </c>
      <c r="L222" s="4">
        <v>41417</v>
      </c>
      <c r="M222" s="5">
        <v>0.75</v>
      </c>
      <c r="N222" s="4">
        <v>41425</v>
      </c>
      <c r="O222" s="51">
        <v>0.82291666666666663</v>
      </c>
      <c r="P222" s="7">
        <f t="shared" si="64"/>
        <v>8</v>
      </c>
      <c r="Q222" s="49">
        <f t="shared" si="67"/>
        <v>195.75</v>
      </c>
      <c r="R222" s="49"/>
      <c r="S222" s="6"/>
      <c r="T222" s="6"/>
      <c r="U222" s="14">
        <f t="shared" si="65"/>
        <v>153.75</v>
      </c>
      <c r="X222">
        <v>240</v>
      </c>
      <c r="Y222">
        <v>1.8199000000000001</v>
      </c>
      <c r="Z222">
        <f t="shared" si="59"/>
        <v>0.5987815545242241</v>
      </c>
      <c r="AB222">
        <v>240</v>
      </c>
      <c r="AC222">
        <v>1.8761000000000001</v>
      </c>
      <c r="AD222">
        <v>1.4276</v>
      </c>
      <c r="AE222">
        <f t="shared" si="60"/>
        <v>0.35599471263386823</v>
      </c>
    </row>
    <row r="223" spans="11:31" x14ac:dyDescent="0.2">
      <c r="K223" s="12" t="s">
        <v>97</v>
      </c>
      <c r="L223" s="4">
        <v>41417</v>
      </c>
      <c r="M223" s="5">
        <v>0.75</v>
      </c>
      <c r="N223" s="4">
        <v>41425</v>
      </c>
      <c r="O223" s="51">
        <v>0.90625</v>
      </c>
      <c r="P223" s="7">
        <f t="shared" si="64"/>
        <v>8</v>
      </c>
      <c r="Q223" s="49">
        <f t="shared" si="67"/>
        <v>197.75</v>
      </c>
      <c r="R223" s="49"/>
      <c r="S223" s="6"/>
      <c r="T223" s="6"/>
      <c r="U223" s="14">
        <f t="shared" si="65"/>
        <v>155.75</v>
      </c>
      <c r="X223">
        <v>241</v>
      </c>
      <c r="Y223">
        <v>1.8344</v>
      </c>
      <c r="Z223">
        <f t="shared" si="59"/>
        <v>0.60671745256155762</v>
      </c>
      <c r="AB223">
        <v>241</v>
      </c>
      <c r="AC223">
        <v>1.9045000000000001</v>
      </c>
      <c r="AD223">
        <v>1.4381999999999999</v>
      </c>
      <c r="AE223">
        <f t="shared" si="60"/>
        <v>0.36339233168625656</v>
      </c>
    </row>
    <row r="224" spans="11:31" x14ac:dyDescent="0.2">
      <c r="K224" s="12" t="s">
        <v>98</v>
      </c>
      <c r="L224" s="4">
        <v>41417</v>
      </c>
      <c r="M224" s="5">
        <v>0.75</v>
      </c>
      <c r="N224" s="4">
        <v>41425</v>
      </c>
      <c r="O224" s="51">
        <v>0.98958333333333337</v>
      </c>
      <c r="P224" s="7">
        <f t="shared" si="64"/>
        <v>8</v>
      </c>
      <c r="Q224" s="49">
        <f t="shared" si="67"/>
        <v>175.75</v>
      </c>
      <c r="R224" s="49"/>
      <c r="S224" s="6"/>
      <c r="T224" s="6"/>
      <c r="U224" s="14">
        <f t="shared" si="65"/>
        <v>133.75</v>
      </c>
      <c r="X224">
        <v>242</v>
      </c>
      <c r="Y224">
        <v>1.8489</v>
      </c>
      <c r="Z224">
        <f t="shared" si="59"/>
        <v>0.61459086765417015</v>
      </c>
      <c r="AB224">
        <v>242</v>
      </c>
      <c r="AC224">
        <v>1.9332</v>
      </c>
      <c r="AD224">
        <v>1.4487000000000001</v>
      </c>
      <c r="AE224">
        <f t="shared" si="60"/>
        <v>0.37066660256546891</v>
      </c>
    </row>
    <row r="225" spans="11:31" x14ac:dyDescent="0.2">
      <c r="K225" s="12" t="s">
        <v>99</v>
      </c>
      <c r="L225" s="4">
        <v>41417</v>
      </c>
      <c r="M225" s="5">
        <v>0.75</v>
      </c>
      <c r="N225" s="4">
        <v>41426</v>
      </c>
      <c r="O225" s="51">
        <v>7.2916666666666671E-2</v>
      </c>
      <c r="P225" s="7">
        <f t="shared" si="64"/>
        <v>9</v>
      </c>
      <c r="Q225" s="49">
        <f t="shared" si="67"/>
        <v>201.75</v>
      </c>
      <c r="R225" s="49"/>
      <c r="S225" s="6">
        <v>0.68100000000000005</v>
      </c>
      <c r="T225" s="6">
        <v>0.47</v>
      </c>
      <c r="U225" s="14">
        <f t="shared" si="65"/>
        <v>159.75</v>
      </c>
      <c r="V225">
        <f>LN(T225)</f>
        <v>-0.75502258427803282</v>
      </c>
      <c r="X225" s="129">
        <v>243</v>
      </c>
      <c r="Y225" s="129">
        <v>1.8632</v>
      </c>
      <c r="Z225" s="129">
        <f t="shared" si="59"/>
        <v>0.62229543958799416</v>
      </c>
      <c r="AA225">
        <v>0.62229543958799416</v>
      </c>
      <c r="AB225">
        <v>243</v>
      </c>
      <c r="AC225">
        <v>1.962</v>
      </c>
      <c r="AD225">
        <v>1.4592000000000001</v>
      </c>
      <c r="AE225">
        <f t="shared" si="60"/>
        <v>0.37788834033792995</v>
      </c>
    </row>
    <row r="226" spans="11:31" x14ac:dyDescent="0.2">
      <c r="K226" s="12" t="s">
        <v>100</v>
      </c>
      <c r="L226" s="4">
        <v>41417</v>
      </c>
      <c r="M226" s="5">
        <v>0.75</v>
      </c>
      <c r="N226" s="4">
        <v>41426</v>
      </c>
      <c r="O226" s="51">
        <v>0.15625</v>
      </c>
      <c r="P226" s="7">
        <f t="shared" si="64"/>
        <v>9</v>
      </c>
      <c r="Q226" s="49">
        <f t="shared" si="67"/>
        <v>203.75</v>
      </c>
      <c r="R226" s="49"/>
      <c r="S226" s="6"/>
      <c r="T226" s="6"/>
      <c r="U226" s="14">
        <f t="shared" si="65"/>
        <v>161.75</v>
      </c>
      <c r="X226">
        <v>244</v>
      </c>
      <c r="Y226">
        <v>1.8774</v>
      </c>
      <c r="Z226">
        <f t="shared" si="59"/>
        <v>0.62988784092075434</v>
      </c>
      <c r="AB226">
        <v>244</v>
      </c>
      <c r="AC226">
        <v>1.9910000000000001</v>
      </c>
      <c r="AD226">
        <v>1.4696</v>
      </c>
      <c r="AE226">
        <f t="shared" si="60"/>
        <v>0.38499025491877886</v>
      </c>
    </row>
    <row r="227" spans="11:31" x14ac:dyDescent="0.2">
      <c r="K227" s="12" t="s">
        <v>101</v>
      </c>
      <c r="L227" s="4">
        <v>41417</v>
      </c>
      <c r="M227" s="5">
        <v>0.75</v>
      </c>
      <c r="N227" s="4">
        <v>41426</v>
      </c>
      <c r="O227" s="51">
        <v>0.23958333333333334</v>
      </c>
      <c r="P227" s="7">
        <f t="shared" si="64"/>
        <v>9</v>
      </c>
      <c r="Q227" s="49">
        <f t="shared" si="67"/>
        <v>208.4666666666667</v>
      </c>
      <c r="R227" s="49"/>
      <c r="S227" s="6"/>
      <c r="T227" s="6"/>
      <c r="U227" s="14">
        <f t="shared" si="65"/>
        <v>166.4666666666667</v>
      </c>
      <c r="X227">
        <v>245</v>
      </c>
      <c r="Y227">
        <v>1.8914</v>
      </c>
      <c r="Z227">
        <f t="shared" si="59"/>
        <v>0.63731729559927475</v>
      </c>
      <c r="AB227">
        <v>245</v>
      </c>
      <c r="AC227">
        <v>2.0202</v>
      </c>
      <c r="AD227">
        <v>1.48</v>
      </c>
      <c r="AE227">
        <f t="shared" si="60"/>
        <v>0.39204208777602367</v>
      </c>
    </row>
    <row r="228" spans="11:31" x14ac:dyDescent="0.2">
      <c r="K228" s="6" t="s">
        <v>102</v>
      </c>
      <c r="L228" s="4">
        <v>41417</v>
      </c>
      <c r="M228" s="5">
        <v>0.75</v>
      </c>
      <c r="N228" s="4">
        <v>41426</v>
      </c>
      <c r="O228" s="51">
        <v>0.43611111111111112</v>
      </c>
      <c r="P228" s="7">
        <f t="shared" si="64"/>
        <v>9</v>
      </c>
      <c r="Q228" s="49">
        <f t="shared" si="67"/>
        <v>209.63333333333333</v>
      </c>
      <c r="R228" s="49"/>
      <c r="S228" s="6">
        <v>0.752</v>
      </c>
      <c r="T228" s="6"/>
      <c r="U228" s="14">
        <f t="shared" si="65"/>
        <v>167.63333333333333</v>
      </c>
      <c r="X228">
        <v>246</v>
      </c>
      <c r="Y228">
        <v>1.9053</v>
      </c>
      <c r="Z228">
        <f t="shared" si="59"/>
        <v>0.64463947649490183</v>
      </c>
      <c r="AB228">
        <v>246</v>
      </c>
      <c r="AC228">
        <v>2.0495999999999999</v>
      </c>
      <c r="AD228">
        <v>1.4903999999999999</v>
      </c>
      <c r="AE228">
        <f t="shared" si="60"/>
        <v>0.39904454030524161</v>
      </c>
    </row>
    <row r="229" spans="11:31" x14ac:dyDescent="0.2">
      <c r="K229" s="6" t="s">
        <v>103</v>
      </c>
      <c r="L229" s="4">
        <v>41417</v>
      </c>
      <c r="M229" s="5">
        <v>0.75</v>
      </c>
      <c r="N229" s="4">
        <v>41426</v>
      </c>
      <c r="O229" s="51">
        <v>0.48472222222222222</v>
      </c>
      <c r="P229" s="7">
        <f t="shared" si="64"/>
        <v>9</v>
      </c>
      <c r="Q229" s="49">
        <f t="shared" si="67"/>
        <v>210.5</v>
      </c>
      <c r="R229" s="49"/>
      <c r="S229" s="6">
        <v>0.77100000000000002</v>
      </c>
      <c r="T229" s="6"/>
      <c r="U229" s="14">
        <f t="shared" si="65"/>
        <v>168.5</v>
      </c>
      <c r="X229">
        <v>247</v>
      </c>
      <c r="Y229">
        <v>1.9189000000000001</v>
      </c>
      <c r="Z229">
        <f t="shared" si="59"/>
        <v>0.65175210519355964</v>
      </c>
      <c r="AB229">
        <v>247</v>
      </c>
      <c r="AC229">
        <v>2.0790999999999999</v>
      </c>
      <c r="AD229">
        <v>1.5006999999999999</v>
      </c>
      <c r="AE229">
        <f t="shared" si="60"/>
        <v>0.40593166591980678</v>
      </c>
    </row>
    <row r="230" spans="11:31" x14ac:dyDescent="0.2">
      <c r="K230" s="6" t="s">
        <v>104</v>
      </c>
      <c r="L230" s="4">
        <v>41417</v>
      </c>
      <c r="M230" s="5">
        <v>0.75</v>
      </c>
      <c r="N230" s="4">
        <v>41426</v>
      </c>
      <c r="O230" s="5">
        <v>0.52083333333333337</v>
      </c>
      <c r="P230" s="7">
        <f t="shared" si="64"/>
        <v>9</v>
      </c>
      <c r="Q230" s="49">
        <f t="shared" si="67"/>
        <v>211.25</v>
      </c>
      <c r="R230" s="49"/>
      <c r="S230" s="6">
        <v>0.80100000000000005</v>
      </c>
      <c r="T230" s="6"/>
      <c r="U230" s="14">
        <f t="shared" si="65"/>
        <v>169.25</v>
      </c>
      <c r="X230">
        <v>248</v>
      </c>
      <c r="Y230">
        <v>1.9323999999999999</v>
      </c>
      <c r="Z230">
        <f t="shared" si="59"/>
        <v>0.65876275369811454</v>
      </c>
      <c r="AB230">
        <v>248</v>
      </c>
      <c r="AC230">
        <v>2.1086999999999998</v>
      </c>
      <c r="AD230">
        <v>1.5113000000000001</v>
      </c>
      <c r="AE230">
        <f t="shared" si="60"/>
        <v>0.41297020759393799</v>
      </c>
    </row>
    <row r="231" spans="11:31" x14ac:dyDescent="0.2">
      <c r="K231" s="6" t="s">
        <v>105</v>
      </c>
      <c r="L231" s="4">
        <v>41417</v>
      </c>
      <c r="M231" s="5">
        <v>0.75</v>
      </c>
      <c r="N231" s="4">
        <v>41426</v>
      </c>
      <c r="O231" s="5">
        <v>0.55208333333333337</v>
      </c>
      <c r="P231" s="7">
        <f t="shared" si="64"/>
        <v>9</v>
      </c>
      <c r="Q231" s="49">
        <f>((N231-L231)+(O231-M231))*24</f>
        <v>211.25</v>
      </c>
      <c r="R231" s="49">
        <v>170.83</v>
      </c>
      <c r="S231" s="6">
        <v>0.81799999999999995</v>
      </c>
      <c r="T231" s="72">
        <v>0.55200000000000005</v>
      </c>
      <c r="U231" s="14">
        <f t="shared" si="65"/>
        <v>169.25</v>
      </c>
      <c r="V231">
        <f>LN(T231)</f>
        <v>-0.59420723270504161</v>
      </c>
      <c r="X231">
        <v>249</v>
      </c>
      <c r="Y231">
        <v>1.9459</v>
      </c>
      <c r="Z231">
        <f t="shared" si="59"/>
        <v>0.66572459498197312</v>
      </c>
      <c r="AB231">
        <v>249</v>
      </c>
      <c r="AC231">
        <v>2.1383999999999999</v>
      </c>
      <c r="AD231">
        <v>1.5217000000000001</v>
      </c>
      <c r="AE231">
        <f t="shared" si="60"/>
        <v>0.41982813094393184</v>
      </c>
    </row>
    <row r="232" spans="11:31" x14ac:dyDescent="0.2">
      <c r="K232" s="11"/>
      <c r="L232" s="54"/>
      <c r="M232" s="55"/>
      <c r="N232" s="54"/>
      <c r="O232" s="56"/>
      <c r="P232" s="56"/>
      <c r="Q232" s="57"/>
      <c r="R232" s="57"/>
      <c r="S232" s="56"/>
      <c r="T232" s="56"/>
      <c r="X232">
        <v>250</v>
      </c>
      <c r="Y232">
        <v>1.9592000000000001</v>
      </c>
      <c r="Z232">
        <f t="shared" si="59"/>
        <v>0.67253622665582091</v>
      </c>
      <c r="AB232">
        <v>250</v>
      </c>
      <c r="AC232">
        <v>2.1682999999999999</v>
      </c>
      <c r="AD232">
        <v>1.532</v>
      </c>
      <c r="AE232">
        <f t="shared" si="60"/>
        <v>0.42657407131839958</v>
      </c>
    </row>
    <row r="233" spans="11:31" x14ac:dyDescent="0.2">
      <c r="X233">
        <v>251</v>
      </c>
      <c r="Y233">
        <v>1.9723999999999999</v>
      </c>
      <c r="Z233">
        <f t="shared" si="59"/>
        <v>0.67925107536783391</v>
      </c>
      <c r="AB233">
        <v>251</v>
      </c>
      <c r="AC233">
        <v>2.1983999999999999</v>
      </c>
      <c r="AD233">
        <v>1.5424</v>
      </c>
      <c r="AE233">
        <f t="shared" si="60"/>
        <v>0.43333964487414411</v>
      </c>
    </row>
    <row r="234" spans="11:31" x14ac:dyDescent="0.2">
      <c r="X234">
        <v>252</v>
      </c>
      <c r="Y234">
        <v>1.9854000000000001</v>
      </c>
      <c r="Z234">
        <f t="shared" si="59"/>
        <v>0.68582040517348442</v>
      </c>
      <c r="AB234">
        <v>252</v>
      </c>
      <c r="AC234">
        <v>2.2284999999999999</v>
      </c>
      <c r="AD234">
        <v>1.5526</v>
      </c>
      <c r="AE234">
        <f t="shared" si="60"/>
        <v>0.43993094498944291</v>
      </c>
    </row>
    <row r="235" spans="11:31" x14ac:dyDescent="0.2">
      <c r="X235">
        <v>253</v>
      </c>
      <c r="Y235">
        <v>1.9983</v>
      </c>
      <c r="Z235">
        <f t="shared" si="59"/>
        <v>0.69229681910510632</v>
      </c>
      <c r="AB235">
        <v>253</v>
      </c>
      <c r="AC235">
        <v>2.2587999999999999</v>
      </c>
      <c r="AD235">
        <v>1.5628</v>
      </c>
      <c r="AE235">
        <f t="shared" si="60"/>
        <v>0.44647908419877846</v>
      </c>
    </row>
    <row r="236" spans="11:31" x14ac:dyDescent="0.2">
      <c r="X236">
        <v>254</v>
      </c>
      <c r="Y236">
        <v>2.0110000000000001</v>
      </c>
      <c r="Z236">
        <f t="shared" si="59"/>
        <v>0.69863211079051502</v>
      </c>
      <c r="AB236">
        <v>254</v>
      </c>
      <c r="AC236">
        <v>2.2892000000000001</v>
      </c>
      <c r="AD236">
        <v>1.573</v>
      </c>
      <c r="AE236">
        <f t="shared" si="60"/>
        <v>0.45298462407614076</v>
      </c>
    </row>
    <row r="237" spans="11:31" x14ac:dyDescent="0.2">
      <c r="X237">
        <v>255</v>
      </c>
      <c r="Y237">
        <v>2.0234999999999999</v>
      </c>
      <c r="Z237">
        <f t="shared" si="59"/>
        <v>0.70482868533378318</v>
      </c>
      <c r="AB237">
        <v>255</v>
      </c>
      <c r="AC237">
        <v>2.3195999999999999</v>
      </c>
      <c r="AD237">
        <v>1.5829</v>
      </c>
      <c r="AE237">
        <f t="shared" si="60"/>
        <v>0.45925860770955562</v>
      </c>
    </row>
    <row r="238" spans="11:31" x14ac:dyDescent="0.2">
      <c r="X238">
        <v>256</v>
      </c>
      <c r="Y238">
        <v>2.0358999999999998</v>
      </c>
      <c r="Z238">
        <f t="shared" si="59"/>
        <v>0.7109379815684943</v>
      </c>
      <c r="AB238">
        <v>256</v>
      </c>
      <c r="AC238">
        <v>2.3500999999999999</v>
      </c>
      <c r="AD238">
        <v>1.5928</v>
      </c>
      <c r="AE238">
        <f t="shared" si="60"/>
        <v>0.4654934737678495</v>
      </c>
    </row>
    <row r="239" spans="11:31" x14ac:dyDescent="0.2">
      <c r="X239">
        <v>257</v>
      </c>
      <c r="Y239">
        <v>2.048</v>
      </c>
      <c r="Z239">
        <f t="shared" si="59"/>
        <v>0.71686370717726133</v>
      </c>
      <c r="AB239">
        <v>257</v>
      </c>
      <c r="AC239">
        <v>2.3807999999999998</v>
      </c>
      <c r="AD239">
        <v>1.6027</v>
      </c>
      <c r="AE239">
        <f t="shared" si="60"/>
        <v>0.47168970701739266</v>
      </c>
    </row>
    <row r="240" spans="11:31" x14ac:dyDescent="0.2">
      <c r="X240">
        <v>258</v>
      </c>
      <c r="Y240">
        <v>2.0602</v>
      </c>
      <c r="Z240">
        <f t="shared" si="59"/>
        <v>0.72280306546745599</v>
      </c>
      <c r="AB240">
        <v>258</v>
      </c>
      <c r="AC240">
        <v>2.4115000000000002</v>
      </c>
      <c r="AD240">
        <v>1.6125</v>
      </c>
      <c r="AE240">
        <f t="shared" si="60"/>
        <v>0.47778576968779052</v>
      </c>
    </row>
    <row r="241" spans="24:31" x14ac:dyDescent="0.2">
      <c r="X241">
        <v>259</v>
      </c>
      <c r="Y241">
        <v>2.0720999999999998</v>
      </c>
      <c r="Z241">
        <f t="shared" ref="Z241:Z304" si="68">LN(Y241)</f>
        <v>0.72856258578089983</v>
      </c>
      <c r="AB241">
        <v>259</v>
      </c>
      <c r="AC241">
        <v>2.4422999999999999</v>
      </c>
      <c r="AD241">
        <v>1.6222000000000001</v>
      </c>
      <c r="AE241">
        <f t="shared" ref="AE241:AE304" si="69">LN(AD241)</f>
        <v>0.48378325265410732</v>
      </c>
    </row>
    <row r="242" spans="24:31" x14ac:dyDescent="0.2">
      <c r="X242">
        <v>260</v>
      </c>
      <c r="Y242">
        <v>2.0838000000000001</v>
      </c>
      <c r="Z242">
        <f t="shared" si="68"/>
        <v>0.73419314999594631</v>
      </c>
      <c r="AB242">
        <v>260</v>
      </c>
      <c r="AC242">
        <v>2.4729999999999999</v>
      </c>
      <c r="AD242">
        <v>1.6317999999999999</v>
      </c>
      <c r="AE242">
        <f t="shared" si="69"/>
        <v>0.48968370001256273</v>
      </c>
    </row>
    <row r="243" spans="24:31" x14ac:dyDescent="0.2">
      <c r="X243">
        <v>261</v>
      </c>
      <c r="Y243">
        <v>2.0954999999999999</v>
      </c>
      <c r="Z243">
        <f t="shared" si="68"/>
        <v>0.7397921883829891</v>
      </c>
      <c r="AB243">
        <v>261</v>
      </c>
      <c r="AC243">
        <v>2.5038999999999998</v>
      </c>
      <c r="AD243">
        <v>1.6413</v>
      </c>
      <c r="AE243">
        <f t="shared" si="69"/>
        <v>0.49548861075575285</v>
      </c>
    </row>
    <row r="244" spans="24:31" x14ac:dyDescent="0.2">
      <c r="X244">
        <v>262</v>
      </c>
      <c r="Y244">
        <v>2.1069</v>
      </c>
      <c r="Z244">
        <f t="shared" si="68"/>
        <v>0.74521767285094742</v>
      </c>
      <c r="AB244">
        <v>262</v>
      </c>
      <c r="AC244">
        <v>2.5348999999999999</v>
      </c>
      <c r="AD244">
        <v>1.6507000000000001</v>
      </c>
      <c r="AE244">
        <f t="shared" si="69"/>
        <v>0.50119944037135833</v>
      </c>
    </row>
    <row r="245" spans="24:31" x14ac:dyDescent="0.2">
      <c r="X245">
        <v>263</v>
      </c>
      <c r="Y245">
        <v>2.1181000000000001</v>
      </c>
      <c r="Z245">
        <f t="shared" si="68"/>
        <v>0.75051946041781559</v>
      </c>
      <c r="AB245">
        <v>263</v>
      </c>
      <c r="AC245">
        <v>2.5657999999999999</v>
      </c>
      <c r="AD245">
        <v>1.66</v>
      </c>
      <c r="AE245">
        <f t="shared" si="69"/>
        <v>0.50681760236845186</v>
      </c>
    </row>
    <row r="246" spans="24:31" x14ac:dyDescent="0.2">
      <c r="X246" s="129">
        <v>264</v>
      </c>
      <c r="Y246" s="129">
        <v>2.1293000000000002</v>
      </c>
      <c r="Z246" s="129">
        <f t="shared" si="68"/>
        <v>0.75579328721021588</v>
      </c>
      <c r="AA246">
        <v>0.75579328721021588</v>
      </c>
      <c r="AB246">
        <v>264</v>
      </c>
      <c r="AC246">
        <v>2.5968</v>
      </c>
      <c r="AD246">
        <v>1.6696</v>
      </c>
      <c r="AE246">
        <f t="shared" si="69"/>
        <v>0.51258407678085394</v>
      </c>
    </row>
    <row r="247" spans="24:31" x14ac:dyDescent="0.2">
      <c r="X247">
        <v>265</v>
      </c>
      <c r="Y247">
        <v>2.1402999999999999</v>
      </c>
      <c r="Z247">
        <f t="shared" si="68"/>
        <v>0.76094600612438046</v>
      </c>
      <c r="AB247">
        <v>265</v>
      </c>
      <c r="AC247">
        <v>2.6278000000000001</v>
      </c>
      <c r="AD247">
        <v>1.6789000000000001</v>
      </c>
      <c r="AE247">
        <f t="shared" si="69"/>
        <v>0.51813881706021536</v>
      </c>
    </row>
    <row r="248" spans="24:31" x14ac:dyDescent="0.2">
      <c r="X248">
        <v>266</v>
      </c>
      <c r="Y248">
        <v>2.1509999999999998</v>
      </c>
      <c r="Z248">
        <f t="shared" si="68"/>
        <v>0.76593285028559288</v>
      </c>
      <c r="AB248">
        <v>266</v>
      </c>
      <c r="AC248">
        <v>2.6587999999999998</v>
      </c>
      <c r="AD248">
        <v>1.6881999999999999</v>
      </c>
      <c r="AE248">
        <f t="shared" si="69"/>
        <v>0.52366287256748245</v>
      </c>
    </row>
    <row r="249" spans="24:31" x14ac:dyDescent="0.2">
      <c r="X249">
        <v>267</v>
      </c>
      <c r="Y249">
        <v>2.1617000000000002</v>
      </c>
      <c r="Z249">
        <f t="shared" si="68"/>
        <v>0.77089494918187018</v>
      </c>
      <c r="AB249">
        <v>267</v>
      </c>
      <c r="AC249">
        <v>2.6899000000000002</v>
      </c>
      <c r="AD249">
        <v>1.6974</v>
      </c>
      <c r="AE249">
        <f t="shared" si="69"/>
        <v>0.52909766855343943</v>
      </c>
    </row>
    <row r="250" spans="24:31" x14ac:dyDescent="0.2">
      <c r="X250">
        <v>268</v>
      </c>
      <c r="Y250">
        <v>2.1720999999999999</v>
      </c>
      <c r="Z250">
        <f t="shared" si="68"/>
        <v>0.77569444152751077</v>
      </c>
      <c r="AB250">
        <v>268</v>
      </c>
      <c r="AC250">
        <v>2.7208999999999999</v>
      </c>
      <c r="AD250">
        <v>1.7064999999999999</v>
      </c>
      <c r="AE250">
        <f t="shared" si="69"/>
        <v>0.53444448936462463</v>
      </c>
    </row>
    <row r="251" spans="24:31" x14ac:dyDescent="0.2">
      <c r="X251">
        <v>269</v>
      </c>
      <c r="Y251">
        <v>2.1823999999999999</v>
      </c>
      <c r="Z251">
        <f t="shared" si="68"/>
        <v>0.78042518866700583</v>
      </c>
      <c r="AB251">
        <v>269</v>
      </c>
      <c r="AC251">
        <v>2.7519</v>
      </c>
      <c r="AD251">
        <v>1.7155</v>
      </c>
      <c r="AE251">
        <f t="shared" si="69"/>
        <v>0.53970458331636739</v>
      </c>
    </row>
    <row r="252" spans="24:31" x14ac:dyDescent="0.2">
      <c r="X252">
        <v>270</v>
      </c>
      <c r="Y252">
        <v>2.1926000000000001</v>
      </c>
      <c r="Z252">
        <f t="shared" si="68"/>
        <v>0.78508805425830264</v>
      </c>
      <c r="AB252">
        <v>270</v>
      </c>
      <c r="AC252">
        <v>2.7829000000000002</v>
      </c>
      <c r="AD252">
        <v>1.7243999999999999</v>
      </c>
      <c r="AE252">
        <f t="shared" si="69"/>
        <v>0.54487916389084246</v>
      </c>
    </row>
    <row r="253" spans="24:31" x14ac:dyDescent="0.2">
      <c r="X253">
        <v>271</v>
      </c>
      <c r="Y253">
        <v>2.2025999999999999</v>
      </c>
      <c r="Z253">
        <f t="shared" si="68"/>
        <v>0.78963848074870646</v>
      </c>
      <c r="AB253">
        <v>271</v>
      </c>
      <c r="AC253">
        <v>2.8138000000000001</v>
      </c>
      <c r="AD253">
        <v>1.7330000000000001</v>
      </c>
      <c r="AE253">
        <f t="shared" si="69"/>
        <v>0.54985401073346907</v>
      </c>
    </row>
    <row r="254" spans="24:31" x14ac:dyDescent="0.2">
      <c r="X254">
        <v>272</v>
      </c>
      <c r="Y254">
        <v>2.2122999999999999</v>
      </c>
      <c r="Z254">
        <f t="shared" si="68"/>
        <v>0.79403269833380385</v>
      </c>
      <c r="AB254">
        <v>272</v>
      </c>
      <c r="AC254">
        <v>2.8447</v>
      </c>
      <c r="AD254">
        <v>1.7417</v>
      </c>
      <c r="AE254">
        <f t="shared" si="69"/>
        <v>0.55486164775560221</v>
      </c>
    </row>
    <row r="255" spans="24:31" x14ac:dyDescent="0.2">
      <c r="X255">
        <v>273</v>
      </c>
      <c r="Y255">
        <v>2.2221000000000002</v>
      </c>
      <c r="Z255">
        <f t="shared" si="68"/>
        <v>0.79845269470521618</v>
      </c>
      <c r="AB255">
        <v>273</v>
      </c>
      <c r="AC255">
        <v>2.8754</v>
      </c>
      <c r="AD255">
        <v>1.7501</v>
      </c>
      <c r="AE255">
        <f t="shared" si="69"/>
        <v>0.55967292915997469</v>
      </c>
    </row>
    <row r="256" spans="24:31" x14ac:dyDescent="0.2">
      <c r="X256">
        <v>274</v>
      </c>
      <c r="Y256">
        <v>2.2315999999999998</v>
      </c>
      <c r="Z256">
        <f t="shared" si="68"/>
        <v>0.80271881698923619</v>
      </c>
      <c r="AB256">
        <v>274</v>
      </c>
      <c r="AC256">
        <v>2.9062000000000001</v>
      </c>
      <c r="AD256">
        <v>1.7585</v>
      </c>
      <c r="AE256">
        <f t="shared" si="69"/>
        <v>0.56446117293190001</v>
      </c>
    </row>
    <row r="257" spans="24:31" x14ac:dyDescent="0.2">
      <c r="X257">
        <v>275</v>
      </c>
      <c r="Y257">
        <v>2.2408999999999999</v>
      </c>
      <c r="Z257">
        <f t="shared" si="68"/>
        <v>0.80687757088696788</v>
      </c>
      <c r="AB257">
        <v>275</v>
      </c>
      <c r="AC257">
        <v>2.9367999999999999</v>
      </c>
      <c r="AD257">
        <v>1.7667999999999999</v>
      </c>
      <c r="AE257">
        <f t="shared" si="69"/>
        <v>0.56917000074023427</v>
      </c>
    </row>
    <row r="258" spans="24:31" x14ac:dyDescent="0.2">
      <c r="X258">
        <v>276</v>
      </c>
      <c r="Y258">
        <v>2.2501000000000002</v>
      </c>
      <c r="Z258">
        <f t="shared" si="68"/>
        <v>0.81097465967314819</v>
      </c>
      <c r="AB258">
        <v>276</v>
      </c>
      <c r="AC258">
        <v>2.9674999999999998</v>
      </c>
      <c r="AD258">
        <v>1.7749999999999999</v>
      </c>
      <c r="AE258">
        <f t="shared" si="69"/>
        <v>0.57380042292737909</v>
      </c>
    </row>
    <row r="259" spans="24:31" x14ac:dyDescent="0.2">
      <c r="X259">
        <v>277</v>
      </c>
      <c r="Y259">
        <v>2.2591999999999999</v>
      </c>
      <c r="Z259">
        <f t="shared" si="68"/>
        <v>0.81501076831678587</v>
      </c>
      <c r="AB259">
        <v>277</v>
      </c>
      <c r="AC259">
        <v>2.9975000000000001</v>
      </c>
      <c r="AD259">
        <v>1.7831999999999999</v>
      </c>
      <c r="AE259">
        <f t="shared" si="69"/>
        <v>0.57840950308952199</v>
      </c>
    </row>
    <row r="260" spans="24:31" x14ac:dyDescent="0.2">
      <c r="X260">
        <v>278</v>
      </c>
      <c r="Y260">
        <v>2.2679999999999998</v>
      </c>
      <c r="Z260">
        <f t="shared" si="68"/>
        <v>0.81889838586550556</v>
      </c>
      <c r="AB260">
        <v>278</v>
      </c>
      <c r="AC260">
        <v>3.0276000000000001</v>
      </c>
      <c r="AD260">
        <v>1.7912999999999999</v>
      </c>
      <c r="AE260">
        <f t="shared" si="69"/>
        <v>0.58294161323891935</v>
      </c>
    </row>
    <row r="261" spans="24:31" x14ac:dyDescent="0.2">
      <c r="X261">
        <v>279</v>
      </c>
      <c r="Y261">
        <v>2.2768000000000002</v>
      </c>
      <c r="Z261">
        <f t="shared" si="68"/>
        <v>0.82277094835345099</v>
      </c>
      <c r="AB261">
        <v>279</v>
      </c>
      <c r="AC261">
        <v>3.0575000000000001</v>
      </c>
      <c r="AD261">
        <v>1.7994000000000001</v>
      </c>
      <c r="AE261">
        <f t="shared" si="69"/>
        <v>0.58745327600088137</v>
      </c>
    </row>
    <row r="262" spans="24:31" x14ac:dyDescent="0.2">
      <c r="X262">
        <v>280</v>
      </c>
      <c r="Y262">
        <v>2.2852000000000001</v>
      </c>
      <c r="Z262">
        <f t="shared" si="68"/>
        <v>0.82645354786817049</v>
      </c>
      <c r="AB262">
        <v>280</v>
      </c>
      <c r="AC262">
        <v>3.0874000000000001</v>
      </c>
      <c r="AD262">
        <v>1.8072999999999999</v>
      </c>
      <c r="AE262">
        <f t="shared" si="69"/>
        <v>0.59183401885945586</v>
      </c>
    </row>
    <row r="263" spans="24:31" x14ac:dyDescent="0.2">
      <c r="X263">
        <v>281</v>
      </c>
      <c r="Y263">
        <v>2.2936999999999999</v>
      </c>
      <c r="Z263">
        <f t="shared" si="68"/>
        <v>0.83016623421803282</v>
      </c>
      <c r="AB263">
        <v>281</v>
      </c>
      <c r="AC263">
        <v>3.1171000000000002</v>
      </c>
      <c r="AD263">
        <v>1.8149999999999999</v>
      </c>
      <c r="AE263">
        <f t="shared" si="69"/>
        <v>0.59608546771681403</v>
      </c>
    </row>
    <row r="264" spans="24:31" x14ac:dyDescent="0.2">
      <c r="X264">
        <v>282</v>
      </c>
      <c r="Y264">
        <v>2.302</v>
      </c>
      <c r="Z264">
        <f t="shared" si="68"/>
        <v>0.83377831029969096</v>
      </c>
      <c r="AB264">
        <v>282</v>
      </c>
      <c r="AC264">
        <v>3.1467000000000001</v>
      </c>
      <c r="AD264">
        <v>1.8227</v>
      </c>
      <c r="AE264">
        <f t="shared" si="69"/>
        <v>0.60031891824875072</v>
      </c>
    </row>
    <row r="265" spans="24:31" x14ac:dyDescent="0.2">
      <c r="X265">
        <v>283</v>
      </c>
      <c r="Y265">
        <v>2.3100999999999998</v>
      </c>
      <c r="Z265">
        <f t="shared" si="68"/>
        <v>0.83729081364000524</v>
      </c>
      <c r="AB265">
        <v>283</v>
      </c>
      <c r="AC265">
        <v>3.1762000000000001</v>
      </c>
      <c r="AD265">
        <v>1.8302</v>
      </c>
      <c r="AE265">
        <f t="shared" si="69"/>
        <v>0.60442525049914075</v>
      </c>
    </row>
    <row r="266" spans="24:31" x14ac:dyDescent="0.2">
      <c r="X266">
        <v>284</v>
      </c>
      <c r="Y266">
        <v>2.3182</v>
      </c>
      <c r="Z266">
        <f t="shared" si="68"/>
        <v>0.84079102247250759</v>
      </c>
      <c r="AB266">
        <v>284</v>
      </c>
      <c r="AC266">
        <v>3.2056</v>
      </c>
      <c r="AD266">
        <v>1.8375999999999999</v>
      </c>
      <c r="AE266">
        <f t="shared" si="69"/>
        <v>0.60846037239275141</v>
      </c>
    </row>
    <row r="267" spans="24:31" x14ac:dyDescent="0.2">
      <c r="X267">
        <v>285</v>
      </c>
      <c r="Y267">
        <v>2.3260000000000001</v>
      </c>
      <c r="Z267">
        <f t="shared" si="68"/>
        <v>0.8441500540964727</v>
      </c>
      <c r="AB267">
        <v>285</v>
      </c>
      <c r="AC267">
        <v>3.2347000000000001</v>
      </c>
      <c r="AD267">
        <v>1.8449</v>
      </c>
      <c r="AE267">
        <f t="shared" si="69"/>
        <v>0.61242507548158265</v>
      </c>
    </row>
    <row r="268" spans="24:31" x14ac:dyDescent="0.2">
      <c r="X268">
        <v>286</v>
      </c>
      <c r="Y268">
        <v>2.3338000000000001</v>
      </c>
      <c r="Z268">
        <f t="shared" si="68"/>
        <v>0.84749784038986997</v>
      </c>
      <c r="AB268">
        <v>286</v>
      </c>
      <c r="AC268">
        <v>3.2633000000000001</v>
      </c>
      <c r="AD268">
        <v>1.8522000000000001</v>
      </c>
      <c r="AE268">
        <f t="shared" si="69"/>
        <v>0.61637412175403161</v>
      </c>
    </row>
    <row r="269" spans="24:31" x14ac:dyDescent="0.2">
      <c r="X269">
        <v>287</v>
      </c>
      <c r="Y269">
        <v>2.3414000000000001</v>
      </c>
      <c r="Z269">
        <f t="shared" si="68"/>
        <v>0.85074904106343507</v>
      </c>
      <c r="AB269">
        <v>287</v>
      </c>
      <c r="AC269">
        <v>3.2917999999999998</v>
      </c>
      <c r="AD269">
        <v>1.8594999999999999</v>
      </c>
      <c r="AE269">
        <f t="shared" si="69"/>
        <v>0.62030763438298764</v>
      </c>
    </row>
    <row r="270" spans="24:31" x14ac:dyDescent="0.2">
      <c r="X270">
        <v>288</v>
      </c>
      <c r="Y270">
        <v>2.3488000000000002</v>
      </c>
      <c r="Z270">
        <f t="shared" si="68"/>
        <v>0.85390455943805954</v>
      </c>
      <c r="AB270">
        <v>288</v>
      </c>
      <c r="AC270">
        <v>3.3201999999999998</v>
      </c>
      <c r="AD270">
        <v>1.8666</v>
      </c>
      <c r="AE270">
        <f t="shared" si="69"/>
        <v>0.62411859414950932</v>
      </c>
    </row>
    <row r="271" spans="24:31" x14ac:dyDescent="0.2">
      <c r="X271">
        <v>289</v>
      </c>
      <c r="Y271">
        <v>2.3561999999999999</v>
      </c>
      <c r="Z271">
        <f t="shared" si="68"/>
        <v>0.85705015182988187</v>
      </c>
      <c r="AB271">
        <v>289</v>
      </c>
      <c r="AC271">
        <v>3.3485</v>
      </c>
      <c r="AD271">
        <v>1.8735999999999999</v>
      </c>
      <c r="AE271">
        <f t="shared" si="69"/>
        <v>0.62786171386131584</v>
      </c>
    </row>
    <row r="272" spans="24:31" x14ac:dyDescent="0.2">
      <c r="X272">
        <v>290</v>
      </c>
      <c r="Y272">
        <v>2.3633999999999999</v>
      </c>
      <c r="Z272">
        <f t="shared" si="68"/>
        <v>0.86010126022277811</v>
      </c>
      <c r="AB272">
        <v>290</v>
      </c>
      <c r="AC272">
        <v>3.3765000000000001</v>
      </c>
      <c r="AD272">
        <v>1.8805000000000001</v>
      </c>
      <c r="AE272">
        <f t="shared" si="69"/>
        <v>0.63153769892825407</v>
      </c>
    </row>
    <row r="273" spans="24:31" x14ac:dyDescent="0.2">
      <c r="X273">
        <v>291</v>
      </c>
      <c r="Y273">
        <v>2.3704999999999998</v>
      </c>
      <c r="Z273">
        <f t="shared" si="68"/>
        <v>0.86310090336003586</v>
      </c>
      <c r="AB273">
        <v>291</v>
      </c>
      <c r="AC273">
        <v>3.4043999999999999</v>
      </c>
      <c r="AD273">
        <v>1.8872</v>
      </c>
      <c r="AE273">
        <f t="shared" si="69"/>
        <v>0.63509424911132817</v>
      </c>
    </row>
    <row r="274" spans="24:31" x14ac:dyDescent="0.2">
      <c r="X274">
        <v>292</v>
      </c>
      <c r="Y274">
        <v>2.3774000000000002</v>
      </c>
      <c r="Z274">
        <f t="shared" si="68"/>
        <v>0.86600745356438702</v>
      </c>
      <c r="AB274">
        <v>292</v>
      </c>
      <c r="AC274">
        <v>3.4321000000000002</v>
      </c>
      <c r="AD274">
        <v>1.8939999999999999</v>
      </c>
      <c r="AE274">
        <f t="shared" si="69"/>
        <v>0.63869099476388647</v>
      </c>
    </row>
    <row r="275" spans="24:31" x14ac:dyDescent="0.2">
      <c r="X275">
        <v>293</v>
      </c>
      <c r="Y275">
        <v>2.3843000000000001</v>
      </c>
      <c r="Z275">
        <f t="shared" si="68"/>
        <v>0.86890558021222442</v>
      </c>
      <c r="AB275">
        <v>293</v>
      </c>
      <c r="AC275">
        <v>3.4596</v>
      </c>
      <c r="AD275">
        <v>1.9006000000000001</v>
      </c>
      <c r="AE275">
        <f t="shared" si="69"/>
        <v>0.64216962579507786</v>
      </c>
    </row>
    <row r="276" spans="24:31" x14ac:dyDescent="0.2">
      <c r="X276">
        <v>294</v>
      </c>
      <c r="Y276">
        <v>2.3908999999999998</v>
      </c>
      <c r="Z276">
        <f t="shared" si="68"/>
        <v>0.87166986409675073</v>
      </c>
      <c r="AB276">
        <v>294</v>
      </c>
      <c r="AC276">
        <v>3.4864000000000002</v>
      </c>
      <c r="AD276">
        <v>1.9074</v>
      </c>
      <c r="AE276">
        <f t="shared" si="69"/>
        <v>0.64574105816267491</v>
      </c>
    </row>
    <row r="277" spans="24:31" x14ac:dyDescent="0.2">
      <c r="X277">
        <v>295</v>
      </c>
      <c r="Y277">
        <v>2.3975</v>
      </c>
      <c r="Z277">
        <f t="shared" si="68"/>
        <v>0.87442652777545626</v>
      </c>
      <c r="AB277">
        <v>295</v>
      </c>
      <c r="AC277">
        <v>3.5131000000000001</v>
      </c>
      <c r="AD277">
        <v>1.9140999999999999</v>
      </c>
      <c r="AE277">
        <f t="shared" si="69"/>
        <v>0.64924753826992698</v>
      </c>
    </row>
    <row r="278" spans="24:31" x14ac:dyDescent="0.2">
      <c r="X278">
        <v>296</v>
      </c>
      <c r="Y278">
        <v>2.4039000000000001</v>
      </c>
      <c r="Z278">
        <f t="shared" si="68"/>
        <v>0.87709241846999753</v>
      </c>
      <c r="AB278">
        <v>296</v>
      </c>
      <c r="AC278">
        <v>3.5396000000000001</v>
      </c>
      <c r="AD278">
        <v>1.9205000000000001</v>
      </c>
      <c r="AE278">
        <f t="shared" si="69"/>
        <v>0.65258556880382246</v>
      </c>
    </row>
    <row r="279" spans="24:31" x14ac:dyDescent="0.2">
      <c r="X279">
        <v>297</v>
      </c>
      <c r="Y279">
        <v>2.4102000000000001</v>
      </c>
      <c r="Z279">
        <f t="shared" si="68"/>
        <v>0.87970973161115451</v>
      </c>
      <c r="AB279">
        <v>297</v>
      </c>
      <c r="AC279">
        <v>3.5659999999999998</v>
      </c>
      <c r="AD279">
        <v>1.927</v>
      </c>
      <c r="AE279">
        <f t="shared" si="69"/>
        <v>0.65596438943222934</v>
      </c>
    </row>
    <row r="280" spans="24:31" x14ac:dyDescent="0.2">
      <c r="X280">
        <v>298</v>
      </c>
      <c r="Y280">
        <v>2.4163999999999999</v>
      </c>
      <c r="Z280">
        <f t="shared" si="68"/>
        <v>0.88227882928244905</v>
      </c>
      <c r="AB280">
        <v>298</v>
      </c>
      <c r="AC280">
        <v>3.5920999999999998</v>
      </c>
      <c r="AD280">
        <v>1.9332</v>
      </c>
      <c r="AE280">
        <f t="shared" si="69"/>
        <v>0.65917666098879202</v>
      </c>
    </row>
    <row r="281" spans="24:31" x14ac:dyDescent="0.2">
      <c r="X281">
        <v>299</v>
      </c>
      <c r="Y281">
        <v>2.4224000000000001</v>
      </c>
      <c r="Z281">
        <f t="shared" si="68"/>
        <v>0.88475878426099264</v>
      </c>
      <c r="AB281">
        <v>299</v>
      </c>
      <c r="AC281">
        <v>3.6181000000000001</v>
      </c>
      <c r="AD281">
        <v>1.9393</v>
      </c>
      <c r="AE281">
        <f t="shared" si="69"/>
        <v>0.66232708322005807</v>
      </c>
    </row>
    <row r="282" spans="24:31" x14ac:dyDescent="0.2">
      <c r="X282">
        <v>300</v>
      </c>
      <c r="Y282">
        <v>2.4283000000000001</v>
      </c>
      <c r="Z282">
        <f t="shared" si="68"/>
        <v>0.88719142404888029</v>
      </c>
      <c r="AB282">
        <v>300</v>
      </c>
      <c r="AC282">
        <v>3.6434000000000002</v>
      </c>
      <c r="AD282">
        <v>1.9455</v>
      </c>
      <c r="AE282">
        <f t="shared" si="69"/>
        <v>0.66551901344247122</v>
      </c>
    </row>
    <row r="283" spans="24:31" x14ac:dyDescent="0.2">
      <c r="X283">
        <v>301</v>
      </c>
      <c r="Y283">
        <v>2.4340999999999999</v>
      </c>
      <c r="Z283">
        <f t="shared" si="68"/>
        <v>0.88957707835573163</v>
      </c>
      <c r="AB283">
        <v>301</v>
      </c>
      <c r="AC283">
        <v>3.6684999999999999</v>
      </c>
      <c r="AD283">
        <v>1.9515</v>
      </c>
      <c r="AE283">
        <f t="shared" si="69"/>
        <v>0.66859830763853256</v>
      </c>
    </row>
    <row r="284" spans="24:31" x14ac:dyDescent="0.2">
      <c r="X284">
        <v>302</v>
      </c>
      <c r="Y284">
        <v>2.4398</v>
      </c>
      <c r="Z284">
        <f t="shared" si="68"/>
        <v>0.89191606873250018</v>
      </c>
      <c r="AB284">
        <v>302</v>
      </c>
      <c r="AC284">
        <v>3.6934999999999998</v>
      </c>
      <c r="AD284">
        <v>1.9575</v>
      </c>
      <c r="AE284">
        <f t="shared" si="69"/>
        <v>0.67166814888282111</v>
      </c>
    </row>
    <row r="285" spans="24:31" x14ac:dyDescent="0.2">
      <c r="X285">
        <v>303</v>
      </c>
      <c r="Y285">
        <v>2.4453999999999998</v>
      </c>
      <c r="Z285">
        <f t="shared" si="68"/>
        <v>0.89420870872795255</v>
      </c>
      <c r="AB285">
        <v>303</v>
      </c>
      <c r="AC285">
        <v>3.7181999999999999</v>
      </c>
      <c r="AD285">
        <v>1.9632000000000001</v>
      </c>
      <c r="AE285">
        <f t="shared" si="69"/>
        <v>0.67457579497450992</v>
      </c>
    </row>
    <row r="286" spans="24:31" x14ac:dyDescent="0.2">
      <c r="X286">
        <v>304</v>
      </c>
      <c r="Y286">
        <v>2.4508000000000001</v>
      </c>
      <c r="Z286">
        <f t="shared" si="68"/>
        <v>0.89641450186936245</v>
      </c>
      <c r="AB286">
        <v>304</v>
      </c>
      <c r="AC286">
        <v>3.7427999999999999</v>
      </c>
      <c r="AD286">
        <v>1.9689000000000001</v>
      </c>
      <c r="AE286">
        <f t="shared" si="69"/>
        <v>0.67747501116564979</v>
      </c>
    </row>
    <row r="287" spans="24:31" x14ac:dyDescent="0.2">
      <c r="X287">
        <v>305</v>
      </c>
      <c r="Y287">
        <v>2.4561000000000002</v>
      </c>
      <c r="Z287">
        <f t="shared" si="68"/>
        <v>0.89857472606837518</v>
      </c>
      <c r="AB287">
        <v>305</v>
      </c>
      <c r="AC287">
        <v>3.7671000000000001</v>
      </c>
      <c r="AD287">
        <v>1.9744999999999999</v>
      </c>
      <c r="AE287">
        <f t="shared" si="69"/>
        <v>0.68031520174456706</v>
      </c>
    </row>
    <row r="288" spans="24:31" x14ac:dyDescent="0.2">
      <c r="X288">
        <v>306</v>
      </c>
      <c r="Y288">
        <v>2.4613</v>
      </c>
      <c r="Z288">
        <f t="shared" si="68"/>
        <v>0.9006896656455039</v>
      </c>
      <c r="AB288">
        <v>306</v>
      </c>
      <c r="AC288">
        <v>3.7907000000000002</v>
      </c>
      <c r="AD288">
        <v>1.98</v>
      </c>
      <c r="AE288">
        <f t="shared" si="69"/>
        <v>0.68309684470644383</v>
      </c>
    </row>
    <row r="289" spans="24:31" x14ac:dyDescent="0.2">
      <c r="X289">
        <v>307</v>
      </c>
      <c r="Y289">
        <v>2.4664000000000001</v>
      </c>
      <c r="Z289">
        <f t="shared" si="68"/>
        <v>0.90275959758980362</v>
      </c>
      <c r="AB289">
        <v>307</v>
      </c>
      <c r="AC289">
        <v>3.8142999999999998</v>
      </c>
      <c r="AD289">
        <v>1.9855</v>
      </c>
      <c r="AE289">
        <f t="shared" si="69"/>
        <v>0.68587077158916909</v>
      </c>
    </row>
    <row r="290" spans="24:31" x14ac:dyDescent="0.2">
      <c r="X290">
        <v>308</v>
      </c>
      <c r="Y290">
        <v>2.4714</v>
      </c>
      <c r="Z290">
        <f t="shared" si="68"/>
        <v>0.90478479168795301</v>
      </c>
      <c r="AB290">
        <v>308</v>
      </c>
      <c r="AC290">
        <v>3.8374999999999999</v>
      </c>
      <c r="AD290">
        <v>1.9908999999999999</v>
      </c>
      <c r="AE290">
        <f t="shared" si="69"/>
        <v>0.68858679780361376</v>
      </c>
    </row>
    <row r="291" spans="24:31" x14ac:dyDescent="0.2">
      <c r="X291">
        <v>309</v>
      </c>
      <c r="Y291">
        <v>2.4763999999999999</v>
      </c>
      <c r="Z291">
        <f t="shared" si="68"/>
        <v>0.90680589266293998</v>
      </c>
      <c r="AB291">
        <v>309</v>
      </c>
      <c r="AC291">
        <v>3.8605999999999998</v>
      </c>
      <c r="AD291">
        <v>1.9961</v>
      </c>
      <c r="AE291">
        <f t="shared" si="69"/>
        <v>0.69119527683469995</v>
      </c>
    </row>
    <row r="292" spans="24:31" x14ac:dyDescent="0.2">
      <c r="X292">
        <v>310</v>
      </c>
      <c r="Y292">
        <v>2.4811000000000001</v>
      </c>
      <c r="Z292">
        <f t="shared" si="68"/>
        <v>0.90870201022547925</v>
      </c>
      <c r="AB292">
        <v>310</v>
      </c>
      <c r="AC292">
        <v>3.8834</v>
      </c>
      <c r="AD292">
        <v>2.0011999999999999</v>
      </c>
      <c r="AE292">
        <f t="shared" si="69"/>
        <v>0.69374700063191286</v>
      </c>
    </row>
    <row r="293" spans="24:31" x14ac:dyDescent="0.2">
      <c r="X293">
        <v>311</v>
      </c>
      <c r="Y293">
        <v>2.4857999999999998</v>
      </c>
      <c r="Z293">
        <f t="shared" si="68"/>
        <v>0.91059453932927403</v>
      </c>
      <c r="AB293">
        <v>311</v>
      </c>
      <c r="AC293">
        <v>3.9056999999999999</v>
      </c>
      <c r="AD293">
        <v>2.0063</v>
      </c>
      <c r="AE293">
        <f t="shared" si="69"/>
        <v>0.69629222970401816</v>
      </c>
    </row>
    <row r="294" spans="24:31" x14ac:dyDescent="0.2">
      <c r="X294">
        <v>312</v>
      </c>
      <c r="Y294">
        <v>2.4904000000000002</v>
      </c>
      <c r="Z294">
        <f t="shared" si="68"/>
        <v>0.91244334014526141</v>
      </c>
      <c r="AB294">
        <v>312</v>
      </c>
      <c r="AC294">
        <v>3.9278</v>
      </c>
      <c r="AD294">
        <v>2.0114000000000001</v>
      </c>
      <c r="AE294">
        <f t="shared" si="69"/>
        <v>0.69883099702824303</v>
      </c>
    </row>
    <row r="295" spans="24:31" x14ac:dyDescent="0.2">
      <c r="X295">
        <v>313</v>
      </c>
      <c r="Y295">
        <v>2.4948999999999999</v>
      </c>
      <c r="Z295">
        <f t="shared" si="68"/>
        <v>0.91424864823993024</v>
      </c>
      <c r="AB295">
        <v>313</v>
      </c>
      <c r="AC295">
        <v>3.9496000000000002</v>
      </c>
      <c r="AD295">
        <v>2.0163000000000002</v>
      </c>
      <c r="AE295">
        <f t="shared" si="69"/>
        <v>0.70126414866189291</v>
      </c>
    </row>
    <row r="296" spans="24:31" x14ac:dyDescent="0.2">
      <c r="X296">
        <v>314</v>
      </c>
      <c r="Y296">
        <v>2.4992999999999999</v>
      </c>
      <c r="Z296">
        <f t="shared" si="68"/>
        <v>0.9160106926668361</v>
      </c>
      <c r="AB296">
        <v>314</v>
      </c>
      <c r="AC296">
        <v>3.9712000000000001</v>
      </c>
      <c r="AD296">
        <v>2.0211000000000001</v>
      </c>
      <c r="AE296">
        <f t="shared" si="69"/>
        <v>0.70364191765258688</v>
      </c>
    </row>
    <row r="297" spans="24:31" x14ac:dyDescent="0.2">
      <c r="X297">
        <v>315</v>
      </c>
      <c r="Y297">
        <v>2.5036</v>
      </c>
      <c r="Z297">
        <f t="shared" si="68"/>
        <v>0.91772969606840937</v>
      </c>
      <c r="AB297">
        <v>315</v>
      </c>
      <c r="AC297">
        <v>3.9925999999999999</v>
      </c>
      <c r="AD297">
        <v>2.0257999999999998</v>
      </c>
      <c r="AE297">
        <f t="shared" si="69"/>
        <v>0.70596468427055969</v>
      </c>
    </row>
    <row r="298" spans="24:31" x14ac:dyDescent="0.2">
      <c r="X298">
        <v>316</v>
      </c>
      <c r="Y298">
        <v>2.5078</v>
      </c>
      <c r="Z298">
        <f t="shared" si="68"/>
        <v>0.91940587477430047</v>
      </c>
      <c r="AB298">
        <v>316</v>
      </c>
      <c r="AC298">
        <v>4.0133000000000001</v>
      </c>
      <c r="AD298">
        <v>2.0304000000000002</v>
      </c>
      <c r="AE298">
        <f t="shared" si="69"/>
        <v>0.70823281797798632</v>
      </c>
    </row>
    <row r="299" spans="24:31" x14ac:dyDescent="0.2">
      <c r="X299">
        <v>317</v>
      </c>
      <c r="Y299">
        <v>2.5118999999999998</v>
      </c>
      <c r="Z299">
        <f t="shared" si="68"/>
        <v>0.92103943889635875</v>
      </c>
      <c r="AB299">
        <v>317</v>
      </c>
      <c r="AC299">
        <v>4.0339999999999998</v>
      </c>
      <c r="AD299">
        <v>2.0350999999999999</v>
      </c>
      <c r="AE299">
        <f t="shared" si="69"/>
        <v>0.71054495773636561</v>
      </c>
    </row>
    <row r="300" spans="24:31" x14ac:dyDescent="0.2">
      <c r="X300">
        <v>318</v>
      </c>
      <c r="Y300">
        <v>2.5158999999999998</v>
      </c>
      <c r="Z300">
        <f t="shared" si="68"/>
        <v>0.92263059242033474</v>
      </c>
      <c r="AB300">
        <v>318</v>
      </c>
      <c r="AC300">
        <v>4.0542999999999996</v>
      </c>
      <c r="AD300">
        <v>2.0394999999999999</v>
      </c>
      <c r="AE300">
        <f t="shared" si="69"/>
        <v>0.71270467977547602</v>
      </c>
    </row>
    <row r="301" spans="24:31" x14ac:dyDescent="0.2">
      <c r="X301">
        <v>319</v>
      </c>
      <c r="Y301">
        <v>2.5198</v>
      </c>
      <c r="Z301">
        <f t="shared" si="68"/>
        <v>0.92417953329439229</v>
      </c>
      <c r="AB301">
        <v>319</v>
      </c>
      <c r="AC301">
        <v>4.0744999999999996</v>
      </c>
      <c r="AD301">
        <v>2.0438999999999998</v>
      </c>
      <c r="AE301">
        <f t="shared" si="69"/>
        <v>0.714859747465595</v>
      </c>
    </row>
    <row r="302" spans="24:31" x14ac:dyDescent="0.2">
      <c r="X302">
        <v>320</v>
      </c>
      <c r="Y302">
        <v>2.5236999999999998</v>
      </c>
      <c r="Z302">
        <f t="shared" si="68"/>
        <v>0.92572607866064016</v>
      </c>
      <c r="AB302">
        <v>320</v>
      </c>
      <c r="AC302">
        <v>4.0944000000000003</v>
      </c>
      <c r="AD302">
        <v>2.0482</v>
      </c>
      <c r="AE302">
        <f t="shared" si="69"/>
        <v>0.71696135865920019</v>
      </c>
    </row>
    <row r="303" spans="24:31" x14ac:dyDescent="0.2">
      <c r="X303">
        <v>321</v>
      </c>
      <c r="Y303">
        <v>2.5274000000000001</v>
      </c>
      <c r="Z303">
        <f t="shared" si="68"/>
        <v>0.92719110634244339</v>
      </c>
      <c r="AB303">
        <v>321</v>
      </c>
      <c r="AC303">
        <v>4.1136999999999997</v>
      </c>
      <c r="AD303">
        <v>2.0524</v>
      </c>
      <c r="AE303">
        <f t="shared" si="69"/>
        <v>0.7190098400856727</v>
      </c>
    </row>
    <row r="304" spans="24:31" x14ac:dyDescent="0.2">
      <c r="X304">
        <v>322</v>
      </c>
      <c r="Y304">
        <v>2.5310999999999999</v>
      </c>
      <c r="Z304">
        <f t="shared" si="68"/>
        <v>0.92865399085755362</v>
      </c>
      <c r="AB304">
        <v>322</v>
      </c>
      <c r="AC304">
        <v>4.1326999999999998</v>
      </c>
      <c r="AD304">
        <v>2.0566</v>
      </c>
      <c r="AE304">
        <f t="shared" si="69"/>
        <v>0.72105413381295314</v>
      </c>
    </row>
    <row r="305" spans="24:31" x14ac:dyDescent="0.2">
      <c r="X305">
        <v>323</v>
      </c>
      <c r="Y305">
        <v>2.5347</v>
      </c>
      <c r="Z305">
        <f t="shared" ref="Z305:Z368" si="70">LN(Y305)</f>
        <v>0.9300752868447717</v>
      </c>
      <c r="AB305">
        <v>323</v>
      </c>
      <c r="AC305">
        <v>4.1516000000000002</v>
      </c>
      <c r="AD305">
        <v>2.0607000000000002</v>
      </c>
      <c r="AE305">
        <f t="shared" ref="AE305:AE368" si="71">LN(AD305)</f>
        <v>0.7230457309058087</v>
      </c>
    </row>
    <row r="306" spans="24:31" x14ac:dyDescent="0.2">
      <c r="X306">
        <v>324</v>
      </c>
      <c r="Y306">
        <v>2.5381999999999998</v>
      </c>
      <c r="Z306">
        <f t="shared" si="70"/>
        <v>0.93145516839392684</v>
      </c>
      <c r="AB306">
        <v>324</v>
      </c>
      <c r="AC306">
        <v>4.1703000000000001</v>
      </c>
      <c r="AD306">
        <v>2.0646</v>
      </c>
      <c r="AE306">
        <f t="shared" si="71"/>
        <v>0.72493650304935264</v>
      </c>
    </row>
    <row r="307" spans="24:31" x14ac:dyDescent="0.2">
      <c r="X307">
        <v>325</v>
      </c>
      <c r="Y307">
        <v>2.5415999999999999</v>
      </c>
      <c r="Z307">
        <f t="shared" si="70"/>
        <v>0.93279380397316924</v>
      </c>
      <c r="AB307">
        <v>325</v>
      </c>
      <c r="AC307">
        <v>4.1883999999999997</v>
      </c>
      <c r="AD307">
        <v>2.0686</v>
      </c>
      <c r="AE307">
        <f t="shared" si="71"/>
        <v>0.72687204996156618</v>
      </c>
    </row>
    <row r="308" spans="24:31" x14ac:dyDescent="0.2">
      <c r="X308">
        <v>326</v>
      </c>
      <c r="Y308">
        <v>2.5449000000000002</v>
      </c>
      <c r="Z308">
        <f t="shared" si="70"/>
        <v>0.9340913564996618</v>
      </c>
      <c r="AB308">
        <v>326</v>
      </c>
      <c r="AC308">
        <v>4.2064000000000004</v>
      </c>
      <c r="AD308">
        <v>2.0724999999999998</v>
      </c>
      <c r="AE308">
        <f t="shared" si="71"/>
        <v>0.72875560802731287</v>
      </c>
    </row>
    <row r="309" spans="24:31" x14ac:dyDescent="0.2">
      <c r="X309">
        <v>327</v>
      </c>
      <c r="Y309">
        <v>2.5482</v>
      </c>
      <c r="Z309">
        <f t="shared" si="70"/>
        <v>0.93538722756514348</v>
      </c>
      <c r="AB309">
        <v>327</v>
      </c>
      <c r="AC309">
        <v>4.2241999999999997</v>
      </c>
      <c r="AD309">
        <v>2.0762</v>
      </c>
      <c r="AE309">
        <f t="shared" si="71"/>
        <v>0.73053929977700804</v>
      </c>
    </row>
    <row r="310" spans="24:31" x14ac:dyDescent="0.2">
      <c r="X310">
        <v>328</v>
      </c>
      <c r="Y310">
        <v>2.5514000000000001</v>
      </c>
      <c r="Z310">
        <f t="shared" si="70"/>
        <v>0.93664222812205267</v>
      </c>
      <c r="AB310">
        <v>328</v>
      </c>
      <c r="AC310">
        <v>4.2416999999999998</v>
      </c>
      <c r="AD310">
        <v>2.0798999999999999</v>
      </c>
      <c r="AE310">
        <f t="shared" si="71"/>
        <v>0.73231981563441728</v>
      </c>
    </row>
    <row r="311" spans="24:31" x14ac:dyDescent="0.2">
      <c r="X311">
        <v>329</v>
      </c>
      <c r="Y311">
        <v>2.5545</v>
      </c>
      <c r="Z311">
        <f t="shared" si="70"/>
        <v>0.9378565097887156</v>
      </c>
      <c r="AB311">
        <v>329</v>
      </c>
      <c r="AC311">
        <v>4.2590000000000003</v>
      </c>
      <c r="AD311">
        <v>2.0834999999999999</v>
      </c>
      <c r="AE311">
        <f t="shared" si="71"/>
        <v>0.734049171880371</v>
      </c>
    </row>
    <row r="312" spans="24:31" x14ac:dyDescent="0.2">
      <c r="X312">
        <v>330</v>
      </c>
      <c r="Y312">
        <v>2.5575999999999999</v>
      </c>
      <c r="Z312">
        <f t="shared" si="70"/>
        <v>0.93906931876349464</v>
      </c>
      <c r="AB312">
        <v>330</v>
      </c>
      <c r="AC312">
        <v>4.2756999999999996</v>
      </c>
      <c r="AD312">
        <v>2.0871</v>
      </c>
      <c r="AE312">
        <f t="shared" si="71"/>
        <v>0.73577554261556832</v>
      </c>
    </row>
    <row r="313" spans="24:31" x14ac:dyDescent="0.2">
      <c r="X313">
        <v>331</v>
      </c>
      <c r="Y313">
        <v>2.5605000000000002</v>
      </c>
      <c r="Z313">
        <f t="shared" si="70"/>
        <v>0.94020255192046798</v>
      </c>
      <c r="AB313">
        <v>331</v>
      </c>
      <c r="AC313">
        <v>4.2923</v>
      </c>
      <c r="AD313">
        <v>2.0905999999999998</v>
      </c>
      <c r="AE313">
        <f t="shared" si="71"/>
        <v>0.73745110611646958</v>
      </c>
    </row>
    <row r="314" spans="24:31" x14ac:dyDescent="0.2">
      <c r="X314">
        <v>332</v>
      </c>
      <c r="Y314">
        <v>2.5634000000000001</v>
      </c>
      <c r="Z314">
        <f t="shared" si="70"/>
        <v>0.94133450231358662</v>
      </c>
      <c r="AB314">
        <v>332</v>
      </c>
      <c r="AC314">
        <v>4.3087</v>
      </c>
      <c r="AD314">
        <v>2.0939999999999999</v>
      </c>
      <c r="AE314">
        <f t="shared" si="71"/>
        <v>0.73907611244834504</v>
      </c>
    </row>
    <row r="315" spans="24:31" x14ac:dyDescent="0.2">
      <c r="X315">
        <v>333</v>
      </c>
      <c r="Y315">
        <v>2.5663</v>
      </c>
      <c r="Z315">
        <f t="shared" si="70"/>
        <v>0.94246517284361775</v>
      </c>
      <c r="AB315">
        <v>333</v>
      </c>
      <c r="AC315">
        <v>4.3247999999999998</v>
      </c>
      <c r="AD315">
        <v>2.0973000000000002</v>
      </c>
      <c r="AE315">
        <f t="shared" si="71"/>
        <v>0.74065080320391219</v>
      </c>
    </row>
    <row r="316" spans="24:31" x14ac:dyDescent="0.2">
      <c r="X316">
        <v>334</v>
      </c>
      <c r="Y316">
        <v>2.5691000000000002</v>
      </c>
      <c r="Z316">
        <f t="shared" si="70"/>
        <v>0.94355564302216777</v>
      </c>
      <c r="AB316">
        <v>334</v>
      </c>
      <c r="AC316">
        <v>4.3407</v>
      </c>
      <c r="AD316">
        <v>2.1006</v>
      </c>
      <c r="AE316">
        <f t="shared" si="71"/>
        <v>0.74222301820653791</v>
      </c>
    </row>
    <row r="317" spans="24:31" x14ac:dyDescent="0.2">
      <c r="X317">
        <v>335</v>
      </c>
      <c r="Y317">
        <v>2.5718000000000001</v>
      </c>
      <c r="Z317">
        <f t="shared" si="70"/>
        <v>0.94460604285420158</v>
      </c>
      <c r="AB317">
        <v>335</v>
      </c>
      <c r="AC317">
        <v>4.3560999999999996</v>
      </c>
      <c r="AD317">
        <v>2.1038000000000001</v>
      </c>
      <c r="AE317">
        <f t="shared" si="71"/>
        <v>0.74374523332303677</v>
      </c>
    </row>
    <row r="318" spans="24:31" x14ac:dyDescent="0.2">
      <c r="X318">
        <v>336</v>
      </c>
      <c r="Y318">
        <v>2.5743999999999998</v>
      </c>
      <c r="Z318">
        <f t="shared" si="70"/>
        <v>0.94561649725598163</v>
      </c>
      <c r="AB318">
        <v>336</v>
      </c>
      <c r="AC318">
        <v>4.3712999999999997</v>
      </c>
      <c r="AD318">
        <v>2.1070000000000002</v>
      </c>
      <c r="AE318">
        <f t="shared" si="71"/>
        <v>0.74526513482205203</v>
      </c>
    </row>
    <row r="319" spans="24:31" x14ac:dyDescent="0.2">
      <c r="X319">
        <v>337</v>
      </c>
      <c r="Y319">
        <v>2.577</v>
      </c>
      <c r="Z319">
        <f t="shared" si="70"/>
        <v>0.94662593167022802</v>
      </c>
      <c r="AB319">
        <v>337</v>
      </c>
      <c r="AC319">
        <v>4.3863000000000003</v>
      </c>
      <c r="AD319">
        <v>2.1101999999999999</v>
      </c>
      <c r="AE319">
        <f t="shared" si="71"/>
        <v>0.74678272972585469</v>
      </c>
    </row>
    <row r="320" spans="24:31" x14ac:dyDescent="0.2">
      <c r="X320">
        <v>338</v>
      </c>
      <c r="Y320">
        <v>2.5794999999999999</v>
      </c>
      <c r="Z320">
        <f t="shared" si="70"/>
        <v>0.94759558170256752</v>
      </c>
      <c r="AB320">
        <v>338</v>
      </c>
      <c r="AC320">
        <v>4.4010999999999996</v>
      </c>
      <c r="AD320">
        <v>2.1133000000000002</v>
      </c>
      <c r="AE320">
        <f t="shared" si="71"/>
        <v>0.7482507067859695</v>
      </c>
    </row>
    <row r="321" spans="24:31" x14ac:dyDescent="0.2">
      <c r="X321">
        <v>339</v>
      </c>
      <c r="Y321">
        <v>2.5819999999999999</v>
      </c>
      <c r="Z321">
        <f t="shared" si="70"/>
        <v>0.94856429242445073</v>
      </c>
      <c r="AB321">
        <v>339</v>
      </c>
      <c r="AC321">
        <v>4.4154</v>
      </c>
      <c r="AD321">
        <v>2.1164000000000001</v>
      </c>
      <c r="AE321">
        <f t="shared" si="71"/>
        <v>0.74971653204783961</v>
      </c>
    </row>
    <row r="322" spans="24:31" x14ac:dyDescent="0.2">
      <c r="X322">
        <v>340</v>
      </c>
      <c r="Y322">
        <v>2.5844</v>
      </c>
      <c r="Z322">
        <f t="shared" si="70"/>
        <v>0.94949337270187339</v>
      </c>
      <c r="AB322">
        <v>340</v>
      </c>
      <c r="AC322">
        <v>4.4295999999999998</v>
      </c>
      <c r="AD322">
        <v>2.1194000000000002</v>
      </c>
      <c r="AE322">
        <f t="shared" si="71"/>
        <v>0.75113302975859864</v>
      </c>
    </row>
    <row r="323" spans="24:31" x14ac:dyDescent="0.2">
      <c r="X323">
        <v>341</v>
      </c>
      <c r="Y323">
        <v>2.5868000000000002</v>
      </c>
      <c r="Z323">
        <f t="shared" si="70"/>
        <v>0.95042159059030074</v>
      </c>
      <c r="AB323">
        <v>341</v>
      </c>
      <c r="AC323">
        <v>4.4435000000000002</v>
      </c>
      <c r="AD323">
        <v>2.1223000000000001</v>
      </c>
      <c r="AE323">
        <f t="shared" si="71"/>
        <v>0.75250040625945847</v>
      </c>
    </row>
    <row r="324" spans="24:31" x14ac:dyDescent="0.2">
      <c r="X324">
        <v>342</v>
      </c>
      <c r="Y324">
        <v>2.589</v>
      </c>
      <c r="Z324">
        <f t="shared" si="70"/>
        <v>0.9512717007694006</v>
      </c>
      <c r="AB324">
        <v>342</v>
      </c>
      <c r="AC324">
        <v>4.4573</v>
      </c>
      <c r="AD324">
        <v>2.1252</v>
      </c>
      <c r="AE324">
        <f t="shared" si="71"/>
        <v>0.7538659155946511</v>
      </c>
    </row>
    <row r="325" spans="24:31" x14ac:dyDescent="0.2">
      <c r="X325">
        <v>343</v>
      </c>
      <c r="Y325">
        <v>2.5912999999999999</v>
      </c>
      <c r="Z325">
        <f t="shared" si="70"/>
        <v>0.95215968028839781</v>
      </c>
      <c r="AB325">
        <v>343</v>
      </c>
      <c r="AC325">
        <v>4.4709000000000003</v>
      </c>
      <c r="AD325">
        <v>2.1280000000000001</v>
      </c>
      <c r="AE325">
        <f t="shared" si="71"/>
        <v>0.75518257147939805</v>
      </c>
    </row>
    <row r="326" spans="24:31" x14ac:dyDescent="0.2">
      <c r="X326">
        <v>344</v>
      </c>
      <c r="Y326">
        <v>2.5935000000000001</v>
      </c>
      <c r="Z326">
        <f t="shared" si="70"/>
        <v>0.95300831480931791</v>
      </c>
      <c r="AB326">
        <v>344</v>
      </c>
      <c r="AC326">
        <v>4.484</v>
      </c>
      <c r="AD326">
        <v>2.1307999999999998</v>
      </c>
      <c r="AE326">
        <f t="shared" si="71"/>
        <v>0.75649749606070693</v>
      </c>
    </row>
    <row r="327" spans="24:31" x14ac:dyDescent="0.2">
      <c r="X327">
        <v>345</v>
      </c>
      <c r="Y327">
        <v>2.5956000000000001</v>
      </c>
      <c r="Z327">
        <f t="shared" si="70"/>
        <v>0.9538177037648764</v>
      </c>
      <c r="AB327">
        <v>345</v>
      </c>
      <c r="AC327">
        <v>4.4969000000000001</v>
      </c>
      <c r="AD327">
        <v>2.1335000000000002</v>
      </c>
      <c r="AE327">
        <f t="shared" si="71"/>
        <v>0.75776382364591766</v>
      </c>
    </row>
    <row r="328" spans="24:31" x14ac:dyDescent="0.2">
      <c r="X328">
        <v>346</v>
      </c>
      <c r="Y328">
        <v>2.5977000000000001</v>
      </c>
      <c r="Z328">
        <f t="shared" si="70"/>
        <v>0.95462643813972825</v>
      </c>
      <c r="AB328">
        <v>346</v>
      </c>
      <c r="AC328">
        <v>4.5095999999999998</v>
      </c>
      <c r="AD328">
        <v>2.1360999999999999</v>
      </c>
      <c r="AE328">
        <f t="shared" si="71"/>
        <v>0.75898173648149192</v>
      </c>
    </row>
    <row r="329" spans="24:31" x14ac:dyDescent="0.2">
      <c r="X329">
        <v>347</v>
      </c>
      <c r="Y329">
        <v>2.5996999999999999</v>
      </c>
      <c r="Z329">
        <f t="shared" si="70"/>
        <v>0.95539605375473491</v>
      </c>
      <c r="AB329">
        <v>347</v>
      </c>
      <c r="AC329">
        <v>4.5221</v>
      </c>
      <c r="AD329">
        <v>2.1387</v>
      </c>
      <c r="AE329">
        <f t="shared" si="71"/>
        <v>0.7601981678095554</v>
      </c>
    </row>
    <row r="330" spans="24:31" x14ac:dyDescent="0.2">
      <c r="X330">
        <v>348</v>
      </c>
      <c r="Y330">
        <v>2.6017000000000001</v>
      </c>
      <c r="Z330">
        <f t="shared" si="70"/>
        <v>0.95616507751701674</v>
      </c>
      <c r="AB330">
        <v>348</v>
      </c>
      <c r="AC330">
        <v>4.5342000000000002</v>
      </c>
      <c r="AD330">
        <v>2.1413000000000002</v>
      </c>
      <c r="AE330">
        <f t="shared" si="71"/>
        <v>0.76141312123003413</v>
      </c>
    </row>
    <row r="331" spans="24:31" x14ac:dyDescent="0.2">
      <c r="X331">
        <v>349</v>
      </c>
      <c r="Y331">
        <v>2.6036000000000001</v>
      </c>
      <c r="Z331">
        <f t="shared" si="70"/>
        <v>0.95689510271609524</v>
      </c>
      <c r="AB331">
        <v>349</v>
      </c>
      <c r="AC331">
        <v>4.5461999999999998</v>
      </c>
      <c r="AD331">
        <v>2.1438000000000001</v>
      </c>
      <c r="AE331">
        <f t="shared" si="71"/>
        <v>0.76257995527528211</v>
      </c>
    </row>
    <row r="332" spans="24:31" x14ac:dyDescent="0.2">
      <c r="X332">
        <v>350</v>
      </c>
      <c r="Y332">
        <v>2.6055000000000001</v>
      </c>
      <c r="Z332">
        <f t="shared" si="70"/>
        <v>0.95762459536713229</v>
      </c>
      <c r="AB332">
        <v>350</v>
      </c>
      <c r="AC332">
        <v>4.5579999999999998</v>
      </c>
      <c r="AD332">
        <v>2.1461999999999999</v>
      </c>
      <c r="AE332">
        <f t="shared" si="71"/>
        <v>0.76369883651088999</v>
      </c>
    </row>
    <row r="333" spans="24:31" x14ac:dyDescent="0.2">
      <c r="X333">
        <v>351</v>
      </c>
      <c r="Y333">
        <v>2.6074000000000002</v>
      </c>
      <c r="Z333">
        <f t="shared" si="70"/>
        <v>0.95835355624654139</v>
      </c>
      <c r="AB333">
        <v>351</v>
      </c>
      <c r="AC333">
        <v>4.5696000000000003</v>
      </c>
      <c r="AD333">
        <v>2.1486000000000001</v>
      </c>
      <c r="AE333">
        <f t="shared" si="71"/>
        <v>0.76481646725030494</v>
      </c>
    </row>
    <row r="334" spans="24:31" x14ac:dyDescent="0.2">
      <c r="X334">
        <v>352</v>
      </c>
      <c r="Y334">
        <v>2.6092</v>
      </c>
      <c r="Z334">
        <f t="shared" si="70"/>
        <v>0.95904366093980387</v>
      </c>
      <c r="AB334">
        <v>352</v>
      </c>
      <c r="AC334">
        <v>4.5808999999999997</v>
      </c>
      <c r="AD334">
        <v>2.1509</v>
      </c>
      <c r="AE334">
        <f t="shared" si="71"/>
        <v>0.76588635920025028</v>
      </c>
    </row>
    <row r="335" spans="24:31" x14ac:dyDescent="0.2">
      <c r="X335">
        <v>353</v>
      </c>
      <c r="Y335">
        <v>2.6109</v>
      </c>
      <c r="Z335">
        <f t="shared" si="70"/>
        <v>0.95969498948144061</v>
      </c>
      <c r="AB335">
        <v>353</v>
      </c>
      <c r="AC335">
        <v>4.5918999999999999</v>
      </c>
      <c r="AD335">
        <v>2.1532</v>
      </c>
      <c r="AE335">
        <f t="shared" si="71"/>
        <v>0.76695510770466513</v>
      </c>
    </row>
    <row r="336" spans="24:31" x14ac:dyDescent="0.2">
      <c r="X336">
        <v>354</v>
      </c>
      <c r="Y336">
        <v>2.6126</v>
      </c>
      <c r="Z336">
        <f t="shared" si="70"/>
        <v>0.96034589407032589</v>
      </c>
      <c r="AB336">
        <v>354</v>
      </c>
      <c r="AC336">
        <v>4.6028000000000002</v>
      </c>
      <c r="AD336">
        <v>2.1555</v>
      </c>
      <c r="AE336">
        <f t="shared" si="71"/>
        <v>0.76802271520505228</v>
      </c>
    </row>
    <row r="337" spans="24:31" x14ac:dyDescent="0.2">
      <c r="X337">
        <v>355</v>
      </c>
      <c r="Y337">
        <v>2.6143000000000001</v>
      </c>
      <c r="Z337">
        <f t="shared" si="70"/>
        <v>0.96099637525800607</v>
      </c>
      <c r="AB337">
        <v>355</v>
      </c>
      <c r="AC337">
        <v>4.6135999999999999</v>
      </c>
      <c r="AD337">
        <v>2.1576</v>
      </c>
      <c r="AE337">
        <f t="shared" si="71"/>
        <v>0.76899649284338312</v>
      </c>
    </row>
    <row r="338" spans="24:31" x14ac:dyDescent="0.2">
      <c r="X338">
        <v>356</v>
      </c>
      <c r="Y338">
        <v>2.6158999999999999</v>
      </c>
      <c r="Z338">
        <f t="shared" si="70"/>
        <v>0.96160820656461443</v>
      </c>
      <c r="AB338">
        <v>356</v>
      </c>
      <c r="AC338">
        <v>4.6239999999999997</v>
      </c>
      <c r="AD338">
        <v>2.1598000000000002</v>
      </c>
      <c r="AE338">
        <f t="shared" si="71"/>
        <v>0.77001562481652241</v>
      </c>
    </row>
    <row r="339" spans="24:31" x14ac:dyDescent="0.2">
      <c r="X339">
        <v>357</v>
      </c>
      <c r="Y339">
        <v>2.6175000000000002</v>
      </c>
      <c r="Z339">
        <f t="shared" si="70"/>
        <v>0.96221966376255497</v>
      </c>
      <c r="AB339">
        <v>357</v>
      </c>
      <c r="AC339">
        <v>4.6341999999999999</v>
      </c>
      <c r="AD339">
        <v>2.1619000000000002</v>
      </c>
      <c r="AE339">
        <f t="shared" si="71"/>
        <v>0.77098746467828172</v>
      </c>
    </row>
    <row r="340" spans="24:31" x14ac:dyDescent="0.2">
      <c r="X340">
        <v>358</v>
      </c>
      <c r="Y340">
        <v>2.6190000000000002</v>
      </c>
      <c r="Z340">
        <f t="shared" si="70"/>
        <v>0.96279256552557491</v>
      </c>
      <c r="AB340">
        <v>358</v>
      </c>
      <c r="AC340">
        <v>4.6443000000000003</v>
      </c>
      <c r="AD340">
        <v>2.1638999999999999</v>
      </c>
      <c r="AE340">
        <f t="shared" si="71"/>
        <v>0.77191214919559958</v>
      </c>
    </row>
    <row r="341" spans="24:31" x14ac:dyDescent="0.2">
      <c r="X341">
        <v>359</v>
      </c>
      <c r="Y341">
        <v>2.6204999999999998</v>
      </c>
      <c r="Z341">
        <f t="shared" si="70"/>
        <v>0.96336513926008382</v>
      </c>
      <c r="AB341">
        <v>359</v>
      </c>
      <c r="AC341">
        <v>4.6539999999999999</v>
      </c>
      <c r="AD341">
        <v>2.1659999999999999</v>
      </c>
      <c r="AE341">
        <f t="shared" si="71"/>
        <v>0.77288214857879889</v>
      </c>
    </row>
    <row r="342" spans="24:31" x14ac:dyDescent="0.2">
      <c r="X342">
        <v>360</v>
      </c>
      <c r="Y342">
        <v>2.6219999999999999</v>
      </c>
      <c r="Z342">
        <f t="shared" si="70"/>
        <v>0.96393738534150808</v>
      </c>
      <c r="AB342">
        <v>360</v>
      </c>
      <c r="AC342">
        <v>4.6637000000000004</v>
      </c>
      <c r="AD342">
        <v>2.1678999999999999</v>
      </c>
      <c r="AE342">
        <f t="shared" si="71"/>
        <v>0.77375895705233333</v>
      </c>
    </row>
    <row r="343" spans="24:31" x14ac:dyDescent="0.2">
      <c r="X343">
        <v>361</v>
      </c>
      <c r="Y343">
        <v>2.6234999999999999</v>
      </c>
      <c r="Z343">
        <f t="shared" si="70"/>
        <v>0.96450930414462943</v>
      </c>
      <c r="AB343">
        <v>361</v>
      </c>
      <c r="AC343">
        <v>4.6731999999999996</v>
      </c>
      <c r="AD343">
        <v>2.1698</v>
      </c>
      <c r="AE343">
        <f t="shared" si="71"/>
        <v>0.77463499740621322</v>
      </c>
    </row>
    <row r="344" spans="24:31" x14ac:dyDescent="0.2">
      <c r="X344">
        <v>362</v>
      </c>
      <c r="Y344">
        <v>2.6248</v>
      </c>
      <c r="Z344">
        <f t="shared" si="70"/>
        <v>0.9650047026647548</v>
      </c>
      <c r="AB344">
        <v>362</v>
      </c>
      <c r="AC344">
        <v>4.6825000000000001</v>
      </c>
      <c r="AD344">
        <v>2.1717</v>
      </c>
      <c r="AE344">
        <f t="shared" si="71"/>
        <v>0.77551027098506842</v>
      </c>
    </row>
    <row r="345" spans="24:31" x14ac:dyDescent="0.2">
      <c r="X345">
        <v>363</v>
      </c>
      <c r="Y345">
        <v>2.6261999999999999</v>
      </c>
      <c r="Z345">
        <f t="shared" si="70"/>
        <v>0.96553793444276759</v>
      </c>
      <c r="AB345">
        <v>363</v>
      </c>
      <c r="AC345">
        <v>4.6914999999999996</v>
      </c>
      <c r="AD345">
        <v>2.1736</v>
      </c>
      <c r="AE345">
        <f t="shared" si="71"/>
        <v>0.77638477913000092</v>
      </c>
    </row>
    <row r="346" spans="24:31" x14ac:dyDescent="0.2">
      <c r="X346">
        <v>364</v>
      </c>
      <c r="Y346">
        <v>2.6274999999999999</v>
      </c>
      <c r="Z346">
        <f t="shared" si="70"/>
        <v>0.96603282376896915</v>
      </c>
      <c r="AB346">
        <v>364</v>
      </c>
      <c r="AC346">
        <v>4.7004000000000001</v>
      </c>
      <c r="AD346">
        <v>2.1753999999999998</v>
      </c>
      <c r="AE346">
        <f t="shared" si="71"/>
        <v>0.77721255567761272</v>
      </c>
    </row>
    <row r="347" spans="24:31" x14ac:dyDescent="0.2">
      <c r="X347">
        <v>365</v>
      </c>
      <c r="Y347">
        <v>2.6288999999999998</v>
      </c>
      <c r="Z347">
        <f t="shared" si="70"/>
        <v>0.9665655077477775</v>
      </c>
      <c r="AB347">
        <v>365</v>
      </c>
      <c r="AC347">
        <v>4.7091000000000003</v>
      </c>
      <c r="AD347">
        <v>2.1770999999999998</v>
      </c>
      <c r="AE347">
        <f t="shared" si="71"/>
        <v>0.77799371597006384</v>
      </c>
    </row>
    <row r="348" spans="24:31" x14ac:dyDescent="0.2">
      <c r="X348">
        <v>366</v>
      </c>
      <c r="Y348">
        <v>2.6301000000000001</v>
      </c>
      <c r="Z348">
        <f t="shared" si="70"/>
        <v>0.96702186828051262</v>
      </c>
      <c r="AB348">
        <v>366</v>
      </c>
      <c r="AC348">
        <v>4.7176999999999998</v>
      </c>
      <c r="AD348">
        <v>2.1787999999999998</v>
      </c>
      <c r="AE348">
        <f t="shared" si="71"/>
        <v>0.77877426652738224</v>
      </c>
    </row>
    <row r="349" spans="24:31" x14ac:dyDescent="0.2">
      <c r="X349">
        <v>367</v>
      </c>
      <c r="Y349">
        <v>2.6314000000000002</v>
      </c>
      <c r="Z349">
        <f t="shared" si="70"/>
        <v>0.9675160239496009</v>
      </c>
      <c r="AB349">
        <v>367</v>
      </c>
      <c r="AC349">
        <v>4.726</v>
      </c>
      <c r="AD349">
        <v>2.1804999999999999</v>
      </c>
      <c r="AE349">
        <f t="shared" si="71"/>
        <v>0.779554208300684</v>
      </c>
    </row>
    <row r="350" spans="24:31" x14ac:dyDescent="0.2">
      <c r="X350">
        <v>368</v>
      </c>
      <c r="Y350">
        <v>2.6326000000000001</v>
      </c>
      <c r="Z350">
        <f t="shared" si="70"/>
        <v>0.96797195100917033</v>
      </c>
      <c r="AB350">
        <v>368</v>
      </c>
      <c r="AC350">
        <v>4.7342000000000004</v>
      </c>
      <c r="AD350">
        <v>2.1821999999999999</v>
      </c>
      <c r="AE350">
        <f t="shared" si="71"/>
        <v>0.78033354223886131</v>
      </c>
    </row>
    <row r="351" spans="24:31" x14ac:dyDescent="0.2">
      <c r="X351">
        <v>369</v>
      </c>
      <c r="Y351">
        <v>2.6337999999999999</v>
      </c>
      <c r="Z351">
        <f t="shared" si="70"/>
        <v>0.96842767029398269</v>
      </c>
      <c r="AB351">
        <v>369</v>
      </c>
      <c r="AC351">
        <v>4.7422000000000004</v>
      </c>
      <c r="AD351">
        <v>2.1838000000000002</v>
      </c>
      <c r="AE351">
        <f t="shared" si="71"/>
        <v>0.78106647859782885</v>
      </c>
    </row>
    <row r="352" spans="24:31" x14ac:dyDescent="0.2">
      <c r="X352">
        <v>370</v>
      </c>
      <c r="Y352">
        <v>2.6349</v>
      </c>
      <c r="Z352">
        <f t="shared" si="70"/>
        <v>0.96884523060904437</v>
      </c>
      <c r="AB352">
        <v>370</v>
      </c>
      <c r="AC352">
        <v>4.7500999999999998</v>
      </c>
      <c r="AD352">
        <v>2.1852999999999998</v>
      </c>
      <c r="AE352">
        <f t="shared" si="71"/>
        <v>0.78175311889396948</v>
      </c>
    </row>
    <row r="353" spans="24:31" x14ac:dyDescent="0.2">
      <c r="X353">
        <v>371</v>
      </c>
      <c r="Y353">
        <v>2.6360000000000001</v>
      </c>
      <c r="Z353">
        <f t="shared" si="70"/>
        <v>0.96926261664026081</v>
      </c>
      <c r="AB353">
        <v>371</v>
      </c>
      <c r="AC353">
        <v>4.7576999999999998</v>
      </c>
      <c r="AD353">
        <v>2.1869000000000001</v>
      </c>
      <c r="AE353">
        <f t="shared" si="71"/>
        <v>0.78248501591214037</v>
      </c>
    </row>
    <row r="354" spans="24:31" x14ac:dyDescent="0.2">
      <c r="X354">
        <v>372</v>
      </c>
      <c r="Y354">
        <v>2.6371000000000002</v>
      </c>
      <c r="Z354">
        <f t="shared" si="70"/>
        <v>0.96967982853305867</v>
      </c>
      <c r="AB354">
        <v>372</v>
      </c>
      <c r="AC354">
        <v>4.7652000000000001</v>
      </c>
      <c r="AD354">
        <v>2.1884000000000001</v>
      </c>
      <c r="AE354">
        <f t="shared" si="71"/>
        <v>0.78317068320753391</v>
      </c>
    </row>
    <row r="355" spans="24:31" x14ac:dyDescent="0.2">
      <c r="X355">
        <v>373</v>
      </c>
      <c r="Y355">
        <v>2.6381999999999999</v>
      </c>
      <c r="Z355">
        <f t="shared" si="70"/>
        <v>0.97009686643268234</v>
      </c>
      <c r="AB355">
        <v>373</v>
      </c>
      <c r="AC355">
        <v>4.7725999999999997</v>
      </c>
      <c r="AD355">
        <v>2.1899000000000002</v>
      </c>
      <c r="AE355">
        <f t="shared" si="71"/>
        <v>0.78385588068540746</v>
      </c>
    </row>
    <row r="356" spans="24:31" x14ac:dyDescent="0.2">
      <c r="X356">
        <v>374</v>
      </c>
      <c r="Y356">
        <v>2.6392000000000002</v>
      </c>
      <c r="Z356">
        <f t="shared" si="70"/>
        <v>0.97047584093223471</v>
      </c>
      <c r="AB356">
        <v>374</v>
      </c>
      <c r="AC356">
        <v>4.7798999999999996</v>
      </c>
      <c r="AD356">
        <v>2.1913</v>
      </c>
      <c r="AE356">
        <f t="shared" si="71"/>
        <v>0.78449497501922072</v>
      </c>
    </row>
    <row r="357" spans="24:31" x14ac:dyDescent="0.2">
      <c r="X357">
        <v>375</v>
      </c>
      <c r="Y357">
        <v>2.6402999999999999</v>
      </c>
      <c r="Z357">
        <f t="shared" si="70"/>
        <v>0.97089254706573869</v>
      </c>
      <c r="AB357">
        <v>375</v>
      </c>
      <c r="AC357">
        <v>4.7869000000000002</v>
      </c>
      <c r="AD357">
        <v>2.1926999999999999</v>
      </c>
      <c r="AE357">
        <f t="shared" si="71"/>
        <v>0.78513366117231864</v>
      </c>
    </row>
    <row r="358" spans="24:31" x14ac:dyDescent="0.2">
      <c r="X358">
        <v>376</v>
      </c>
      <c r="Y358">
        <v>2.6412</v>
      </c>
      <c r="Z358">
        <f t="shared" si="70"/>
        <v>0.97123335933827926</v>
      </c>
      <c r="AB358">
        <v>376</v>
      </c>
      <c r="AC358">
        <v>4.7937000000000003</v>
      </c>
      <c r="AD358">
        <v>2.1941000000000002</v>
      </c>
      <c r="AE358">
        <f t="shared" si="71"/>
        <v>0.78577193966576719</v>
      </c>
    </row>
    <row r="359" spans="24:31" x14ac:dyDescent="0.2">
      <c r="X359">
        <v>377</v>
      </c>
      <c r="Y359">
        <v>2.6421999999999999</v>
      </c>
      <c r="Z359">
        <f t="shared" si="70"/>
        <v>0.97161190346211657</v>
      </c>
      <c r="AB359">
        <v>377</v>
      </c>
      <c r="AC359">
        <v>4.8005000000000004</v>
      </c>
      <c r="AD359">
        <v>2.1953999999999998</v>
      </c>
      <c r="AE359">
        <f t="shared" si="71"/>
        <v>0.78636426227107903</v>
      </c>
    </row>
    <row r="360" spans="24:31" x14ac:dyDescent="0.2">
      <c r="X360">
        <v>378</v>
      </c>
      <c r="Y360">
        <v>2.6432000000000002</v>
      </c>
      <c r="Z360">
        <f t="shared" si="70"/>
        <v>0.97199030434452194</v>
      </c>
      <c r="AB360">
        <v>378</v>
      </c>
      <c r="AC360">
        <v>4.8071999999999999</v>
      </c>
      <c r="AD360">
        <v>2.1966999999999999</v>
      </c>
      <c r="AE360">
        <f t="shared" si="71"/>
        <v>0.78695623423800298</v>
      </c>
    </row>
    <row r="361" spans="24:31" x14ac:dyDescent="0.2">
      <c r="X361">
        <v>379</v>
      </c>
      <c r="Y361">
        <v>2.6440999999999999</v>
      </c>
      <c r="Z361">
        <f t="shared" si="70"/>
        <v>0.97233074275682774</v>
      </c>
      <c r="AB361">
        <v>379</v>
      </c>
      <c r="AC361">
        <v>4.8136000000000001</v>
      </c>
      <c r="AD361">
        <v>2.198</v>
      </c>
      <c r="AE361">
        <f t="shared" si="71"/>
        <v>0.78754785598142962</v>
      </c>
    </row>
    <row r="362" spans="24:31" x14ac:dyDescent="0.2">
      <c r="X362">
        <v>380</v>
      </c>
      <c r="Y362">
        <v>2.645</v>
      </c>
      <c r="Z362">
        <f t="shared" si="70"/>
        <v>0.97267106531026271</v>
      </c>
      <c r="AB362">
        <v>380</v>
      </c>
      <c r="AC362">
        <v>4.8198999999999996</v>
      </c>
      <c r="AD362">
        <v>2.1993</v>
      </c>
      <c r="AE362">
        <f t="shared" si="71"/>
        <v>0.78813912791551355</v>
      </c>
    </row>
    <row r="363" spans="24:31" x14ac:dyDescent="0.2">
      <c r="X363">
        <v>381</v>
      </c>
      <c r="Y363">
        <v>2.6459000000000001</v>
      </c>
      <c r="Z363">
        <f t="shared" si="70"/>
        <v>0.97301127208365878</v>
      </c>
      <c r="AB363">
        <v>381</v>
      </c>
      <c r="AC363">
        <v>4.8261000000000003</v>
      </c>
      <c r="AD363">
        <v>2.2004999999999999</v>
      </c>
      <c r="AE363">
        <f t="shared" si="71"/>
        <v>0.78868460726900902</v>
      </c>
    </row>
    <row r="364" spans="24:31" x14ac:dyDescent="0.2">
      <c r="X364">
        <v>382</v>
      </c>
      <c r="Y364">
        <v>2.6467000000000001</v>
      </c>
      <c r="Z364">
        <f t="shared" si="70"/>
        <v>0.97331358097006349</v>
      </c>
      <c r="AB364">
        <v>382</v>
      </c>
      <c r="AC364">
        <v>4.8322000000000003</v>
      </c>
      <c r="AD364">
        <v>2.2017000000000002</v>
      </c>
      <c r="AE364">
        <f t="shared" si="71"/>
        <v>0.78922978923698983</v>
      </c>
    </row>
    <row r="365" spans="24:31" x14ac:dyDescent="0.2">
      <c r="X365">
        <v>383</v>
      </c>
      <c r="Y365">
        <v>2.6475</v>
      </c>
      <c r="Z365">
        <f t="shared" si="70"/>
        <v>0.9736157984934245</v>
      </c>
      <c r="AB365">
        <v>383</v>
      </c>
      <c r="AC365">
        <v>4.8380999999999998</v>
      </c>
      <c r="AD365">
        <v>2.2029000000000001</v>
      </c>
      <c r="AE365">
        <f t="shared" si="71"/>
        <v>0.78977467414353753</v>
      </c>
    </row>
    <row r="366" spans="24:31" x14ac:dyDescent="0.2">
      <c r="X366">
        <v>384</v>
      </c>
      <c r="Y366">
        <v>2.6484000000000001</v>
      </c>
      <c r="Z366">
        <f t="shared" si="70"/>
        <v>0.97395568406855404</v>
      </c>
      <c r="AB366">
        <v>384</v>
      </c>
      <c r="AC366">
        <v>4.8438999999999997</v>
      </c>
      <c r="AD366">
        <v>2.2040000000000002</v>
      </c>
      <c r="AE366">
        <f t="shared" si="71"/>
        <v>0.79027389129066816</v>
      </c>
    </row>
    <row r="367" spans="24:31" x14ac:dyDescent="0.2">
      <c r="X367">
        <v>385</v>
      </c>
      <c r="Y367">
        <v>2.6490999999999998</v>
      </c>
      <c r="Z367">
        <f t="shared" si="70"/>
        <v>0.97421995967179098</v>
      </c>
      <c r="AB367">
        <v>385</v>
      </c>
      <c r="AC367">
        <v>4.8495999999999997</v>
      </c>
      <c r="AD367">
        <v>2.2050999999999998</v>
      </c>
      <c r="AE367">
        <f t="shared" si="71"/>
        <v>0.79077285934438513</v>
      </c>
    </row>
    <row r="368" spans="24:31" x14ac:dyDescent="0.2">
      <c r="X368">
        <v>386</v>
      </c>
      <c r="Y368">
        <v>2.6499000000000001</v>
      </c>
      <c r="Z368">
        <f t="shared" si="70"/>
        <v>0.97452190343705924</v>
      </c>
      <c r="AB368">
        <v>386</v>
      </c>
      <c r="AC368">
        <v>4.8552</v>
      </c>
      <c r="AD368">
        <v>2.2061999999999999</v>
      </c>
      <c r="AE368">
        <f t="shared" si="71"/>
        <v>0.79127157855314423</v>
      </c>
    </row>
    <row r="369" spans="24:31" x14ac:dyDescent="0.2">
      <c r="X369">
        <v>387</v>
      </c>
      <c r="Y369">
        <v>2.6507000000000001</v>
      </c>
      <c r="Z369">
        <f t="shared" ref="Z369:Z393" si="72">LN(Y369)</f>
        <v>0.9748237560598092</v>
      </c>
      <c r="AB369">
        <v>387</v>
      </c>
      <c r="AC369">
        <v>4.8605</v>
      </c>
      <c r="AD369">
        <v>2.2073</v>
      </c>
      <c r="AE369">
        <f t="shared" ref="AE369:AE393" si="73">LN(AD369)</f>
        <v>0.79177004916502902</v>
      </c>
    </row>
    <row r="370" spans="24:31" x14ac:dyDescent="0.2">
      <c r="X370">
        <v>388</v>
      </c>
      <c r="Y370">
        <v>2.6514000000000002</v>
      </c>
      <c r="Z370">
        <f t="shared" si="72"/>
        <v>0.97508780238261228</v>
      </c>
      <c r="AB370">
        <v>388</v>
      </c>
      <c r="AC370">
        <v>4.8658000000000001</v>
      </c>
      <c r="AD370">
        <v>2.2082999999999999</v>
      </c>
      <c r="AE370">
        <f t="shared" si="73"/>
        <v>0.79222298875063279</v>
      </c>
    </row>
    <row r="371" spans="24:31" x14ac:dyDescent="0.2">
      <c r="X371">
        <v>389</v>
      </c>
      <c r="Y371">
        <v>2.6520999999999999</v>
      </c>
      <c r="Z371">
        <f t="shared" si="72"/>
        <v>0.97535177900335879</v>
      </c>
      <c r="AB371">
        <v>389</v>
      </c>
      <c r="AC371">
        <v>4.8710000000000004</v>
      </c>
      <c r="AD371">
        <v>2.2092999999999998</v>
      </c>
      <c r="AE371">
        <f t="shared" si="73"/>
        <v>0.79267572327484537</v>
      </c>
    </row>
    <row r="372" spans="24:31" x14ac:dyDescent="0.2">
      <c r="X372">
        <v>390</v>
      </c>
      <c r="Y372">
        <v>2.6528</v>
      </c>
      <c r="Z372">
        <f t="shared" si="72"/>
        <v>0.97561568595883885</v>
      </c>
      <c r="AB372">
        <v>390</v>
      </c>
      <c r="AC372">
        <v>4.8761999999999999</v>
      </c>
      <c r="AD372">
        <v>2.2103000000000002</v>
      </c>
      <c r="AE372">
        <f t="shared" si="73"/>
        <v>0.7931282529232595</v>
      </c>
    </row>
    <row r="373" spans="24:31" x14ac:dyDescent="0.2">
      <c r="X373">
        <v>391</v>
      </c>
      <c r="Y373">
        <v>2.6535000000000002</v>
      </c>
      <c r="Z373">
        <f t="shared" si="72"/>
        <v>0.97587952328581273</v>
      </c>
      <c r="AB373">
        <v>391</v>
      </c>
      <c r="AC373">
        <v>4.8811</v>
      </c>
      <c r="AD373">
        <v>2.2113</v>
      </c>
      <c r="AE373">
        <f t="shared" si="73"/>
        <v>0.79358057788121583</v>
      </c>
    </row>
    <row r="374" spans="24:31" x14ac:dyDescent="0.2">
      <c r="X374">
        <v>392</v>
      </c>
      <c r="Y374">
        <v>2.6541999999999999</v>
      </c>
      <c r="Z374">
        <f t="shared" si="72"/>
        <v>0.97614329102101183</v>
      </c>
      <c r="AB374">
        <v>392</v>
      </c>
      <c r="AC374">
        <v>4.8859000000000004</v>
      </c>
      <c r="AD374">
        <v>2.2122999999999999</v>
      </c>
      <c r="AE374">
        <f t="shared" si="73"/>
        <v>0.79403269833380385</v>
      </c>
    </row>
    <row r="375" spans="24:31" x14ac:dyDescent="0.2">
      <c r="X375">
        <v>393</v>
      </c>
      <c r="Y375">
        <v>2.6547999999999998</v>
      </c>
      <c r="Z375">
        <f t="shared" si="72"/>
        <v>0.9763693222896328</v>
      </c>
      <c r="AB375">
        <v>393</v>
      </c>
      <c r="AC375">
        <v>4.8906999999999998</v>
      </c>
      <c r="AD375">
        <v>2.2132000000000001</v>
      </c>
      <c r="AE375">
        <f t="shared" si="73"/>
        <v>0.79443943204181766</v>
      </c>
    </row>
    <row r="376" spans="24:31" x14ac:dyDescent="0.2">
      <c r="X376">
        <v>394</v>
      </c>
      <c r="Y376">
        <v>2.6555</v>
      </c>
      <c r="Z376">
        <f t="shared" si="72"/>
        <v>0.97663296088031681</v>
      </c>
      <c r="AB376">
        <v>394</v>
      </c>
      <c r="AC376">
        <v>4.8952999999999998</v>
      </c>
      <c r="AD376">
        <v>2.2141000000000002</v>
      </c>
      <c r="AE376">
        <f t="shared" si="73"/>
        <v>0.79484600038477948</v>
      </c>
    </row>
    <row r="377" spans="24:31" x14ac:dyDescent="0.2">
      <c r="X377">
        <v>395</v>
      </c>
      <c r="Y377">
        <v>2.6560999999999999</v>
      </c>
      <c r="Z377">
        <f t="shared" si="72"/>
        <v>0.97685888150783085</v>
      </c>
      <c r="AB377">
        <v>395</v>
      </c>
      <c r="AC377">
        <v>4.8997999999999999</v>
      </c>
      <c r="AD377">
        <v>2.2149999999999999</v>
      </c>
      <c r="AE377">
        <f t="shared" si="73"/>
        <v>0.79525240349709891</v>
      </c>
    </row>
    <row r="378" spans="24:31" x14ac:dyDescent="0.2">
      <c r="X378">
        <v>396</v>
      </c>
      <c r="Y378">
        <v>2.6566999999999998</v>
      </c>
      <c r="Z378">
        <f t="shared" si="72"/>
        <v>0.9770847511067432</v>
      </c>
      <c r="AB378">
        <v>396</v>
      </c>
      <c r="AC378">
        <v>4.9043000000000001</v>
      </c>
      <c r="AD378">
        <v>2.2159</v>
      </c>
      <c r="AE378">
        <f t="shared" si="73"/>
        <v>0.79565864151302224</v>
      </c>
    </row>
    <row r="379" spans="24:31" x14ac:dyDescent="0.2">
      <c r="X379">
        <v>397</v>
      </c>
      <c r="Y379">
        <v>2.6573000000000002</v>
      </c>
      <c r="Z379">
        <f t="shared" si="72"/>
        <v>0.97731056970010044</v>
      </c>
      <c r="AB379">
        <v>397</v>
      </c>
      <c r="AC379">
        <v>4.9085999999999999</v>
      </c>
      <c r="AD379">
        <v>2.2166999999999999</v>
      </c>
      <c r="AE379">
        <f t="shared" si="73"/>
        <v>0.79601960348057454</v>
      </c>
    </row>
    <row r="380" spans="24:31" x14ac:dyDescent="0.2">
      <c r="X380">
        <v>398</v>
      </c>
      <c r="Y380">
        <v>2.6579000000000002</v>
      </c>
      <c r="Z380">
        <f t="shared" si="72"/>
        <v>0.97753633731093292</v>
      </c>
      <c r="AB380">
        <v>398</v>
      </c>
      <c r="AC380">
        <v>4.9127999999999998</v>
      </c>
      <c r="AD380">
        <v>2.2174999999999998</v>
      </c>
      <c r="AE380">
        <f t="shared" si="73"/>
        <v>0.7963804352015974</v>
      </c>
    </row>
    <row r="381" spans="24:31" x14ac:dyDescent="0.2">
      <c r="X381">
        <v>399</v>
      </c>
      <c r="Y381">
        <v>2.6583999999999999</v>
      </c>
      <c r="Z381">
        <f t="shared" si="72"/>
        <v>0.97772443805824738</v>
      </c>
      <c r="AB381">
        <v>399</v>
      </c>
      <c r="AC381">
        <v>4.9169999999999998</v>
      </c>
      <c r="AD381">
        <v>2.2183999999999999</v>
      </c>
      <c r="AE381">
        <f t="shared" si="73"/>
        <v>0.79678621531943117</v>
      </c>
    </row>
    <row r="382" spans="24:31" x14ac:dyDescent="0.2">
      <c r="X382">
        <v>400</v>
      </c>
      <c r="Y382">
        <v>2.6589999999999998</v>
      </c>
      <c r="Z382">
        <f t="shared" si="72"/>
        <v>0.97795011226088269</v>
      </c>
      <c r="AB382">
        <v>400</v>
      </c>
      <c r="AC382">
        <v>4.9210000000000003</v>
      </c>
      <c r="AD382">
        <v>2.2191000000000001</v>
      </c>
      <c r="AE382">
        <f t="shared" si="73"/>
        <v>0.79710170827979465</v>
      </c>
    </row>
    <row r="383" spans="24:31" x14ac:dyDescent="0.2">
      <c r="X383">
        <v>401</v>
      </c>
      <c r="Y383">
        <v>2.6595</v>
      </c>
      <c r="Z383">
        <f t="shared" si="72"/>
        <v>0.97813813520023518</v>
      </c>
      <c r="AB383">
        <v>401</v>
      </c>
      <c r="AC383">
        <v>4.9249999999999998</v>
      </c>
      <c r="AD383">
        <v>2.2199</v>
      </c>
      <c r="AE383">
        <f t="shared" si="73"/>
        <v>0.79746214982458452</v>
      </c>
    </row>
    <row r="384" spans="24:31" x14ac:dyDescent="0.2">
      <c r="X384">
        <v>402</v>
      </c>
      <c r="Y384">
        <v>2.66</v>
      </c>
      <c r="Z384">
        <f t="shared" si="72"/>
        <v>0.97832612279360776</v>
      </c>
      <c r="AB384">
        <v>402</v>
      </c>
      <c r="AC384">
        <v>4.9288999999999996</v>
      </c>
      <c r="AD384">
        <v>2.2206999999999999</v>
      </c>
      <c r="AE384">
        <f t="shared" si="73"/>
        <v>0.79782246149807678</v>
      </c>
    </row>
    <row r="385" spans="24:31" x14ac:dyDescent="0.2">
      <c r="X385">
        <v>403</v>
      </c>
      <c r="Y385">
        <v>2.6604999999999999</v>
      </c>
      <c r="Z385">
        <f t="shared" si="72"/>
        <v>0.97851407505428689</v>
      </c>
      <c r="AB385">
        <v>403</v>
      </c>
      <c r="AC385">
        <v>4.9325999999999999</v>
      </c>
      <c r="AD385">
        <v>2.2214</v>
      </c>
      <c r="AE385">
        <f t="shared" si="73"/>
        <v>0.79813762775088259</v>
      </c>
    </row>
    <row r="386" spans="24:31" x14ac:dyDescent="0.2">
      <c r="X386">
        <v>404</v>
      </c>
      <c r="Y386">
        <v>2.661</v>
      </c>
      <c r="Z386">
        <f t="shared" si="72"/>
        <v>0.97870199199555219</v>
      </c>
      <c r="AB386">
        <v>404</v>
      </c>
      <c r="AC386">
        <v>4.9363000000000001</v>
      </c>
      <c r="AD386">
        <v>2.2221000000000002</v>
      </c>
      <c r="AE386">
        <f t="shared" si="73"/>
        <v>0.79845269470521618</v>
      </c>
    </row>
    <row r="387" spans="24:31" x14ac:dyDescent="0.2">
      <c r="X387">
        <v>405</v>
      </c>
      <c r="Y387">
        <v>2.6615000000000002</v>
      </c>
      <c r="Z387">
        <f t="shared" si="72"/>
        <v>0.97888987363067514</v>
      </c>
      <c r="AB387">
        <v>405</v>
      </c>
      <c r="AC387">
        <v>4.9398999999999997</v>
      </c>
      <c r="AD387">
        <v>2.2227999999999999</v>
      </c>
      <c r="AE387">
        <f t="shared" si="73"/>
        <v>0.79876766242362907</v>
      </c>
    </row>
    <row r="388" spans="24:31" x14ac:dyDescent="0.2">
      <c r="X388">
        <v>406</v>
      </c>
      <c r="Y388">
        <v>2.6619999999999999</v>
      </c>
      <c r="Z388">
        <f t="shared" si="72"/>
        <v>0.97907771997291981</v>
      </c>
      <c r="AB388">
        <v>406</v>
      </c>
      <c r="AC388">
        <v>4.9433999999999996</v>
      </c>
      <c r="AD388">
        <v>2.2235</v>
      </c>
      <c r="AE388">
        <f t="shared" si="73"/>
        <v>0.79908253096861415</v>
      </c>
    </row>
    <row r="389" spans="24:31" x14ac:dyDescent="0.2">
      <c r="X389">
        <v>407</v>
      </c>
      <c r="Y389">
        <v>2.6623999999999999</v>
      </c>
      <c r="Z389">
        <f t="shared" si="72"/>
        <v>0.97922797164475239</v>
      </c>
      <c r="AB389">
        <v>407</v>
      </c>
      <c r="AC389">
        <v>4.9469000000000003</v>
      </c>
      <c r="AD389">
        <v>2.2242000000000002</v>
      </c>
      <c r="AE389">
        <f t="shared" si="73"/>
        <v>0.79939730040260459</v>
      </c>
    </row>
    <row r="390" spans="24:31" x14ac:dyDescent="0.2">
      <c r="X390">
        <v>408</v>
      </c>
      <c r="Y390">
        <v>2.6629</v>
      </c>
      <c r="Z390">
        <f t="shared" si="72"/>
        <v>0.97941575449321894</v>
      </c>
      <c r="AB390">
        <v>408</v>
      </c>
      <c r="AC390">
        <v>4.9503000000000004</v>
      </c>
      <c r="AD390">
        <v>2.2248000000000001</v>
      </c>
      <c r="AE390">
        <f t="shared" si="73"/>
        <v>0.79966702393761813</v>
      </c>
    </row>
    <row r="391" spans="24:31" x14ac:dyDescent="0.2">
      <c r="X391">
        <v>409</v>
      </c>
      <c r="Y391">
        <v>2.6633</v>
      </c>
      <c r="Z391">
        <f t="shared" si="72"/>
        <v>0.9795659553871966</v>
      </c>
      <c r="AB391">
        <v>409</v>
      </c>
      <c r="AC391">
        <v>4.9535999999999998</v>
      </c>
      <c r="AD391">
        <v>2.2254999999999998</v>
      </c>
      <c r="AE391">
        <f t="shared" si="73"/>
        <v>0.79998160947377184</v>
      </c>
    </row>
    <row r="392" spans="24:31" x14ac:dyDescent="0.2">
      <c r="X392">
        <v>410</v>
      </c>
      <c r="Y392">
        <v>2.6638000000000002</v>
      </c>
      <c r="Z392">
        <f t="shared" si="72"/>
        <v>0.97975367478479314</v>
      </c>
      <c r="AB392">
        <v>410</v>
      </c>
      <c r="AC392">
        <v>4.9568000000000003</v>
      </c>
      <c r="AD392">
        <v>2.2261000000000002</v>
      </c>
      <c r="AE392">
        <f t="shared" si="73"/>
        <v>0.80025117547414637</v>
      </c>
    </row>
    <row r="393" spans="24:31" x14ac:dyDescent="0.2">
      <c r="X393" s="129">
        <v>411</v>
      </c>
      <c r="Y393" s="129">
        <v>2.6642000000000001</v>
      </c>
      <c r="Z393" s="129">
        <f t="shared" si="72"/>
        <v>0.97990382493522543</v>
      </c>
      <c r="AA393">
        <v>0.97990382493522543</v>
      </c>
      <c r="AB393">
        <v>411</v>
      </c>
      <c r="AC393">
        <v>4.9599000000000002</v>
      </c>
      <c r="AD393">
        <v>2.2267000000000001</v>
      </c>
      <c r="AE393">
        <f t="shared" si="73"/>
        <v>0.80052066882827477</v>
      </c>
    </row>
    <row r="394" spans="24:31" x14ac:dyDescent="0.2">
      <c r="X394" s="40" t="s">
        <v>183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resolution</vt:lpstr>
      <vt:lpstr>normalised based on width</vt:lpstr>
      <vt:lpstr>HAS + wt incorporated</vt:lpstr>
      <vt:lpstr>A</vt:lpstr>
      <vt:lpstr>k</vt:lpstr>
      <vt:lpstr>PSTm</vt:lpstr>
    </vt:vector>
  </TitlesOfParts>
  <Company>TOC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brownsa</dc:creator>
  <cp:lastModifiedBy>samantha fox (JIC)</cp:lastModifiedBy>
  <cp:lastPrinted>2016-07-14T09:27:16Z</cp:lastPrinted>
  <dcterms:created xsi:type="dcterms:W3CDTF">2010-04-20T13:26:39Z</dcterms:created>
  <dcterms:modified xsi:type="dcterms:W3CDTF">2018-05-08T16:44:05Z</dcterms:modified>
</cp:coreProperties>
</file>