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V:\COENGROUP\Arabidopsis\Growth description\Leaf Growth Atlas_SSF+KJL\Growth description of spch\"/>
    </mc:Choice>
  </mc:AlternateContent>
  <bookViews>
    <workbookView xWindow="3960" yWindow="120" windowWidth="22335" windowHeight="12795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definedNames>
    <definedName name="Al">Sheet1!$N$6</definedName>
    <definedName name="Aw">Sheet1!$N$3</definedName>
    <definedName name="kl">Sheet1!$O$6</definedName>
    <definedName name="kw">Sheet1!$O$3</definedName>
    <definedName name="PSTml">Sheet1!$P$6</definedName>
    <definedName name="PSTmw">Sheet1!$P$3</definedName>
    <definedName name="y0l">Sheet1!$Q$6</definedName>
    <definedName name="y0w">Sheet1!$Q$3</definedName>
  </definedNames>
  <calcPr calcId="171027"/>
</workbook>
</file>

<file path=xl/calcChain.xml><?xml version="1.0" encoding="utf-8"?>
<calcChain xmlns="http://schemas.openxmlformats.org/spreadsheetml/2006/main">
  <c r="M4" i="1" l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3" i="1"/>
  <c r="T126" i="1" l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3" i="1"/>
  <c r="AC38" i="1" l="1"/>
  <c r="AC44" i="1"/>
  <c r="AC45" i="1"/>
  <c r="AC46" i="1"/>
  <c r="AC49" i="1"/>
  <c r="AC50" i="1"/>
  <c r="AC61" i="1"/>
  <c r="AC62" i="1"/>
  <c r="AD66" i="1"/>
  <c r="AB66" i="1"/>
  <c r="AC66" i="1" s="1"/>
  <c r="AD65" i="1"/>
  <c r="AB65" i="1"/>
  <c r="AC65" i="1" s="1"/>
  <c r="AD64" i="1"/>
  <c r="AB64" i="1"/>
  <c r="AC64" i="1" s="1"/>
  <c r="AD63" i="1"/>
  <c r="AB63" i="1"/>
  <c r="AC63" i="1" s="1"/>
  <c r="AD62" i="1"/>
  <c r="AB62" i="1"/>
  <c r="AD61" i="1"/>
  <c r="AB61" i="1"/>
  <c r="AD60" i="1"/>
  <c r="AB60" i="1"/>
  <c r="AC60" i="1" s="1"/>
  <c r="AD59" i="1"/>
  <c r="AB59" i="1"/>
  <c r="AC59" i="1" s="1"/>
  <c r="AD58" i="1"/>
  <c r="AB58" i="1"/>
  <c r="AC58" i="1" s="1"/>
  <c r="AD57" i="1"/>
  <c r="AB57" i="1"/>
  <c r="AC57" i="1" s="1"/>
  <c r="AD56" i="1"/>
  <c r="AB56" i="1"/>
  <c r="AC56" i="1" s="1"/>
  <c r="AD55" i="1"/>
  <c r="AB55" i="1"/>
  <c r="AC55" i="1" s="1"/>
  <c r="AD54" i="1"/>
  <c r="AB54" i="1"/>
  <c r="AC54" i="1" s="1"/>
  <c r="AD53" i="1"/>
  <c r="AB53" i="1"/>
  <c r="AC53" i="1" s="1"/>
  <c r="AD52" i="1"/>
  <c r="AB52" i="1"/>
  <c r="AC52" i="1" s="1"/>
  <c r="AD51" i="1"/>
  <c r="AB51" i="1"/>
  <c r="AC51" i="1" s="1"/>
  <c r="AD50" i="1"/>
  <c r="AB50" i="1"/>
  <c r="AD49" i="1"/>
  <c r="AB49" i="1"/>
  <c r="AD48" i="1"/>
  <c r="AB48" i="1"/>
  <c r="AC48" i="1" s="1"/>
  <c r="AD47" i="1"/>
  <c r="AB47" i="1"/>
  <c r="AC47" i="1" s="1"/>
  <c r="AD46" i="1"/>
  <c r="AB46" i="1"/>
  <c r="AD45" i="1"/>
  <c r="AB45" i="1"/>
  <c r="AD44" i="1"/>
  <c r="AB44" i="1"/>
  <c r="AD43" i="1"/>
  <c r="AB43" i="1"/>
  <c r="AC43" i="1" s="1"/>
  <c r="AD42" i="1"/>
  <c r="AB42" i="1"/>
  <c r="AC42" i="1" s="1"/>
  <c r="AD41" i="1"/>
  <c r="AB41" i="1"/>
  <c r="AC41" i="1" s="1"/>
  <c r="AD40" i="1"/>
  <c r="AB40" i="1"/>
  <c r="AC40" i="1" s="1"/>
  <c r="AD39" i="1"/>
  <c r="AB39" i="1"/>
  <c r="AC39" i="1" s="1"/>
  <c r="AD38" i="1"/>
  <c r="AB38" i="1"/>
  <c r="AD37" i="1"/>
  <c r="AB37" i="1"/>
  <c r="AC37" i="1" s="1"/>
  <c r="AD36" i="1"/>
  <c r="AB36" i="1"/>
  <c r="AC36" i="1" s="1"/>
  <c r="AD35" i="1"/>
  <c r="AB35" i="1"/>
  <c r="AC35" i="1" s="1"/>
  <c r="AD34" i="1"/>
  <c r="AB34" i="1"/>
  <c r="AC34" i="1" s="1"/>
  <c r="AD33" i="1"/>
  <c r="AB33" i="1"/>
  <c r="AC33" i="1" s="1"/>
  <c r="AD32" i="1"/>
  <c r="AB32" i="1"/>
  <c r="AC32" i="1" s="1"/>
  <c r="AD31" i="1"/>
  <c r="AB31" i="1"/>
  <c r="AC31" i="1" s="1"/>
  <c r="AD30" i="1"/>
  <c r="AB30" i="1"/>
  <c r="AC30" i="1" s="1"/>
  <c r="AD29" i="1"/>
  <c r="AB29" i="1"/>
  <c r="AC29" i="1" s="1"/>
  <c r="AD28" i="1"/>
  <c r="AB28" i="1"/>
  <c r="AC28" i="1" s="1"/>
  <c r="AD27" i="1"/>
  <c r="AB27" i="1"/>
  <c r="AC27" i="1" s="1"/>
  <c r="AF23" i="1"/>
  <c r="AD23" i="1"/>
  <c r="AB23" i="1"/>
  <c r="AC23" i="1" s="1"/>
  <c r="AF22" i="1"/>
  <c r="AD22" i="1"/>
  <c r="AB22" i="1"/>
  <c r="AC22" i="1" s="1"/>
  <c r="AF21" i="1"/>
  <c r="AD21" i="1"/>
  <c r="AB21" i="1"/>
  <c r="AC21" i="1" s="1"/>
  <c r="AF20" i="1"/>
  <c r="AD20" i="1"/>
  <c r="AB20" i="1"/>
  <c r="AC20" i="1" s="1"/>
  <c r="AF19" i="1"/>
  <c r="AD19" i="1"/>
  <c r="AB19" i="1"/>
  <c r="AC19" i="1" s="1"/>
  <c r="AF18" i="1"/>
  <c r="AD18" i="1"/>
  <c r="AB18" i="1"/>
  <c r="AC18" i="1" s="1"/>
  <c r="AF17" i="1"/>
  <c r="AD17" i="1"/>
  <c r="AB17" i="1"/>
  <c r="AC17" i="1" s="1"/>
  <c r="AD16" i="1"/>
  <c r="AB16" i="1"/>
  <c r="AC16" i="1" s="1"/>
  <c r="AC4" i="1"/>
  <c r="AC13" i="1"/>
  <c r="AF13" i="1"/>
  <c r="AD13" i="1"/>
  <c r="AB13" i="1"/>
  <c r="AF12" i="1"/>
  <c r="AD12" i="1"/>
  <c r="AB12" i="1"/>
  <c r="AC12" i="1" s="1"/>
  <c r="AF11" i="1"/>
  <c r="AD11" i="1"/>
  <c r="AB11" i="1"/>
  <c r="AC11" i="1" s="1"/>
  <c r="AF10" i="1"/>
  <c r="AD10" i="1"/>
  <c r="AB10" i="1"/>
  <c r="AC10" i="1" s="1"/>
  <c r="AF9" i="1"/>
  <c r="AD9" i="1"/>
  <c r="AB9" i="1"/>
  <c r="AC9" i="1" s="1"/>
  <c r="AF8" i="1"/>
  <c r="AD8" i="1"/>
  <c r="AB8" i="1"/>
  <c r="AC8" i="1" s="1"/>
  <c r="AF7" i="1"/>
  <c r="AD7" i="1"/>
  <c r="AB7" i="1"/>
  <c r="AC7" i="1" s="1"/>
  <c r="AF6" i="1"/>
  <c r="AD6" i="1"/>
  <c r="AB6" i="1"/>
  <c r="AC6" i="1" s="1"/>
  <c r="AF5" i="1"/>
  <c r="AD5" i="1"/>
  <c r="AB5" i="1"/>
  <c r="AC5" i="1" s="1"/>
  <c r="AD4" i="1"/>
  <c r="AB4" i="1"/>
  <c r="AD3" i="1"/>
  <c r="AB3" i="1"/>
  <c r="AC3" i="1" s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G24" i="1"/>
  <c r="H24" i="1" s="1"/>
  <c r="G25" i="1"/>
  <c r="H25" i="1" s="1"/>
  <c r="G26" i="1"/>
  <c r="H26" i="1" s="1"/>
  <c r="B24" i="1"/>
  <c r="C24" i="1" s="1"/>
  <c r="B25" i="1"/>
  <c r="C25" i="1" s="1"/>
  <c r="B26" i="1"/>
  <c r="C26" i="1" s="1"/>
  <c r="G8" i="1"/>
  <c r="H8" i="1" s="1"/>
  <c r="G9" i="1"/>
  <c r="H9" i="1" s="1"/>
  <c r="G10" i="1"/>
  <c r="H10" i="1" s="1"/>
  <c r="G12" i="1"/>
  <c r="H12" i="1" s="1"/>
  <c r="G13" i="1"/>
  <c r="H13" i="1" s="1"/>
  <c r="G21" i="1"/>
  <c r="H21" i="1" s="1"/>
  <c r="G22" i="1"/>
  <c r="H22" i="1" s="1"/>
  <c r="G23" i="1"/>
  <c r="H23" i="1" s="1"/>
  <c r="G11" i="1"/>
  <c r="H11" i="1" s="1"/>
  <c r="B8" i="1"/>
  <c r="C8" i="1" s="1"/>
  <c r="B9" i="1"/>
  <c r="C9" i="1" s="1"/>
  <c r="B10" i="1"/>
  <c r="C10" i="1" s="1"/>
  <c r="B12" i="1"/>
  <c r="C12" i="1" s="1"/>
  <c r="B13" i="1"/>
  <c r="C13" i="1" s="1"/>
  <c r="B21" i="1"/>
  <c r="C21" i="1" s="1"/>
  <c r="B22" i="1"/>
  <c r="C22" i="1" s="1"/>
  <c r="B23" i="1"/>
  <c r="C23" i="1" s="1"/>
  <c r="C126" i="1"/>
  <c r="C178" i="1"/>
  <c r="B4" i="1"/>
  <c r="C4" i="1" s="1"/>
  <c r="B5" i="1"/>
  <c r="C5" i="1" s="1"/>
  <c r="B6" i="1"/>
  <c r="C6" i="1" s="1"/>
  <c r="B7" i="1"/>
  <c r="C7" i="1" s="1"/>
  <c r="B11" i="1"/>
  <c r="C11" i="1" s="1"/>
  <c r="B14" i="1"/>
  <c r="C14" i="1" s="1"/>
  <c r="B15" i="1"/>
  <c r="C15" i="1" s="1"/>
  <c r="B16" i="1"/>
  <c r="C16" i="1" s="1"/>
  <c r="B17" i="1"/>
  <c r="C17" i="1" s="1"/>
  <c r="B18" i="1"/>
  <c r="C18" i="1" s="1"/>
  <c r="B19" i="1"/>
  <c r="C19" i="1" s="1"/>
  <c r="B20" i="1"/>
  <c r="C20" i="1" s="1"/>
  <c r="B27" i="1"/>
  <c r="C27" i="1" s="1"/>
  <c r="B28" i="1"/>
  <c r="C28" i="1" s="1"/>
  <c r="B29" i="1"/>
  <c r="C29" i="1" s="1"/>
  <c r="B30" i="1"/>
  <c r="C30" i="1" s="1"/>
  <c r="B31" i="1"/>
  <c r="C31" i="1" s="1"/>
  <c r="B33" i="1"/>
  <c r="C33" i="1" s="1"/>
  <c r="B32" i="1"/>
  <c r="C32" i="1" s="1"/>
  <c r="B34" i="1"/>
  <c r="C34" i="1" s="1"/>
  <c r="B35" i="1"/>
  <c r="C35" i="1" s="1"/>
  <c r="B36" i="1"/>
  <c r="C36" i="1" s="1"/>
  <c r="B37" i="1"/>
  <c r="C37" i="1" s="1"/>
  <c r="B38" i="1"/>
  <c r="C38" i="1" s="1"/>
  <c r="B39" i="1"/>
  <c r="C39" i="1" s="1"/>
  <c r="B40" i="1"/>
  <c r="C40" i="1" s="1"/>
  <c r="B41" i="1"/>
  <c r="C41" i="1" s="1"/>
  <c r="B42" i="1"/>
  <c r="C42" i="1" s="1"/>
  <c r="B43" i="1"/>
  <c r="C43" i="1" s="1"/>
  <c r="B44" i="1"/>
  <c r="C44" i="1" s="1"/>
  <c r="B45" i="1"/>
  <c r="C45" i="1" s="1"/>
  <c r="B46" i="1"/>
  <c r="C46" i="1" s="1"/>
  <c r="B47" i="1"/>
  <c r="C47" i="1" s="1"/>
  <c r="B48" i="1"/>
  <c r="C48" i="1" s="1"/>
  <c r="B49" i="1"/>
  <c r="C49" i="1" s="1"/>
  <c r="B50" i="1"/>
  <c r="C50" i="1" s="1"/>
  <c r="B51" i="1"/>
  <c r="C51" i="1" s="1"/>
  <c r="B52" i="1"/>
  <c r="C52" i="1" s="1"/>
  <c r="B53" i="1"/>
  <c r="C53" i="1" s="1"/>
  <c r="B54" i="1"/>
  <c r="C54" i="1" s="1"/>
  <c r="B55" i="1"/>
  <c r="C55" i="1" s="1"/>
  <c r="B56" i="1"/>
  <c r="C56" i="1" s="1"/>
  <c r="B57" i="1"/>
  <c r="C57" i="1" s="1"/>
  <c r="B58" i="1"/>
  <c r="C58" i="1" s="1"/>
  <c r="B59" i="1"/>
  <c r="C59" i="1" s="1"/>
  <c r="B60" i="1"/>
  <c r="C60" i="1" s="1"/>
  <c r="B61" i="1"/>
  <c r="C61" i="1" s="1"/>
  <c r="B62" i="1"/>
  <c r="C62" i="1" s="1"/>
  <c r="B63" i="1"/>
  <c r="C63" i="1" s="1"/>
  <c r="B64" i="1"/>
  <c r="C64" i="1" s="1"/>
  <c r="B65" i="1"/>
  <c r="C65" i="1" s="1"/>
  <c r="B66" i="1"/>
  <c r="C66" i="1" s="1"/>
  <c r="B67" i="1"/>
  <c r="C67" i="1" s="1"/>
  <c r="B68" i="1"/>
  <c r="C68" i="1" s="1"/>
  <c r="B69" i="1"/>
  <c r="C69" i="1" s="1"/>
  <c r="B70" i="1"/>
  <c r="C70" i="1" s="1"/>
  <c r="B71" i="1"/>
  <c r="C71" i="1" s="1"/>
  <c r="B72" i="1"/>
  <c r="C72" i="1" s="1"/>
  <c r="B73" i="1"/>
  <c r="C73" i="1" s="1"/>
  <c r="B74" i="1"/>
  <c r="C74" i="1" s="1"/>
  <c r="B75" i="1"/>
  <c r="C75" i="1" s="1"/>
  <c r="B76" i="1"/>
  <c r="C76" i="1" s="1"/>
  <c r="B77" i="1"/>
  <c r="C77" i="1" s="1"/>
  <c r="B78" i="1"/>
  <c r="C78" i="1" s="1"/>
  <c r="B79" i="1"/>
  <c r="C79" i="1" s="1"/>
  <c r="B80" i="1"/>
  <c r="C80" i="1" s="1"/>
  <c r="B81" i="1"/>
  <c r="C81" i="1" s="1"/>
  <c r="B82" i="1"/>
  <c r="C82" i="1" s="1"/>
  <c r="B83" i="1"/>
  <c r="C83" i="1" s="1"/>
  <c r="B84" i="1"/>
  <c r="C84" i="1" s="1"/>
  <c r="B85" i="1"/>
  <c r="C85" i="1" s="1"/>
  <c r="B86" i="1"/>
  <c r="C86" i="1" s="1"/>
  <c r="B87" i="1"/>
  <c r="C87" i="1" s="1"/>
  <c r="B88" i="1"/>
  <c r="C88" i="1" s="1"/>
  <c r="B89" i="1"/>
  <c r="C89" i="1" s="1"/>
  <c r="B90" i="1"/>
  <c r="C90" i="1" s="1"/>
  <c r="B91" i="1"/>
  <c r="C91" i="1" s="1"/>
  <c r="B92" i="1"/>
  <c r="C92" i="1" s="1"/>
  <c r="B93" i="1"/>
  <c r="C93" i="1" s="1"/>
  <c r="B94" i="1"/>
  <c r="C94" i="1" s="1"/>
  <c r="B95" i="1"/>
  <c r="C95" i="1" s="1"/>
  <c r="B96" i="1"/>
  <c r="C96" i="1" s="1"/>
  <c r="B97" i="1"/>
  <c r="C97" i="1" s="1"/>
  <c r="B98" i="1"/>
  <c r="C98" i="1" s="1"/>
  <c r="B99" i="1"/>
  <c r="C99" i="1" s="1"/>
  <c r="B100" i="1"/>
  <c r="C100" i="1" s="1"/>
  <c r="B101" i="1"/>
  <c r="C101" i="1" s="1"/>
  <c r="B102" i="1"/>
  <c r="C102" i="1" s="1"/>
  <c r="B103" i="1"/>
  <c r="C103" i="1" s="1"/>
  <c r="B104" i="1"/>
  <c r="C104" i="1" s="1"/>
  <c r="B105" i="1"/>
  <c r="C105" i="1" s="1"/>
  <c r="B106" i="1"/>
  <c r="C106" i="1" s="1"/>
  <c r="B107" i="1"/>
  <c r="C107" i="1" s="1"/>
  <c r="B108" i="1"/>
  <c r="C108" i="1" s="1"/>
  <c r="B109" i="1"/>
  <c r="C109" i="1" s="1"/>
  <c r="B110" i="1"/>
  <c r="C110" i="1" s="1"/>
  <c r="B111" i="1"/>
  <c r="C111" i="1" s="1"/>
  <c r="B112" i="1"/>
  <c r="C112" i="1" s="1"/>
  <c r="B113" i="1"/>
  <c r="C113" i="1" s="1"/>
  <c r="B114" i="1"/>
  <c r="C114" i="1" s="1"/>
  <c r="B115" i="1"/>
  <c r="C115" i="1" s="1"/>
  <c r="B116" i="1"/>
  <c r="C116" i="1" s="1"/>
  <c r="B117" i="1"/>
  <c r="C117" i="1" s="1"/>
  <c r="B118" i="1"/>
  <c r="C118" i="1" s="1"/>
  <c r="B119" i="1"/>
  <c r="C119" i="1" s="1"/>
  <c r="B120" i="1"/>
  <c r="C120" i="1" s="1"/>
  <c r="B121" i="1"/>
  <c r="C121" i="1" s="1"/>
  <c r="B122" i="1"/>
  <c r="C122" i="1" s="1"/>
  <c r="B123" i="1"/>
  <c r="C123" i="1" s="1"/>
  <c r="B124" i="1"/>
  <c r="C124" i="1" s="1"/>
  <c r="B125" i="1"/>
  <c r="C125" i="1" s="1"/>
  <c r="B126" i="1"/>
  <c r="B127" i="1"/>
  <c r="C127" i="1" s="1"/>
  <c r="B128" i="1"/>
  <c r="C128" i="1" s="1"/>
  <c r="B129" i="1"/>
  <c r="C129" i="1" s="1"/>
  <c r="B130" i="1"/>
  <c r="C130" i="1" s="1"/>
  <c r="B131" i="1"/>
  <c r="C131" i="1" s="1"/>
  <c r="B132" i="1"/>
  <c r="C132" i="1" s="1"/>
  <c r="B133" i="1"/>
  <c r="C133" i="1" s="1"/>
  <c r="B134" i="1"/>
  <c r="C134" i="1" s="1"/>
  <c r="B135" i="1"/>
  <c r="C135" i="1" s="1"/>
  <c r="B136" i="1"/>
  <c r="C136" i="1" s="1"/>
  <c r="B137" i="1"/>
  <c r="C137" i="1" s="1"/>
  <c r="B138" i="1"/>
  <c r="C138" i="1" s="1"/>
  <c r="B139" i="1"/>
  <c r="C139" i="1" s="1"/>
  <c r="B140" i="1"/>
  <c r="C140" i="1" s="1"/>
  <c r="B141" i="1"/>
  <c r="C141" i="1" s="1"/>
  <c r="B142" i="1"/>
  <c r="C142" i="1" s="1"/>
  <c r="B143" i="1"/>
  <c r="C143" i="1" s="1"/>
  <c r="B144" i="1"/>
  <c r="C144" i="1" s="1"/>
  <c r="B145" i="1"/>
  <c r="C145" i="1" s="1"/>
  <c r="B146" i="1"/>
  <c r="C146" i="1" s="1"/>
  <c r="B147" i="1"/>
  <c r="C147" i="1" s="1"/>
  <c r="B148" i="1"/>
  <c r="C148" i="1" s="1"/>
  <c r="B149" i="1"/>
  <c r="C149" i="1" s="1"/>
  <c r="B150" i="1"/>
  <c r="C150" i="1" s="1"/>
  <c r="B151" i="1"/>
  <c r="C151" i="1" s="1"/>
  <c r="B152" i="1"/>
  <c r="C152" i="1" s="1"/>
  <c r="B153" i="1"/>
  <c r="C153" i="1" s="1"/>
  <c r="B154" i="1"/>
  <c r="C154" i="1" s="1"/>
  <c r="B155" i="1"/>
  <c r="C155" i="1" s="1"/>
  <c r="B156" i="1"/>
  <c r="C156" i="1" s="1"/>
  <c r="B157" i="1"/>
  <c r="C157" i="1" s="1"/>
  <c r="B158" i="1"/>
  <c r="C158" i="1" s="1"/>
  <c r="B159" i="1"/>
  <c r="C159" i="1" s="1"/>
  <c r="B160" i="1"/>
  <c r="C160" i="1" s="1"/>
  <c r="B161" i="1"/>
  <c r="C161" i="1" s="1"/>
  <c r="B162" i="1"/>
  <c r="C162" i="1" s="1"/>
  <c r="B163" i="1"/>
  <c r="C163" i="1" s="1"/>
  <c r="B164" i="1"/>
  <c r="C164" i="1" s="1"/>
  <c r="B165" i="1"/>
  <c r="C165" i="1" s="1"/>
  <c r="B166" i="1"/>
  <c r="C166" i="1" s="1"/>
  <c r="B167" i="1"/>
  <c r="C167" i="1" s="1"/>
  <c r="B168" i="1"/>
  <c r="C168" i="1" s="1"/>
  <c r="B169" i="1"/>
  <c r="C169" i="1" s="1"/>
  <c r="B170" i="1"/>
  <c r="C170" i="1" s="1"/>
  <c r="B171" i="1"/>
  <c r="C171" i="1" s="1"/>
  <c r="B172" i="1"/>
  <c r="C172" i="1" s="1"/>
  <c r="B173" i="1"/>
  <c r="C173" i="1" s="1"/>
  <c r="B174" i="1"/>
  <c r="C174" i="1" s="1"/>
  <c r="B175" i="1"/>
  <c r="C175" i="1" s="1"/>
  <c r="B176" i="1"/>
  <c r="C176" i="1" s="1"/>
  <c r="B177" i="1"/>
  <c r="C177" i="1" s="1"/>
  <c r="B178" i="1"/>
  <c r="B179" i="1"/>
  <c r="C179" i="1" s="1"/>
  <c r="B180" i="1"/>
  <c r="C180" i="1" s="1"/>
  <c r="B181" i="1"/>
  <c r="C181" i="1" s="1"/>
  <c r="B182" i="1"/>
  <c r="C182" i="1" s="1"/>
  <c r="B183" i="1"/>
  <c r="C183" i="1" s="1"/>
  <c r="B184" i="1"/>
  <c r="C184" i="1" s="1"/>
  <c r="B185" i="1"/>
  <c r="C185" i="1" s="1"/>
  <c r="B186" i="1"/>
  <c r="C186" i="1" s="1"/>
  <c r="B187" i="1"/>
  <c r="C187" i="1" s="1"/>
  <c r="B188" i="1"/>
  <c r="C188" i="1" s="1"/>
  <c r="B3" i="1"/>
  <c r="C3" i="1" s="1"/>
  <c r="I4" i="1"/>
  <c r="I5" i="1"/>
  <c r="I6" i="1"/>
  <c r="I7" i="1"/>
  <c r="I42" i="1"/>
  <c r="I43" i="1"/>
  <c r="I44" i="1"/>
  <c r="I45" i="1"/>
  <c r="I72" i="1"/>
  <c r="I73" i="1"/>
  <c r="I74" i="1"/>
  <c r="I33" i="1"/>
  <c r="I34" i="1"/>
  <c r="I36" i="1"/>
  <c r="I31" i="1"/>
  <c r="I28" i="1"/>
  <c r="I29" i="1"/>
  <c r="I30" i="1"/>
  <c r="I32" i="1"/>
  <c r="I35" i="1"/>
  <c r="I37" i="1"/>
  <c r="I38" i="1"/>
  <c r="I39" i="1"/>
  <c r="I40" i="1"/>
  <c r="I41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5" i="1"/>
  <c r="I66" i="1"/>
  <c r="I67" i="1"/>
  <c r="I68" i="1"/>
  <c r="I69" i="1"/>
  <c r="I70" i="1"/>
  <c r="I71" i="1"/>
  <c r="I64" i="1"/>
  <c r="I75" i="1"/>
  <c r="I76" i="1"/>
  <c r="I77" i="1"/>
  <c r="I78" i="1"/>
  <c r="I80" i="1"/>
  <c r="I79" i="1"/>
  <c r="I81" i="1"/>
  <c r="I82" i="1"/>
  <c r="I83" i="1"/>
  <c r="I84" i="1"/>
  <c r="I88" i="1"/>
  <c r="I85" i="1"/>
  <c r="I86" i="1"/>
  <c r="I87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20" i="1"/>
  <c r="I119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3" i="1"/>
  <c r="G157" i="1"/>
  <c r="H157" i="1" s="1"/>
  <c r="G158" i="1"/>
  <c r="H158" i="1" s="1"/>
  <c r="G159" i="1"/>
  <c r="H159" i="1" s="1"/>
  <c r="G160" i="1"/>
  <c r="H160" i="1" s="1"/>
  <c r="G161" i="1"/>
  <c r="H161" i="1" s="1"/>
  <c r="G162" i="1"/>
  <c r="H162" i="1" s="1"/>
  <c r="G163" i="1"/>
  <c r="H163" i="1" s="1"/>
  <c r="G164" i="1"/>
  <c r="H164" i="1" s="1"/>
  <c r="G165" i="1"/>
  <c r="H165" i="1" s="1"/>
  <c r="G166" i="1"/>
  <c r="H166" i="1" s="1"/>
  <c r="G167" i="1"/>
  <c r="H167" i="1" s="1"/>
  <c r="G168" i="1"/>
  <c r="H168" i="1" s="1"/>
  <c r="G169" i="1"/>
  <c r="H169" i="1" s="1"/>
  <c r="G170" i="1"/>
  <c r="H170" i="1" s="1"/>
  <c r="G171" i="1"/>
  <c r="H171" i="1" s="1"/>
  <c r="G172" i="1"/>
  <c r="H172" i="1" s="1"/>
  <c r="G173" i="1"/>
  <c r="H173" i="1" s="1"/>
  <c r="G174" i="1"/>
  <c r="H174" i="1" s="1"/>
  <c r="G175" i="1"/>
  <c r="H175" i="1" s="1"/>
  <c r="G176" i="1"/>
  <c r="H176" i="1" s="1"/>
  <c r="G177" i="1"/>
  <c r="H177" i="1" s="1"/>
  <c r="G178" i="1"/>
  <c r="H178" i="1" s="1"/>
  <c r="G179" i="1"/>
  <c r="H179" i="1" s="1"/>
  <c r="G180" i="1"/>
  <c r="H180" i="1" s="1"/>
  <c r="G181" i="1"/>
  <c r="H181" i="1" s="1"/>
  <c r="G182" i="1"/>
  <c r="H182" i="1" s="1"/>
  <c r="G183" i="1"/>
  <c r="H183" i="1" s="1"/>
  <c r="G184" i="1"/>
  <c r="H184" i="1" s="1"/>
  <c r="G185" i="1"/>
  <c r="H185" i="1" s="1"/>
  <c r="G186" i="1"/>
  <c r="H186" i="1" s="1"/>
  <c r="G187" i="1"/>
  <c r="H187" i="1" s="1"/>
  <c r="G188" i="1"/>
  <c r="H188" i="1" s="1"/>
  <c r="G131" i="1"/>
  <c r="H131" i="1" s="1"/>
  <c r="G132" i="1"/>
  <c r="H132" i="1" s="1"/>
  <c r="G133" i="1"/>
  <c r="H133" i="1" s="1"/>
  <c r="G134" i="1"/>
  <c r="H134" i="1" s="1"/>
  <c r="G135" i="1"/>
  <c r="H135" i="1" s="1"/>
  <c r="G136" i="1"/>
  <c r="H136" i="1" s="1"/>
  <c r="G137" i="1"/>
  <c r="H137" i="1" s="1"/>
  <c r="G138" i="1"/>
  <c r="H138" i="1" s="1"/>
  <c r="G139" i="1"/>
  <c r="H139" i="1" s="1"/>
  <c r="G140" i="1"/>
  <c r="H140" i="1" s="1"/>
  <c r="G141" i="1"/>
  <c r="H141" i="1" s="1"/>
  <c r="G142" i="1"/>
  <c r="H142" i="1" s="1"/>
  <c r="G143" i="1"/>
  <c r="H143" i="1" s="1"/>
  <c r="G144" i="1"/>
  <c r="H144" i="1" s="1"/>
  <c r="G145" i="1"/>
  <c r="H145" i="1" s="1"/>
  <c r="G146" i="1"/>
  <c r="H146" i="1" s="1"/>
  <c r="G147" i="1"/>
  <c r="H147" i="1" s="1"/>
  <c r="G148" i="1"/>
  <c r="H148" i="1" s="1"/>
  <c r="G149" i="1"/>
  <c r="H149" i="1" s="1"/>
  <c r="G150" i="1"/>
  <c r="H150" i="1" s="1"/>
  <c r="G151" i="1"/>
  <c r="H151" i="1" s="1"/>
  <c r="G152" i="1"/>
  <c r="H152" i="1" s="1"/>
  <c r="G153" i="1"/>
  <c r="H153" i="1" s="1"/>
  <c r="G154" i="1"/>
  <c r="H154" i="1" s="1"/>
  <c r="G155" i="1"/>
  <c r="H155" i="1" s="1"/>
  <c r="G156" i="1"/>
  <c r="H156" i="1" s="1"/>
  <c r="G106" i="1"/>
  <c r="H106" i="1" s="1"/>
  <c r="G107" i="1"/>
  <c r="H107" i="1" s="1"/>
  <c r="G108" i="1"/>
  <c r="H108" i="1" s="1"/>
  <c r="G109" i="1"/>
  <c r="H109" i="1" s="1"/>
  <c r="G110" i="1"/>
  <c r="H110" i="1" s="1"/>
  <c r="G111" i="1"/>
  <c r="H111" i="1" s="1"/>
  <c r="G112" i="1"/>
  <c r="H112" i="1" s="1"/>
  <c r="G113" i="1"/>
  <c r="H113" i="1" s="1"/>
  <c r="G114" i="1"/>
  <c r="H114" i="1" s="1"/>
  <c r="G115" i="1"/>
  <c r="H115" i="1" s="1"/>
  <c r="G116" i="1"/>
  <c r="H116" i="1" s="1"/>
  <c r="G117" i="1"/>
  <c r="H117" i="1" s="1"/>
  <c r="G118" i="1"/>
  <c r="H118" i="1" s="1"/>
  <c r="G120" i="1"/>
  <c r="H120" i="1" s="1"/>
  <c r="G119" i="1"/>
  <c r="H119" i="1" s="1"/>
  <c r="G121" i="1"/>
  <c r="H121" i="1" s="1"/>
  <c r="G122" i="1"/>
  <c r="H122" i="1" s="1"/>
  <c r="G123" i="1"/>
  <c r="H123" i="1" s="1"/>
  <c r="G124" i="1"/>
  <c r="H124" i="1" s="1"/>
  <c r="G125" i="1"/>
  <c r="H125" i="1" s="1"/>
  <c r="G126" i="1"/>
  <c r="H126" i="1" s="1"/>
  <c r="G127" i="1"/>
  <c r="H127" i="1" s="1"/>
  <c r="G128" i="1"/>
  <c r="H128" i="1" s="1"/>
  <c r="G129" i="1"/>
  <c r="H129" i="1" s="1"/>
  <c r="G130" i="1"/>
  <c r="H130" i="1" s="1"/>
  <c r="G84" i="1"/>
  <c r="H84" i="1" s="1"/>
  <c r="G88" i="1"/>
  <c r="H88" i="1" s="1"/>
  <c r="G85" i="1"/>
  <c r="H85" i="1" s="1"/>
  <c r="G86" i="1"/>
  <c r="H86" i="1" s="1"/>
  <c r="G87" i="1"/>
  <c r="H87" i="1" s="1"/>
  <c r="G89" i="1"/>
  <c r="H89" i="1" s="1"/>
  <c r="G90" i="1"/>
  <c r="H90" i="1" s="1"/>
  <c r="G91" i="1"/>
  <c r="H91" i="1" s="1"/>
  <c r="G92" i="1"/>
  <c r="H92" i="1" s="1"/>
  <c r="G93" i="1"/>
  <c r="H93" i="1" s="1"/>
  <c r="G94" i="1"/>
  <c r="H94" i="1" s="1"/>
  <c r="G95" i="1"/>
  <c r="H95" i="1" s="1"/>
  <c r="G96" i="1"/>
  <c r="H96" i="1" s="1"/>
  <c r="G97" i="1"/>
  <c r="H97" i="1" s="1"/>
  <c r="G98" i="1"/>
  <c r="H98" i="1" s="1"/>
  <c r="G99" i="1"/>
  <c r="H99" i="1" s="1"/>
  <c r="G100" i="1"/>
  <c r="H100" i="1" s="1"/>
  <c r="G101" i="1"/>
  <c r="H101" i="1" s="1"/>
  <c r="G102" i="1"/>
  <c r="H102" i="1" s="1"/>
  <c r="G103" i="1"/>
  <c r="H103" i="1" s="1"/>
  <c r="G104" i="1"/>
  <c r="H104" i="1" s="1"/>
  <c r="G105" i="1"/>
  <c r="H105" i="1" s="1"/>
  <c r="G51" i="1"/>
  <c r="H51" i="1" s="1"/>
  <c r="G52" i="1"/>
  <c r="H52" i="1" s="1"/>
  <c r="G53" i="1"/>
  <c r="H53" i="1" s="1"/>
  <c r="G54" i="1"/>
  <c r="H54" i="1" s="1"/>
  <c r="G55" i="1"/>
  <c r="H55" i="1" s="1"/>
  <c r="G56" i="1"/>
  <c r="H56" i="1" s="1"/>
  <c r="G57" i="1"/>
  <c r="H57" i="1" s="1"/>
  <c r="G58" i="1"/>
  <c r="H58" i="1" s="1"/>
  <c r="G59" i="1"/>
  <c r="H59" i="1" s="1"/>
  <c r="G60" i="1"/>
  <c r="H60" i="1" s="1"/>
  <c r="G61" i="1"/>
  <c r="H61" i="1" s="1"/>
  <c r="G62" i="1"/>
  <c r="H62" i="1" s="1"/>
  <c r="G63" i="1"/>
  <c r="H63" i="1" s="1"/>
  <c r="G65" i="1"/>
  <c r="H65" i="1" s="1"/>
  <c r="G66" i="1"/>
  <c r="H66" i="1" s="1"/>
  <c r="G67" i="1"/>
  <c r="H67" i="1" s="1"/>
  <c r="G68" i="1"/>
  <c r="H68" i="1" s="1"/>
  <c r="G69" i="1"/>
  <c r="H69" i="1" s="1"/>
  <c r="G70" i="1"/>
  <c r="H70" i="1" s="1"/>
  <c r="G71" i="1"/>
  <c r="H71" i="1" s="1"/>
  <c r="G64" i="1"/>
  <c r="H64" i="1" s="1"/>
  <c r="G75" i="1"/>
  <c r="H75" i="1" s="1"/>
  <c r="G76" i="1"/>
  <c r="H76" i="1" s="1"/>
  <c r="G77" i="1"/>
  <c r="H77" i="1" s="1"/>
  <c r="G78" i="1"/>
  <c r="H78" i="1" s="1"/>
  <c r="G80" i="1"/>
  <c r="H80" i="1" s="1"/>
  <c r="G79" i="1"/>
  <c r="H79" i="1" s="1"/>
  <c r="G81" i="1"/>
  <c r="H81" i="1" s="1"/>
  <c r="G82" i="1"/>
  <c r="H82" i="1" s="1"/>
  <c r="G83" i="1"/>
  <c r="H83" i="1" s="1"/>
  <c r="G34" i="1"/>
  <c r="H34" i="1" s="1"/>
  <c r="G36" i="1"/>
  <c r="H36" i="1" s="1"/>
  <c r="G31" i="1"/>
  <c r="H31" i="1" s="1"/>
  <c r="G27" i="1"/>
  <c r="H27" i="1" s="1"/>
  <c r="G28" i="1"/>
  <c r="H28" i="1" s="1"/>
  <c r="G29" i="1"/>
  <c r="H29" i="1" s="1"/>
  <c r="G30" i="1"/>
  <c r="H30" i="1" s="1"/>
  <c r="G32" i="1"/>
  <c r="H32" i="1" s="1"/>
  <c r="G35" i="1"/>
  <c r="H35" i="1" s="1"/>
  <c r="G37" i="1"/>
  <c r="H37" i="1" s="1"/>
  <c r="G38" i="1"/>
  <c r="H38" i="1" s="1"/>
  <c r="G39" i="1"/>
  <c r="H39" i="1" s="1"/>
  <c r="G40" i="1"/>
  <c r="H40" i="1" s="1"/>
  <c r="G41" i="1"/>
  <c r="H41" i="1" s="1"/>
  <c r="G46" i="1"/>
  <c r="H46" i="1" s="1"/>
  <c r="G47" i="1"/>
  <c r="H47" i="1" s="1"/>
  <c r="G48" i="1"/>
  <c r="H48" i="1" s="1"/>
  <c r="G49" i="1"/>
  <c r="H49" i="1" s="1"/>
  <c r="G50" i="1"/>
  <c r="H50" i="1" s="1"/>
  <c r="G4" i="1"/>
  <c r="H4" i="1" s="1"/>
  <c r="G5" i="1"/>
  <c r="H5" i="1" s="1"/>
  <c r="G6" i="1"/>
  <c r="H6" i="1" s="1"/>
  <c r="G7" i="1"/>
  <c r="H7" i="1" s="1"/>
  <c r="G14" i="1"/>
  <c r="H14" i="1" s="1"/>
  <c r="G15" i="1"/>
  <c r="H15" i="1" s="1"/>
  <c r="G16" i="1"/>
  <c r="H16" i="1" s="1"/>
  <c r="G17" i="1"/>
  <c r="H17" i="1" s="1"/>
  <c r="G18" i="1"/>
  <c r="H18" i="1" s="1"/>
  <c r="G19" i="1"/>
  <c r="H19" i="1" s="1"/>
  <c r="G20" i="1"/>
  <c r="H20" i="1" s="1"/>
  <c r="G42" i="1"/>
  <c r="H42" i="1" s="1"/>
  <c r="G43" i="1"/>
  <c r="H43" i="1" s="1"/>
  <c r="G44" i="1"/>
  <c r="H44" i="1" s="1"/>
  <c r="G45" i="1"/>
  <c r="H45" i="1" s="1"/>
  <c r="G72" i="1"/>
  <c r="H72" i="1" s="1"/>
  <c r="G73" i="1"/>
  <c r="H73" i="1" s="1"/>
  <c r="G74" i="1"/>
  <c r="H74" i="1" s="1"/>
  <c r="G33" i="1"/>
  <c r="H33" i="1" s="1"/>
  <c r="G3" i="1"/>
  <c r="H3" i="1" s="1"/>
</calcChain>
</file>

<file path=xl/sharedStrings.xml><?xml version="1.0" encoding="utf-8"?>
<sst xmlns="http://schemas.openxmlformats.org/spreadsheetml/2006/main" count="150" uniqueCount="91">
  <si>
    <t>Age (HAS)</t>
  </si>
  <si>
    <t>Aw</t>
  </si>
  <si>
    <t>kw</t>
  </si>
  <si>
    <t>PSTmw</t>
  </si>
  <si>
    <t>y0w</t>
  </si>
  <si>
    <t>Al</t>
  </si>
  <si>
    <t>kl</t>
  </si>
  <si>
    <t>PSTml</t>
  </si>
  <si>
    <t>y0l</t>
  </si>
  <si>
    <t>DAS</t>
  </si>
  <si>
    <t>DAS-1</t>
  </si>
  <si>
    <t>WT Leaf Length (mm)</t>
  </si>
  <si>
    <t>WT Leaf Width (mm)</t>
  </si>
  <si>
    <t>WT Logistic width</t>
  </si>
  <si>
    <t>WT Logistic Length</t>
  </si>
  <si>
    <t>Series Name</t>
  </si>
  <si>
    <t>Date Moved to CER</t>
  </si>
  <si>
    <t>Time moved to CER</t>
  </si>
  <si>
    <t>Date Imaged</t>
  </si>
  <si>
    <t>Time imaged</t>
  </si>
  <si>
    <t>age at imaging (DAS)</t>
  </si>
  <si>
    <t>elapsed time (h)</t>
  </si>
  <si>
    <t>TL01_plantA</t>
  </si>
  <si>
    <t>TL02_planta</t>
  </si>
  <si>
    <t>TL03_plantA</t>
  </si>
  <si>
    <t>TL04_plantA</t>
  </si>
  <si>
    <t>TL05_plantA</t>
  </si>
  <si>
    <t>TL06_plantA</t>
  </si>
  <si>
    <t>TL07_plantA</t>
  </si>
  <si>
    <t>TL08_plantA</t>
  </si>
  <si>
    <t>TL09_plantA</t>
  </si>
  <si>
    <t>TL010_plantA</t>
  </si>
  <si>
    <t>TL014_plantA</t>
  </si>
  <si>
    <t>3002_PA Leaf Width</t>
  </si>
  <si>
    <t>TL01</t>
  </si>
  <si>
    <t>TL02</t>
  </si>
  <si>
    <t>TL03</t>
  </si>
  <si>
    <t>Tl04</t>
  </si>
  <si>
    <t>TL05</t>
  </si>
  <si>
    <t>TL06</t>
  </si>
  <si>
    <t>TL07</t>
  </si>
  <si>
    <t>TL08</t>
  </si>
  <si>
    <t>TL00</t>
  </si>
  <si>
    <t>TL02_T00</t>
  </si>
  <si>
    <t>TL02_T01</t>
  </si>
  <si>
    <t>TL02_T02</t>
  </si>
  <si>
    <t>TL02_T03</t>
  </si>
  <si>
    <t>TL02_T04</t>
  </si>
  <si>
    <t>TL02_T05</t>
  </si>
  <si>
    <t>TL02_T06</t>
  </si>
  <si>
    <t>TL03_T00</t>
  </si>
  <si>
    <t>TL03_T01</t>
  </si>
  <si>
    <t>TL04</t>
  </si>
  <si>
    <t>TL07_T00</t>
  </si>
  <si>
    <t>TL07_T01</t>
  </si>
  <si>
    <t>TL07_T02</t>
  </si>
  <si>
    <t>TL07_T03</t>
  </si>
  <si>
    <t>TL07_T04</t>
  </si>
  <si>
    <t>TL07_T05</t>
  </si>
  <si>
    <t>TL07_T06</t>
  </si>
  <si>
    <t>TL09</t>
  </si>
  <si>
    <t>TL10</t>
  </si>
  <si>
    <t>TL11</t>
  </si>
  <si>
    <t>TL12</t>
  </si>
  <si>
    <t>TL13</t>
  </si>
  <si>
    <t>TL14</t>
  </si>
  <si>
    <t>TL15</t>
  </si>
  <si>
    <t>TL16_T00</t>
  </si>
  <si>
    <t>TL16_T01</t>
  </si>
  <si>
    <t>TL16_T02</t>
  </si>
  <si>
    <t>TL16_T03</t>
  </si>
  <si>
    <t>TL16_T04</t>
  </si>
  <si>
    <t>TL16_T05</t>
  </si>
  <si>
    <t>TL16_T06</t>
  </si>
  <si>
    <t>TL17</t>
  </si>
  <si>
    <t>TL18</t>
  </si>
  <si>
    <t>TL19</t>
  </si>
  <si>
    <t>TL20</t>
  </si>
  <si>
    <t>3289_2D leaf width</t>
  </si>
  <si>
    <t>2976 P3 Leaf Width</t>
  </si>
  <si>
    <t>3289 Lamina length (mm)</t>
  </si>
  <si>
    <t>Leaf Width (mm)</t>
  </si>
  <si>
    <t>Blade Length</t>
  </si>
  <si>
    <t>Blade + Petiole length</t>
  </si>
  <si>
    <t>-</t>
  </si>
  <si>
    <t>spch snapshot images</t>
  </si>
  <si>
    <t>Ln Leaf Width (WT)</t>
  </si>
  <si>
    <t>Ln Leaf Width (spch)</t>
  </si>
  <si>
    <t>Ln Logistoc width</t>
  </si>
  <si>
    <t>fama Leaf Width (mm)</t>
  </si>
  <si>
    <t xml:space="preserve">Ln fama leaf width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</si>
</sst>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[$-F400]h:mm:ss\ AM/PM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sz val="10"/>
      <name val="Arial"/>
    </font>
    <font>
      <sz val="11"/>
      <color rgb="FF9C0006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4" borderId="0" applyNumberFormat="0" applyBorder="0" applyAlignment="0" applyProtection="0"/>
  </cellStyleXfs>
  <cellXfs count="56">
    <xf numFmtId="0" fontId="0" fillId="0" borderId="0" xfId="0"/>
    <xf numFmtId="0" fontId="2" fillId="0" borderId="1" xfId="0" applyFont="1" applyBorder="1" applyAlignment="1">
      <alignment horizontal="center"/>
    </xf>
    <xf numFmtId="2" fontId="3" fillId="0" borderId="1" xfId="0" applyNumberFormat="1" applyFont="1" applyFill="1" applyBorder="1" applyAlignment="1">
      <alignment horizontal="center"/>
    </xf>
    <xf numFmtId="2" fontId="0" fillId="0" borderId="1" xfId="0" applyNumberFormat="1" applyFill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1" fillId="0" borderId="1" xfId="0" applyFont="1" applyBorder="1"/>
    <xf numFmtId="0" fontId="0" fillId="0" borderId="1" xfId="0" applyBorder="1"/>
    <xf numFmtId="0" fontId="0" fillId="0" borderId="1" xfId="0" applyFill="1" applyBorder="1" applyAlignment="1">
      <alignment horizontal="center"/>
    </xf>
    <xf numFmtId="2" fontId="2" fillId="0" borderId="1" xfId="0" applyNumberFormat="1" applyFont="1" applyFill="1" applyBorder="1" applyAlignment="1">
      <alignment horizontal="center"/>
    </xf>
    <xf numFmtId="2" fontId="4" fillId="0" borderId="1" xfId="0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164" fontId="0" fillId="2" borderId="0" xfId="0" applyNumberFormat="1" applyFill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2" fontId="0" fillId="0" borderId="0" xfId="0" applyNumberFormat="1" applyFill="1" applyAlignment="1">
      <alignment horizontal="center"/>
    </xf>
    <xf numFmtId="14" fontId="2" fillId="0" borderId="1" xfId="0" applyNumberFormat="1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2" fontId="2" fillId="0" borderId="2" xfId="0" applyNumberFormat="1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14" fontId="3" fillId="0" borderId="1" xfId="0" applyNumberFormat="1" applyFont="1" applyFill="1" applyBorder="1" applyAlignment="1">
      <alignment horizontal="center"/>
    </xf>
    <xf numFmtId="165" fontId="3" fillId="0" borderId="1" xfId="0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14" fontId="3" fillId="3" borderId="1" xfId="0" applyNumberFormat="1" applyFont="1" applyFill="1" applyBorder="1" applyAlignment="1">
      <alignment horizontal="center"/>
    </xf>
    <xf numFmtId="165" fontId="3" fillId="3" borderId="1" xfId="0" applyNumberFormat="1" applyFont="1" applyFill="1" applyBorder="1" applyAlignment="1">
      <alignment horizontal="center"/>
    </xf>
    <xf numFmtId="20" fontId="3" fillId="3" borderId="1" xfId="0" applyNumberFormat="1" applyFont="1" applyFill="1" applyBorder="1" applyAlignment="1">
      <alignment horizontal="center"/>
    </xf>
    <xf numFmtId="2" fontId="3" fillId="3" borderId="1" xfId="0" applyNumberFormat="1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5" fontId="3" fillId="0" borderId="1" xfId="0" applyNumberFormat="1" applyFont="1" applyBorder="1" applyAlignment="1">
      <alignment horizontal="center"/>
    </xf>
    <xf numFmtId="2" fontId="5" fillId="0" borderId="1" xfId="0" applyNumberFormat="1" applyFont="1" applyBorder="1" applyAlignment="1">
      <alignment horizontal="center"/>
    </xf>
    <xf numFmtId="0" fontId="5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4" fillId="0" borderId="1" xfId="0" applyFont="1" applyBorder="1" applyAlignment="1">
      <alignment horizontal="center"/>
    </xf>
    <xf numFmtId="20" fontId="0" fillId="0" borderId="1" xfId="0" applyNumberFormat="1" applyBorder="1" applyAlignment="1">
      <alignment horizontal="center"/>
    </xf>
    <xf numFmtId="20" fontId="3" fillId="0" borderId="1" xfId="0" applyNumberFormat="1" applyFont="1" applyBorder="1" applyAlignment="1">
      <alignment horizontal="center"/>
    </xf>
    <xf numFmtId="2" fontId="0" fillId="0" borderId="3" xfId="0" applyNumberFormat="1" applyFill="1" applyBorder="1" applyAlignment="1">
      <alignment horizontal="center"/>
    </xf>
    <xf numFmtId="2" fontId="0" fillId="0" borderId="0" xfId="0" applyNumberFormat="1" applyFont="1" applyFill="1" applyAlignment="1">
      <alignment horizontal="center"/>
    </xf>
    <xf numFmtId="2" fontId="0" fillId="0" borderId="1" xfId="0" applyNumberFormat="1" applyFont="1" applyFill="1" applyBorder="1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1" xfId="0" applyFont="1" applyFill="1" applyBorder="1" applyAlignment="1">
      <alignment horizontal="center"/>
    </xf>
    <xf numFmtId="2" fontId="7" fillId="0" borderId="1" xfId="1" applyNumberFormat="1" applyFont="1" applyFill="1" applyBorder="1" applyAlignment="1">
      <alignment horizontal="center"/>
    </xf>
    <xf numFmtId="2" fontId="7" fillId="0" borderId="2" xfId="1" applyNumberFormat="1" applyFont="1" applyFill="1" applyBorder="1" applyAlignment="1">
      <alignment horizontal="center"/>
    </xf>
    <xf numFmtId="2" fontId="0" fillId="0" borderId="2" xfId="0" applyNumberFormat="1" applyFont="1" applyFill="1" applyBorder="1" applyAlignment="1">
      <alignment horizontal="center"/>
    </xf>
    <xf numFmtId="2" fontId="3" fillId="0" borderId="1" xfId="1" applyNumberFormat="1" applyFont="1" applyFill="1" applyBorder="1" applyAlignment="1">
      <alignment horizontal="center"/>
    </xf>
    <xf numFmtId="2" fontId="7" fillId="0" borderId="0" xfId="1" applyNumberFormat="1" applyFont="1" applyFill="1" applyAlignment="1">
      <alignment horizontal="center"/>
    </xf>
    <xf numFmtId="0" fontId="0" fillId="0" borderId="2" xfId="0" applyBorder="1"/>
    <xf numFmtId="2" fontId="2" fillId="0" borderId="4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</cellXfs>
  <cellStyles count="2">
    <cellStyle name="Bad" xfId="1" builtinId="27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924247087729938E-2"/>
          <c:y val="2.5795149100338359E-2"/>
          <c:w val="0.82357232221902255"/>
          <c:h val="0.95533137149078828"/>
        </c:manualLayout>
      </c:layout>
      <c:scatterChart>
        <c:scatterStyle val="lineMarker"/>
        <c:varyColors val="0"/>
        <c:ser>
          <c:idx val="1"/>
          <c:order val="0"/>
          <c:tx>
            <c:strRef>
              <c:f>Sheet1!$E$2</c:f>
              <c:strCache>
                <c:ptCount val="1"/>
                <c:pt idx="0">
                  <c:v>WT Leaf Width (mm)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0"/>
            <c:spPr>
              <a:noFill/>
              <a:ln w="19050">
                <a:solidFill>
                  <a:schemeClr val="tx1"/>
                </a:solidFill>
              </a:ln>
            </c:spPr>
          </c:marker>
          <c:xVal>
            <c:numRef>
              <c:f>Sheet1!$A$3:$A$142</c:f>
              <c:numCache>
                <c:formatCode>General</c:formatCode>
                <c:ptCount val="140"/>
                <c:pt idx="0">
                  <c:v>48</c:v>
                </c:pt>
                <c:pt idx="1">
                  <c:v>48</c:v>
                </c:pt>
                <c:pt idx="2">
                  <c:v>72</c:v>
                </c:pt>
                <c:pt idx="3">
                  <c:v>72</c:v>
                </c:pt>
                <c:pt idx="4">
                  <c:v>72</c:v>
                </c:pt>
                <c:pt idx="5">
                  <c:v>94.133333333333326</c:v>
                </c:pt>
                <c:pt idx="6">
                  <c:v>94.833333333333329</c:v>
                </c:pt>
                <c:pt idx="7">
                  <c:v>95.683333333333337</c:v>
                </c:pt>
                <c:pt idx="8">
                  <c:v>96</c:v>
                </c:pt>
                <c:pt idx="9">
                  <c:v>96.883333333333326</c:v>
                </c:pt>
                <c:pt idx="10">
                  <c:v>97.800000000000011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118.1</c:v>
                </c:pt>
                <c:pt idx="19">
                  <c:v>118.64999999999999</c:v>
                </c:pt>
                <c:pt idx="20">
                  <c:v>119.05000000000001</c:v>
                </c:pt>
                <c:pt idx="21">
                  <c:v>120.88333333333333</c:v>
                </c:pt>
                <c:pt idx="22">
                  <c:v>122.16666666666666</c:v>
                </c:pt>
                <c:pt idx="23">
                  <c:v>123.06666666666668</c:v>
                </c:pt>
                <c:pt idx="24" formatCode="0.00">
                  <c:v>146.86666666666667</c:v>
                </c:pt>
                <c:pt idx="25" formatCode="0.00">
                  <c:v>147.38333333333333</c:v>
                </c:pt>
                <c:pt idx="26" formatCode="0.00">
                  <c:v>147.61666666666667</c:v>
                </c:pt>
                <c:pt idx="27" formatCode="0.00">
                  <c:v>148.01666666666665</c:v>
                </c:pt>
                <c:pt idx="28" formatCode="0.00">
                  <c:v>148.21666666666667</c:v>
                </c:pt>
                <c:pt idx="29" formatCode="0.00">
                  <c:v>148.29999999999998</c:v>
                </c:pt>
                <c:pt idx="30" formatCode="0.00">
                  <c:v>148.30000000000001</c:v>
                </c:pt>
                <c:pt idx="31" formatCode="0.00">
                  <c:v>148.63333333333333</c:v>
                </c:pt>
                <c:pt idx="32" formatCode="0.00">
                  <c:v>148.64999999999998</c:v>
                </c:pt>
                <c:pt idx="33" formatCode="0.00">
                  <c:v>148.91666666666666</c:v>
                </c:pt>
                <c:pt idx="34" formatCode="0.00">
                  <c:v>150.61666666666667</c:v>
                </c:pt>
                <c:pt idx="35" formatCode="0.00">
                  <c:v>151</c:v>
                </c:pt>
                <c:pt idx="36" formatCode="0.00">
                  <c:v>151.19999999999999</c:v>
                </c:pt>
                <c:pt idx="37" formatCode="0.00">
                  <c:v>151.33333333333331</c:v>
                </c:pt>
                <c:pt idx="38" formatCode="0.00">
                  <c:v>151.44999999999999</c:v>
                </c:pt>
                <c:pt idx="39">
                  <c:v>168</c:v>
                </c:pt>
                <c:pt idx="40">
                  <c:v>168</c:v>
                </c:pt>
                <c:pt idx="41">
                  <c:v>168</c:v>
                </c:pt>
                <c:pt idx="42">
                  <c:v>168</c:v>
                </c:pt>
                <c:pt idx="43" formatCode="0.00">
                  <c:v>172.13333333333333</c:v>
                </c:pt>
                <c:pt idx="44" formatCode="0.00">
                  <c:v>172.36666666666667</c:v>
                </c:pt>
                <c:pt idx="45" formatCode="0.00">
                  <c:v>172.63333333333333</c:v>
                </c:pt>
                <c:pt idx="46" formatCode="0.00">
                  <c:v>172.93333333333334</c:v>
                </c:pt>
                <c:pt idx="47" formatCode="0.00">
                  <c:v>173.15</c:v>
                </c:pt>
                <c:pt idx="48" formatCode="0.00">
                  <c:v>173.41666666666669</c:v>
                </c:pt>
                <c:pt idx="49" formatCode="0.00">
                  <c:v>174.16666666666669</c:v>
                </c:pt>
                <c:pt idx="50" formatCode="0.00">
                  <c:v>174.71666666666667</c:v>
                </c:pt>
                <c:pt idx="51" formatCode="0.00">
                  <c:v>174.85</c:v>
                </c:pt>
                <c:pt idx="52" formatCode="0.00">
                  <c:v>192.21666666666667</c:v>
                </c:pt>
                <c:pt idx="53" formatCode="0.00">
                  <c:v>192.40000000000003</c:v>
                </c:pt>
                <c:pt idx="54" formatCode="0.00">
                  <c:v>192.58333333333331</c:v>
                </c:pt>
                <c:pt idx="55" formatCode="0.00">
                  <c:v>192.7166666666667</c:v>
                </c:pt>
                <c:pt idx="56" formatCode="0.00">
                  <c:v>192.85</c:v>
                </c:pt>
                <c:pt idx="57" formatCode="0.00">
                  <c:v>214.68333333333334</c:v>
                </c:pt>
                <c:pt idx="58" formatCode="0.00">
                  <c:v>215.33333333333331</c:v>
                </c:pt>
                <c:pt idx="59" formatCode="0.00">
                  <c:v>215.91666666666669</c:v>
                </c:pt>
                <c:pt idx="60" formatCode="0.00">
                  <c:v>216.61666666666665</c:v>
                </c:pt>
                <c:pt idx="61" formatCode="0.00">
                  <c:v>216.89999999999998</c:v>
                </c:pt>
                <c:pt idx="62" formatCode="0.00">
                  <c:v>217.48333333333332</c:v>
                </c:pt>
                <c:pt idx="63" formatCode="0.00">
                  <c:v>218.66666666666666</c:v>
                </c:pt>
                <c:pt idx="64" formatCode="0.00">
                  <c:v>219.81666666666666</c:v>
                </c:pt>
                <c:pt idx="65" formatCode="0.00">
                  <c:v>220.18333333333334</c:v>
                </c:pt>
                <c:pt idx="66" formatCode="0.00">
                  <c:v>221.05</c:v>
                </c:pt>
                <c:pt idx="67" formatCode="0.00">
                  <c:v>221.3</c:v>
                </c:pt>
                <c:pt idx="68" formatCode="0.00">
                  <c:v>221.43333333333334</c:v>
                </c:pt>
                <c:pt idx="69">
                  <c:v>240</c:v>
                </c:pt>
                <c:pt idx="70">
                  <c:v>240</c:v>
                </c:pt>
                <c:pt idx="71">
                  <c:v>240</c:v>
                </c:pt>
                <c:pt idx="72" formatCode="0.00">
                  <c:v>247.31666666666666</c:v>
                </c:pt>
                <c:pt idx="73" formatCode="0.00">
                  <c:v>247.43333333333334</c:v>
                </c:pt>
                <c:pt idx="74" formatCode="0.00">
                  <c:v>247.58333333333331</c:v>
                </c:pt>
                <c:pt idx="75" formatCode="0.00">
                  <c:v>265.79999999999995</c:v>
                </c:pt>
                <c:pt idx="76" formatCode="0.00">
                  <c:v>266.3</c:v>
                </c:pt>
                <c:pt idx="77" formatCode="0.00">
                  <c:v>266.43333333333334</c:v>
                </c:pt>
                <c:pt idx="78" formatCode="0.00">
                  <c:v>266.53333333333336</c:v>
                </c:pt>
                <c:pt idx="79" formatCode="0.00">
                  <c:v>266.70000000000005</c:v>
                </c:pt>
                <c:pt idx="80" formatCode="0.00">
                  <c:v>266.81666666666666</c:v>
                </c:pt>
                <c:pt idx="81" formatCode="0.00">
                  <c:v>288.46666666666664</c:v>
                </c:pt>
                <c:pt idx="82" formatCode="0.00">
                  <c:v>293.08333333333331</c:v>
                </c:pt>
                <c:pt idx="83" formatCode="0.00">
                  <c:v>293.2833333333333</c:v>
                </c:pt>
                <c:pt idx="84" formatCode="0.00">
                  <c:v>293.38333333333333</c:v>
                </c:pt>
                <c:pt idx="85" formatCode="0.00">
                  <c:v>293.48333333333335</c:v>
                </c:pt>
                <c:pt idx="86" formatCode="0.00">
                  <c:v>294.33333333333337</c:v>
                </c:pt>
                <c:pt idx="87" formatCode="0.00">
                  <c:v>294.43333333333334</c:v>
                </c:pt>
                <c:pt idx="88" formatCode="0.00">
                  <c:v>294.56666666666666</c:v>
                </c:pt>
                <c:pt idx="89" formatCode="0.00">
                  <c:v>294.64999999999998</c:v>
                </c:pt>
                <c:pt idx="90" formatCode="0.00">
                  <c:v>316.5333333333333</c:v>
                </c:pt>
                <c:pt idx="91" formatCode="0.00">
                  <c:v>316.64999999999998</c:v>
                </c:pt>
                <c:pt idx="92" formatCode="0.00">
                  <c:v>316.76666666666665</c:v>
                </c:pt>
                <c:pt idx="93" formatCode="0.00">
                  <c:v>316.88333333333333</c:v>
                </c:pt>
                <c:pt idx="94" formatCode="0.00">
                  <c:v>317</c:v>
                </c:pt>
                <c:pt idx="95" formatCode="0.00">
                  <c:v>317.11666666666667</c:v>
                </c:pt>
                <c:pt idx="96" formatCode="0.00">
                  <c:v>317.51666666666665</c:v>
                </c:pt>
                <c:pt idx="97" formatCode="0.00">
                  <c:v>340.43333333333334</c:v>
                </c:pt>
                <c:pt idx="98" formatCode="0.00">
                  <c:v>340.55</c:v>
                </c:pt>
                <c:pt idx="99" formatCode="0.00">
                  <c:v>340.63333333333333</c:v>
                </c:pt>
                <c:pt idx="100" formatCode="0.00">
                  <c:v>340.68333333333334</c:v>
                </c:pt>
                <c:pt idx="101" formatCode="0.00">
                  <c:v>340.76666666666665</c:v>
                </c:pt>
                <c:pt idx="102" formatCode="0.00">
                  <c:v>340.86666666666667</c:v>
                </c:pt>
                <c:pt idx="103" formatCode="0.00">
                  <c:v>362.0333333333333</c:v>
                </c:pt>
                <c:pt idx="104" formatCode="0.00">
                  <c:v>362.2166666666667</c:v>
                </c:pt>
                <c:pt idx="105" formatCode="0.00">
                  <c:v>362.2833333333333</c:v>
                </c:pt>
                <c:pt idx="106" formatCode="0.00">
                  <c:v>362.35</c:v>
                </c:pt>
                <c:pt idx="107" formatCode="0.00">
                  <c:v>362.43333333333334</c:v>
                </c:pt>
                <c:pt idx="108" formatCode="0.00">
                  <c:v>362.48333333333335</c:v>
                </c:pt>
                <c:pt idx="109" formatCode="0.00">
                  <c:v>366.61666666666667</c:v>
                </c:pt>
                <c:pt idx="110" formatCode="0.00">
                  <c:v>366.68333333333334</c:v>
                </c:pt>
                <c:pt idx="111" formatCode="0.00">
                  <c:v>366.7166666666667</c:v>
                </c:pt>
                <c:pt idx="112" formatCode="0.00">
                  <c:v>366.75</c:v>
                </c:pt>
                <c:pt idx="113" formatCode="0.00">
                  <c:v>366.7833333333333</c:v>
                </c:pt>
                <c:pt idx="114" formatCode="0.00">
                  <c:v>366.81666666666666</c:v>
                </c:pt>
                <c:pt idx="115" formatCode="0.00">
                  <c:v>366.86666666666667</c:v>
                </c:pt>
                <c:pt idx="116" formatCode="0.00">
                  <c:v>386.98333333333335</c:v>
                </c:pt>
                <c:pt idx="117" formatCode="0.00">
                  <c:v>387.03333333333336</c:v>
                </c:pt>
                <c:pt idx="118" formatCode="0.00">
                  <c:v>387.08333333333331</c:v>
                </c:pt>
                <c:pt idx="119" formatCode="0.00">
                  <c:v>387.11666666666667</c:v>
                </c:pt>
                <c:pt idx="120" formatCode="0.00">
                  <c:v>387.15000000000003</c:v>
                </c:pt>
                <c:pt idx="121" formatCode="0.00">
                  <c:v>414.2</c:v>
                </c:pt>
                <c:pt idx="122" formatCode="0.00">
                  <c:v>414.23333333333335</c:v>
                </c:pt>
                <c:pt idx="123" formatCode="0.00">
                  <c:v>414.26666666666671</c:v>
                </c:pt>
                <c:pt idx="124" formatCode="0.00">
                  <c:v>414.29999999999995</c:v>
                </c:pt>
                <c:pt idx="125" formatCode="0.00">
                  <c:v>414.35</c:v>
                </c:pt>
                <c:pt idx="126" formatCode="0.00">
                  <c:v>414.38333333333333</c:v>
                </c:pt>
                <c:pt idx="127" formatCode="0.00">
                  <c:v>414.41666666666663</c:v>
                </c:pt>
                <c:pt idx="128" formatCode="0.00">
                  <c:v>435.06666666666661</c:v>
                </c:pt>
                <c:pt idx="129" formatCode="0.00">
                  <c:v>435.13333333333333</c:v>
                </c:pt>
                <c:pt idx="130" formatCode="0.00">
                  <c:v>435.15000000000003</c:v>
                </c:pt>
                <c:pt idx="131" formatCode="0.00">
                  <c:v>435.2</c:v>
                </c:pt>
                <c:pt idx="132" formatCode="0.00">
                  <c:v>435.23333333333335</c:v>
                </c:pt>
                <c:pt idx="133" formatCode="0.00">
                  <c:v>435.26666666666671</c:v>
                </c:pt>
                <c:pt idx="134" formatCode="0.00">
                  <c:v>485.84999999999997</c:v>
                </c:pt>
                <c:pt idx="135" formatCode="0.00">
                  <c:v>485.98333333333335</c:v>
                </c:pt>
                <c:pt idx="136" formatCode="0.00">
                  <c:v>486.03333333333336</c:v>
                </c:pt>
                <c:pt idx="137" formatCode="0.00">
                  <c:v>486.06666666666661</c:v>
                </c:pt>
                <c:pt idx="138" formatCode="0.00">
                  <c:v>486.11666666666667</c:v>
                </c:pt>
                <c:pt idx="139" formatCode="0.00">
                  <c:v>486.16666666666663</c:v>
                </c:pt>
              </c:numCache>
            </c:numRef>
          </c:xVal>
          <c:yVal>
            <c:numRef>
              <c:f>Sheet1!$F$3:$F$142</c:f>
              <c:numCache>
                <c:formatCode>0.00</c:formatCode>
                <c:ptCount val="140"/>
                <c:pt idx="0">
                  <c:v>-2.9957322735539909</c:v>
                </c:pt>
                <c:pt idx="1">
                  <c:v>-2.9004220937496661</c:v>
                </c:pt>
                <c:pt idx="2">
                  <c:v>-2.6450754019408218</c:v>
                </c:pt>
                <c:pt idx="3">
                  <c:v>-2.6450754019408218</c:v>
                </c:pt>
                <c:pt idx="4">
                  <c:v>-2.6882475738060303</c:v>
                </c:pt>
                <c:pt idx="5">
                  <c:v>-2.5257286443082556</c:v>
                </c:pt>
                <c:pt idx="6">
                  <c:v>-2.4191189092499972</c:v>
                </c:pt>
                <c:pt idx="7">
                  <c:v>-2.5257286443082556</c:v>
                </c:pt>
                <c:pt idx="8">
                  <c:v>-2.5902671654458267</c:v>
                </c:pt>
                <c:pt idx="9">
                  <c:v>-2.364460496712133</c:v>
                </c:pt>
                <c:pt idx="10">
                  <c:v>-2.7030626595911711</c:v>
                </c:pt>
                <c:pt idx="11">
                  <c:v>-2.488914671185539</c:v>
                </c:pt>
                <c:pt idx="12">
                  <c:v>-2.4769384801388235</c:v>
                </c:pt>
                <c:pt idx="13">
                  <c:v>-2.4769384801388235</c:v>
                </c:pt>
                <c:pt idx="14">
                  <c:v>-2.2537949288246137</c:v>
                </c:pt>
                <c:pt idx="15">
                  <c:v>-2.4534079827286295</c:v>
                </c:pt>
                <c:pt idx="16">
                  <c:v>-2.4191189092499972</c:v>
                </c:pt>
                <c:pt idx="17">
                  <c:v>-2.4418471603275536</c:v>
                </c:pt>
                <c:pt idx="18">
                  <c:v>-2.0402208285265546</c:v>
                </c:pt>
                <c:pt idx="19">
                  <c:v>-2.0955709236097197</c:v>
                </c:pt>
                <c:pt idx="20">
                  <c:v>-2.4191189092499972</c:v>
                </c:pt>
                <c:pt idx="21">
                  <c:v>-2.0099154790312257</c:v>
                </c:pt>
                <c:pt idx="22">
                  <c:v>-2.5770219386958062</c:v>
                </c:pt>
                <c:pt idx="23">
                  <c:v>-2.0955709236097197</c:v>
                </c:pt>
                <c:pt idx="24">
                  <c:v>-1.6094379124341003</c:v>
                </c:pt>
                <c:pt idx="25">
                  <c:v>-1.2801341652914999</c:v>
                </c:pt>
                <c:pt idx="26">
                  <c:v>-1.5606477482646683</c:v>
                </c:pt>
                <c:pt idx="27">
                  <c:v>-1.1711829815029451</c:v>
                </c:pt>
                <c:pt idx="28">
                  <c:v>-1.4961092271270973</c:v>
                </c:pt>
                <c:pt idx="29">
                  <c:v>-1.8325814637483102</c:v>
                </c:pt>
                <c:pt idx="30">
                  <c:v>-1.3783261914707137</c:v>
                </c:pt>
                <c:pt idx="31">
                  <c:v>-0.99967234081320611</c:v>
                </c:pt>
                <c:pt idx="32">
                  <c:v>-1.2552660987134867</c:v>
                </c:pt>
                <c:pt idx="33">
                  <c:v>-0.85331593271276662</c:v>
                </c:pt>
                <c:pt idx="34">
                  <c:v>-1.2106617924767327</c:v>
                </c:pt>
                <c:pt idx="35">
                  <c:v>-1.258781040820931</c:v>
                </c:pt>
                <c:pt idx="36">
                  <c:v>-1.3167682984712803</c:v>
                </c:pt>
                <c:pt idx="37">
                  <c:v>-1.2623083813388996</c:v>
                </c:pt>
                <c:pt idx="38">
                  <c:v>-1.3903023825174294</c:v>
                </c:pt>
                <c:pt idx="39">
                  <c:v>-1.4024237430497744</c:v>
                </c:pt>
                <c:pt idx="40">
                  <c:v>-1.2039728043259361</c:v>
                </c:pt>
                <c:pt idx="41">
                  <c:v>-1.1744140020843916</c:v>
                </c:pt>
                <c:pt idx="42">
                  <c:v>-1.1116975282167652</c:v>
                </c:pt>
                <c:pt idx="43">
                  <c:v>-0.63676684712383758</c:v>
                </c:pt>
                <c:pt idx="44">
                  <c:v>-0.79850769621777162</c:v>
                </c:pt>
                <c:pt idx="45">
                  <c:v>-0.78307188808793227</c:v>
                </c:pt>
                <c:pt idx="46">
                  <c:v>-0.55686956226739759</c:v>
                </c:pt>
                <c:pt idx="47">
                  <c:v>-0.92130327369769927</c:v>
                </c:pt>
                <c:pt idx="48">
                  <c:v>-0.52932909533055039</c:v>
                </c:pt>
                <c:pt idx="49">
                  <c:v>-0.86038309993585915</c:v>
                </c:pt>
                <c:pt idx="50">
                  <c:v>-0.99155321637470195</c:v>
                </c:pt>
                <c:pt idx="51">
                  <c:v>-0.76142602131323966</c:v>
                </c:pt>
                <c:pt idx="52">
                  <c:v>-0.2045671657412744</c:v>
                </c:pt>
                <c:pt idx="53">
                  <c:v>-0.77870506892159186</c:v>
                </c:pt>
                <c:pt idx="54">
                  <c:v>-0.56036606932612687</c:v>
                </c:pt>
                <c:pt idx="55">
                  <c:v>-0.65392646740666394</c:v>
                </c:pt>
                <c:pt idx="56">
                  <c:v>-0.70319751641344674</c:v>
                </c:pt>
                <c:pt idx="57">
                  <c:v>-0.69314718055994529</c:v>
                </c:pt>
                <c:pt idx="58">
                  <c:v>0.17227122094045313</c:v>
                </c:pt>
                <c:pt idx="59">
                  <c:v>0.34429867287067695</c:v>
                </c:pt>
                <c:pt idx="60">
                  <c:v>-0.34531118528841737</c:v>
                </c:pt>
                <c:pt idx="61">
                  <c:v>0.15014265842971941</c:v>
                </c:pt>
                <c:pt idx="62">
                  <c:v>0.34003730278570909</c:v>
                </c:pt>
                <c:pt idx="63">
                  <c:v>0.15785808461558032</c:v>
                </c:pt>
                <c:pt idx="64">
                  <c:v>7.4179398174251468E-2</c:v>
                </c:pt>
                <c:pt idx="65">
                  <c:v>-9.0407446521490707E-3</c:v>
                </c:pt>
                <c:pt idx="66">
                  <c:v>-0.26526847761488087</c:v>
                </c:pt>
                <c:pt idx="67">
                  <c:v>-2.1223636451626688E-2</c:v>
                </c:pt>
                <c:pt idx="68">
                  <c:v>-0.14734058789870913</c:v>
                </c:pt>
                <c:pt idx="69">
                  <c:v>0.22234323114344071</c:v>
                </c:pt>
                <c:pt idx="70">
                  <c:v>0.20701416938432612</c:v>
                </c:pt>
                <c:pt idx="71">
                  <c:v>0.74193734472937733</c:v>
                </c:pt>
                <c:pt idx="72">
                  <c:v>0.59663628017910153</c:v>
                </c:pt>
                <c:pt idx="73">
                  <c:v>0.65284588378641961</c:v>
                </c:pt>
                <c:pt idx="74">
                  <c:v>0.68107459932567604</c:v>
                </c:pt>
                <c:pt idx="75">
                  <c:v>0.29266961396282004</c:v>
                </c:pt>
                <c:pt idx="76">
                  <c:v>0.90825856017689077</c:v>
                </c:pt>
                <c:pt idx="77">
                  <c:v>0.8738006802532029</c:v>
                </c:pt>
                <c:pt idx="78">
                  <c:v>0.87296560713578142</c:v>
                </c:pt>
                <c:pt idx="79">
                  <c:v>0.90016134994427144</c:v>
                </c:pt>
                <c:pt idx="80">
                  <c:v>1.0459144996676606</c:v>
                </c:pt>
                <c:pt idx="81">
                  <c:v>0.7314058926770356</c:v>
                </c:pt>
                <c:pt idx="82">
                  <c:v>1.2499017362143359</c:v>
                </c:pt>
                <c:pt idx="83">
                  <c:v>1.206569430173202</c:v>
                </c:pt>
                <c:pt idx="84">
                  <c:v>1.0790896221792459</c:v>
                </c:pt>
                <c:pt idx="85">
                  <c:v>1.1969481893889715</c:v>
                </c:pt>
                <c:pt idx="86">
                  <c:v>0.83508067644861195</c:v>
                </c:pt>
                <c:pt idx="87">
                  <c:v>0.62860865942237409</c:v>
                </c:pt>
                <c:pt idx="88">
                  <c:v>0.85143215952565854</c:v>
                </c:pt>
                <c:pt idx="89">
                  <c:v>1.1587662114878567</c:v>
                </c:pt>
                <c:pt idx="90">
                  <c:v>0.86961832367572445</c:v>
                </c:pt>
                <c:pt idx="91">
                  <c:v>1.1534160807087837</c:v>
                </c:pt>
                <c:pt idx="92">
                  <c:v>1.199964782928397</c:v>
                </c:pt>
                <c:pt idx="93">
                  <c:v>0.83854538324930217</c:v>
                </c:pt>
                <c:pt idx="94">
                  <c:v>1.275362800412609</c:v>
                </c:pt>
                <c:pt idx="95">
                  <c:v>1.111528513934656</c:v>
                </c:pt>
                <c:pt idx="96">
                  <c:v>1.0935997468445653</c:v>
                </c:pt>
                <c:pt idx="97">
                  <c:v>1.363793095773377</c:v>
                </c:pt>
                <c:pt idx="98">
                  <c:v>1.202671958592888</c:v>
                </c:pt>
                <c:pt idx="99">
                  <c:v>1.3454723665996355</c:v>
                </c:pt>
                <c:pt idx="100">
                  <c:v>1.4226262903672808</c:v>
                </c:pt>
                <c:pt idx="101">
                  <c:v>1.3696567199668674</c:v>
                </c:pt>
                <c:pt idx="102">
                  <c:v>1.1936193922464444</c:v>
                </c:pt>
                <c:pt idx="103">
                  <c:v>1.3845428280810843</c:v>
                </c:pt>
                <c:pt idx="104">
                  <c:v>0.9086617047096639</c:v>
                </c:pt>
                <c:pt idx="105">
                  <c:v>1.082482906738226</c:v>
                </c:pt>
                <c:pt idx="106">
                  <c:v>1.3228219381643171</c:v>
                </c:pt>
                <c:pt idx="107">
                  <c:v>1.4355606024228087</c:v>
                </c:pt>
                <c:pt idx="108">
                  <c:v>1.4085449700547104</c:v>
                </c:pt>
                <c:pt idx="109">
                  <c:v>1.689172880452954</c:v>
                </c:pt>
                <c:pt idx="110">
                  <c:v>1.4504421809436423</c:v>
                </c:pt>
                <c:pt idx="111">
                  <c:v>1.5247511042669066</c:v>
                </c:pt>
                <c:pt idx="112">
                  <c:v>1.4228673413507309</c:v>
                </c:pt>
                <c:pt idx="113">
                  <c:v>1.4881738249410612</c:v>
                </c:pt>
                <c:pt idx="114">
                  <c:v>1.3352641900071118</c:v>
                </c:pt>
                <c:pt idx="115">
                  <c:v>1.4947002349636771</c:v>
                </c:pt>
                <c:pt idx="116">
                  <c:v>1.390286382389428</c:v>
                </c:pt>
                <c:pt idx="117">
                  <c:v>1.4765919991006713</c:v>
                </c:pt>
                <c:pt idx="118">
                  <c:v>1.5181994319998293</c:v>
                </c:pt>
                <c:pt idx="119">
                  <c:v>1.4831941858598499</c:v>
                </c:pt>
                <c:pt idx="120">
                  <c:v>1.5543479461161405</c:v>
                </c:pt>
                <c:pt idx="121">
                  <c:v>1.3815330440181801</c:v>
                </c:pt>
                <c:pt idx="122">
                  <c:v>1.7128966208023304</c:v>
                </c:pt>
                <c:pt idx="123">
                  <c:v>1.5955418072419891</c:v>
                </c:pt>
                <c:pt idx="124">
                  <c:v>1.3612329305245194</c:v>
                </c:pt>
                <c:pt idx="125">
                  <c:v>1.5594069788285354</c:v>
                </c:pt>
                <c:pt idx="126">
                  <c:v>1.5918847531865112</c:v>
                </c:pt>
                <c:pt idx="127">
                  <c:v>1.6694034936015345</c:v>
                </c:pt>
                <c:pt idx="128">
                  <c:v>1.7029282555214393</c:v>
                </c:pt>
                <c:pt idx="129">
                  <c:v>1.7268653293100646</c:v>
                </c:pt>
                <c:pt idx="130">
                  <c:v>1.4854607326143894</c:v>
                </c:pt>
                <c:pt idx="131">
                  <c:v>1.6804553996693807</c:v>
                </c:pt>
                <c:pt idx="132">
                  <c:v>1.6442257379197642</c:v>
                </c:pt>
                <c:pt idx="133">
                  <c:v>1.4777334214366722</c:v>
                </c:pt>
                <c:pt idx="134">
                  <c:v>1.5690324977990613</c:v>
                </c:pt>
                <c:pt idx="135">
                  <c:v>1.4024137429997741</c:v>
                </c:pt>
                <c:pt idx="136">
                  <c:v>1.4777334214366722</c:v>
                </c:pt>
                <c:pt idx="137">
                  <c:v>1.4021677102761807</c:v>
                </c:pt>
                <c:pt idx="138">
                  <c:v>1.5439389302014046</c:v>
                </c:pt>
                <c:pt idx="139">
                  <c:v>1.5556151057365939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72-4AB2-80DD-8BF6F4FA99EC}"/>
            </c:ext>
          </c:extLst>
        </c:ser>
        <c:ser>
          <c:idx val="7"/>
          <c:order val="1"/>
          <c:spPr>
            <a:ln w="28575">
              <a:noFill/>
            </a:ln>
          </c:spPr>
          <c:marker>
            <c:symbol val="x"/>
            <c:size val="10"/>
            <c:spPr>
              <a:ln w="19050">
                <a:solidFill>
                  <a:schemeClr val="tx1"/>
                </a:solidFill>
              </a:ln>
            </c:spPr>
          </c:marker>
          <c:xVal>
            <c:numRef>
              <c:f>Sheet1!$R$3:$R$151</c:f>
              <c:numCache>
                <c:formatCode>0.00</c:formatCode>
                <c:ptCount val="149"/>
                <c:pt idx="0">
                  <c:v>102.53333333333333</c:v>
                </c:pt>
                <c:pt idx="1">
                  <c:v>102.66666666666666</c:v>
                </c:pt>
                <c:pt idx="2">
                  <c:v>102.81666666666668</c:v>
                </c:pt>
                <c:pt idx="3">
                  <c:v>100.15</c:v>
                </c:pt>
                <c:pt idx="4">
                  <c:v>100.5</c:v>
                </c:pt>
                <c:pt idx="5">
                  <c:v>101.13333333333333</c:v>
                </c:pt>
                <c:pt idx="6">
                  <c:v>101.68333333333334</c:v>
                </c:pt>
                <c:pt idx="7">
                  <c:v>101.93333333333332</c:v>
                </c:pt>
                <c:pt idx="8">
                  <c:v>101.96666666666667</c:v>
                </c:pt>
                <c:pt idx="9">
                  <c:v>102.46666666666665</c:v>
                </c:pt>
                <c:pt idx="10">
                  <c:v>102.73333333333335</c:v>
                </c:pt>
                <c:pt idx="11">
                  <c:v>122.13333333333333</c:v>
                </c:pt>
                <c:pt idx="12">
                  <c:v>122.25</c:v>
                </c:pt>
                <c:pt idx="13">
                  <c:v>122.75</c:v>
                </c:pt>
                <c:pt idx="14">
                  <c:v>123.14999999999999</c:v>
                </c:pt>
                <c:pt idx="15">
                  <c:v>123.54999999999998</c:v>
                </c:pt>
                <c:pt idx="16">
                  <c:v>123.75</c:v>
                </c:pt>
                <c:pt idx="17">
                  <c:v>124.01666666666667</c:v>
                </c:pt>
                <c:pt idx="18">
                  <c:v>124.33333333333333</c:v>
                </c:pt>
                <c:pt idx="19">
                  <c:v>124.45</c:v>
                </c:pt>
                <c:pt idx="20">
                  <c:v>146.78333333333333</c:v>
                </c:pt>
                <c:pt idx="21">
                  <c:v>147.30000000000001</c:v>
                </c:pt>
                <c:pt idx="22">
                  <c:v>147.88333333333333</c:v>
                </c:pt>
                <c:pt idx="23">
                  <c:v>148.08333333333334</c:v>
                </c:pt>
                <c:pt idx="24">
                  <c:v>148.28333333333333</c:v>
                </c:pt>
                <c:pt idx="25">
                  <c:v>150.05000000000001</c:v>
                </c:pt>
                <c:pt idx="26">
                  <c:v>150.30000000000001</c:v>
                </c:pt>
                <c:pt idx="27">
                  <c:v>150.46666666666667</c:v>
                </c:pt>
                <c:pt idx="28">
                  <c:v>150.73333333333335</c:v>
                </c:pt>
                <c:pt idx="29">
                  <c:v>151.18333333333334</c:v>
                </c:pt>
                <c:pt idx="30">
                  <c:v>167.95</c:v>
                </c:pt>
                <c:pt idx="31">
                  <c:v>169.53333333333333</c:v>
                </c:pt>
                <c:pt idx="32">
                  <c:v>169.64999999999998</c:v>
                </c:pt>
                <c:pt idx="33">
                  <c:v>170.51666666666665</c:v>
                </c:pt>
                <c:pt idx="34">
                  <c:v>170.86666666666667</c:v>
                </c:pt>
                <c:pt idx="35">
                  <c:v>171.56666666666666</c:v>
                </c:pt>
                <c:pt idx="36">
                  <c:v>171.83333333333334</c:v>
                </c:pt>
                <c:pt idx="37">
                  <c:v>172.41666666666666</c:v>
                </c:pt>
                <c:pt idx="38">
                  <c:v>172.76666666666665</c:v>
                </c:pt>
                <c:pt idx="39">
                  <c:v>191.73333333333335</c:v>
                </c:pt>
                <c:pt idx="40">
                  <c:v>191.71666666666667</c:v>
                </c:pt>
                <c:pt idx="41">
                  <c:v>192.08333333333331</c:v>
                </c:pt>
                <c:pt idx="42">
                  <c:v>192.7166666666667</c:v>
                </c:pt>
                <c:pt idx="43">
                  <c:v>192.98333333333335</c:v>
                </c:pt>
                <c:pt idx="44">
                  <c:v>193.06666666666666</c:v>
                </c:pt>
                <c:pt idx="45">
                  <c:v>193.23333333333335</c:v>
                </c:pt>
                <c:pt idx="46">
                  <c:v>193.75</c:v>
                </c:pt>
                <c:pt idx="47">
                  <c:v>195.81666666666666</c:v>
                </c:pt>
                <c:pt idx="48">
                  <c:v>217.03333333333336</c:v>
                </c:pt>
                <c:pt idx="49">
                  <c:v>216.65</c:v>
                </c:pt>
                <c:pt idx="50">
                  <c:v>216.81666666666666</c:v>
                </c:pt>
                <c:pt idx="51">
                  <c:v>217.04999999999998</c:v>
                </c:pt>
                <c:pt idx="52">
                  <c:v>217.18333333333334</c:v>
                </c:pt>
                <c:pt idx="53">
                  <c:v>218.10000000000002</c:v>
                </c:pt>
                <c:pt idx="54">
                  <c:v>218.41666666666669</c:v>
                </c:pt>
                <c:pt idx="55">
                  <c:v>218.86666666666665</c:v>
                </c:pt>
                <c:pt idx="56">
                  <c:v>219.93333333333334</c:v>
                </c:pt>
                <c:pt idx="57">
                  <c:v>239.08333333333331</c:v>
                </c:pt>
                <c:pt idx="58">
                  <c:v>239.5</c:v>
                </c:pt>
                <c:pt idx="59">
                  <c:v>239.70000000000002</c:v>
                </c:pt>
                <c:pt idx="60">
                  <c:v>241.03333333333336</c:v>
                </c:pt>
                <c:pt idx="61">
                  <c:v>241.03333333333336</c:v>
                </c:pt>
                <c:pt idx="62">
                  <c:v>241.03333333333336</c:v>
                </c:pt>
                <c:pt idx="63">
                  <c:v>242.2166666666667</c:v>
                </c:pt>
                <c:pt idx="64">
                  <c:v>242.76666666666665</c:v>
                </c:pt>
                <c:pt idx="65">
                  <c:v>243</c:v>
                </c:pt>
                <c:pt idx="66">
                  <c:v>243.14999999999998</c:v>
                </c:pt>
                <c:pt idx="67">
                  <c:v>243.36666666666667</c:v>
                </c:pt>
                <c:pt idx="68">
                  <c:v>243.5</c:v>
                </c:pt>
                <c:pt idx="69">
                  <c:v>262.78333333333336</c:v>
                </c:pt>
                <c:pt idx="70">
                  <c:v>262.93333333333334</c:v>
                </c:pt>
                <c:pt idx="71">
                  <c:v>263.16666666666669</c:v>
                </c:pt>
                <c:pt idx="72">
                  <c:v>263.39999999999998</c:v>
                </c:pt>
                <c:pt idx="73">
                  <c:v>263.4666666666667</c:v>
                </c:pt>
                <c:pt idx="74">
                  <c:v>263.56666666666666</c:v>
                </c:pt>
                <c:pt idx="75">
                  <c:v>263.73333333333335</c:v>
                </c:pt>
                <c:pt idx="76">
                  <c:v>264.01666666666665</c:v>
                </c:pt>
                <c:pt idx="77">
                  <c:v>264.2</c:v>
                </c:pt>
                <c:pt idx="78">
                  <c:v>264.34999999999997</c:v>
                </c:pt>
                <c:pt idx="79">
                  <c:v>286.86666666666667</c:v>
                </c:pt>
                <c:pt idx="80">
                  <c:v>287.0333333333333</c:v>
                </c:pt>
                <c:pt idx="81">
                  <c:v>287.33333333333331</c:v>
                </c:pt>
                <c:pt idx="82">
                  <c:v>287.36666666666667</c:v>
                </c:pt>
                <c:pt idx="83">
                  <c:v>287.65000000000003</c:v>
                </c:pt>
                <c:pt idx="84">
                  <c:v>288.13333333333333</c:v>
                </c:pt>
                <c:pt idx="85">
                  <c:v>288.43333333333334</c:v>
                </c:pt>
                <c:pt idx="86">
                  <c:v>288.64999999999998</c:v>
                </c:pt>
                <c:pt idx="87">
                  <c:v>288.76666666666665</c:v>
                </c:pt>
                <c:pt idx="88">
                  <c:v>289</c:v>
                </c:pt>
                <c:pt idx="89">
                  <c:v>311.16666666666669</c:v>
                </c:pt>
                <c:pt idx="90">
                  <c:v>311.35000000000002</c:v>
                </c:pt>
                <c:pt idx="91">
                  <c:v>311.56666666666666</c:v>
                </c:pt>
                <c:pt idx="92">
                  <c:v>311.73333333333335</c:v>
                </c:pt>
                <c:pt idx="93">
                  <c:v>311.88333333333333</c:v>
                </c:pt>
                <c:pt idx="94">
                  <c:v>312.2</c:v>
                </c:pt>
                <c:pt idx="95">
                  <c:v>312.38333333333333</c:v>
                </c:pt>
                <c:pt idx="96">
                  <c:v>312.60000000000002</c:v>
                </c:pt>
                <c:pt idx="97">
                  <c:v>312.7166666666667</c:v>
                </c:pt>
                <c:pt idx="98">
                  <c:v>312.93333333333334</c:v>
                </c:pt>
                <c:pt idx="99">
                  <c:v>313.13333333333333</c:v>
                </c:pt>
                <c:pt idx="100">
                  <c:v>334.78333333333336</c:v>
                </c:pt>
                <c:pt idx="101">
                  <c:v>334.76666666666665</c:v>
                </c:pt>
                <c:pt idx="102">
                  <c:v>334.91666666666663</c:v>
                </c:pt>
                <c:pt idx="103">
                  <c:v>335.2</c:v>
                </c:pt>
                <c:pt idx="104">
                  <c:v>335.93333333333334</c:v>
                </c:pt>
                <c:pt idx="105">
                  <c:v>336.01666666666665</c:v>
                </c:pt>
                <c:pt idx="106">
                  <c:v>336.2166666666667</c:v>
                </c:pt>
                <c:pt idx="107">
                  <c:v>336.41666666666663</c:v>
                </c:pt>
                <c:pt idx="108">
                  <c:v>336.5333333333333</c:v>
                </c:pt>
                <c:pt idx="109">
                  <c:v>336.7833333333333</c:v>
                </c:pt>
                <c:pt idx="110">
                  <c:v>358.6</c:v>
                </c:pt>
                <c:pt idx="111">
                  <c:v>358.78333333333336</c:v>
                </c:pt>
                <c:pt idx="112">
                  <c:v>358.93333333333334</c:v>
                </c:pt>
                <c:pt idx="113">
                  <c:v>359</c:v>
                </c:pt>
                <c:pt idx="114">
                  <c:v>359.2</c:v>
                </c:pt>
                <c:pt idx="115">
                  <c:v>359.51666666666665</c:v>
                </c:pt>
                <c:pt idx="116">
                  <c:v>359.66666666666663</c:v>
                </c:pt>
                <c:pt idx="117">
                  <c:v>359.75</c:v>
                </c:pt>
                <c:pt idx="118">
                  <c:v>359.9666666666667</c:v>
                </c:pt>
                <c:pt idx="119">
                  <c:v>360.11666666666667</c:v>
                </c:pt>
                <c:pt idx="120">
                  <c:v>360.31666666666666</c:v>
                </c:pt>
                <c:pt idx="121">
                  <c:v>406.7166666666667</c:v>
                </c:pt>
                <c:pt idx="122">
                  <c:v>410.06666666666672</c:v>
                </c:pt>
                <c:pt idx="123">
                  <c:v>408.2</c:v>
                </c:pt>
                <c:pt idx="124">
                  <c:v>408.45000000000005</c:v>
                </c:pt>
                <c:pt idx="125">
                  <c:v>408.69999999999993</c:v>
                </c:pt>
                <c:pt idx="126">
                  <c:v>408.86666666666667</c:v>
                </c:pt>
                <c:pt idx="127">
                  <c:v>409.31666666666672</c:v>
                </c:pt>
                <c:pt idx="128">
                  <c:v>410.21666666666664</c:v>
                </c:pt>
                <c:pt idx="129">
                  <c:v>410.63333333333333</c:v>
                </c:pt>
                <c:pt idx="130">
                  <c:v>430.48333333333335</c:v>
                </c:pt>
                <c:pt idx="131">
                  <c:v>430.56666666666661</c:v>
                </c:pt>
                <c:pt idx="132">
                  <c:v>430.88333333333333</c:v>
                </c:pt>
                <c:pt idx="133">
                  <c:v>431.28333333333336</c:v>
                </c:pt>
                <c:pt idx="134">
                  <c:v>432.1</c:v>
                </c:pt>
                <c:pt idx="135">
                  <c:v>431.84999999999997</c:v>
                </c:pt>
                <c:pt idx="136">
                  <c:v>432.26666666666671</c:v>
                </c:pt>
                <c:pt idx="137">
                  <c:v>432.41666666666663</c:v>
                </c:pt>
                <c:pt idx="138">
                  <c:v>432.61666666666667</c:v>
                </c:pt>
                <c:pt idx="139">
                  <c:v>433.15</c:v>
                </c:pt>
                <c:pt idx="140">
                  <c:v>481.36666666666667</c:v>
                </c:pt>
                <c:pt idx="141">
                  <c:v>481.61666666666667</c:v>
                </c:pt>
                <c:pt idx="142">
                  <c:v>481.68333333333328</c:v>
                </c:pt>
                <c:pt idx="143">
                  <c:v>481.91666666666663</c:v>
                </c:pt>
                <c:pt idx="144">
                  <c:v>482.21666666666664</c:v>
                </c:pt>
                <c:pt idx="145">
                  <c:v>482.48333333333335</c:v>
                </c:pt>
                <c:pt idx="146">
                  <c:v>482.73333333333329</c:v>
                </c:pt>
                <c:pt idx="147">
                  <c:v>483.4</c:v>
                </c:pt>
                <c:pt idx="148">
                  <c:v>483.83333333333331</c:v>
                </c:pt>
              </c:numCache>
            </c:numRef>
          </c:xVal>
          <c:yVal>
            <c:numRef>
              <c:f>Sheet1!$T$3:$T$151</c:f>
              <c:numCache>
                <c:formatCode>0.00</c:formatCode>
                <c:ptCount val="149"/>
                <c:pt idx="0">
                  <c:v>-2.5257286443082556</c:v>
                </c:pt>
                <c:pt idx="1">
                  <c:v>-2.5010360317178839</c:v>
                </c:pt>
                <c:pt idx="2">
                  <c:v>-2.5902671654458267</c:v>
                </c:pt>
                <c:pt idx="3">
                  <c:v>-2.4769384801388235</c:v>
                </c:pt>
                <c:pt idx="4">
                  <c:v>-2.1982250776698029</c:v>
                </c:pt>
                <c:pt idx="5">
                  <c:v>-2.4418471603275536</c:v>
                </c:pt>
                <c:pt idx="6">
                  <c:v>-2.0714733720306588</c:v>
                </c:pt>
                <c:pt idx="7">
                  <c:v>-2.3025850929940455</c:v>
                </c:pt>
                <c:pt idx="8">
                  <c:v>-2.1541650878757723</c:v>
                </c:pt>
                <c:pt idx="9">
                  <c:v>-2.2633643798407643</c:v>
                </c:pt>
                <c:pt idx="10">
                  <c:v>-2.1286317858706076</c:v>
                </c:pt>
                <c:pt idx="11">
                  <c:v>-2.2164073967529934</c:v>
                </c:pt>
                <c:pt idx="12">
                  <c:v>-2.1715568305876416</c:v>
                </c:pt>
                <c:pt idx="13">
                  <c:v>-2.6592600369327779</c:v>
                </c:pt>
                <c:pt idx="14">
                  <c:v>-2.353878387381596</c:v>
                </c:pt>
                <c:pt idx="15">
                  <c:v>-2.353878387381596</c:v>
                </c:pt>
                <c:pt idx="16">
                  <c:v>-2.1982250776698029</c:v>
                </c:pt>
                <c:pt idx="17">
                  <c:v>-2.0402208285265546</c:v>
                </c:pt>
                <c:pt idx="18">
                  <c:v>-2.3968957724652871</c:v>
                </c:pt>
                <c:pt idx="19">
                  <c:v>-2.5010360317178839</c:v>
                </c:pt>
                <c:pt idx="20">
                  <c:v>-2.2827824656978661</c:v>
                </c:pt>
                <c:pt idx="21">
                  <c:v>-2.3486290314954523</c:v>
                </c:pt>
                <c:pt idx="22">
                  <c:v>-2.4534079827286295</c:v>
                </c:pt>
                <c:pt idx="23">
                  <c:v>-2.1119647333853959</c:v>
                </c:pt>
                <c:pt idx="24">
                  <c:v>-2.2072749131897207</c:v>
                </c:pt>
                <c:pt idx="25">
                  <c:v>-2.0249533563957662</c:v>
                </c:pt>
                <c:pt idx="26">
                  <c:v>-2.5010360317178839</c:v>
                </c:pt>
                <c:pt idx="27">
                  <c:v>-2.1037342342488805</c:v>
                </c:pt>
                <c:pt idx="28">
                  <c:v>-2.0479428746204649</c:v>
                </c:pt>
                <c:pt idx="29">
                  <c:v>-1.9732813458514451</c:v>
                </c:pt>
                <c:pt idx="30">
                  <c:v>-2.0249533563957662</c:v>
                </c:pt>
                <c:pt idx="31">
                  <c:v>-2.2537949288246137</c:v>
                </c:pt>
                <c:pt idx="32">
                  <c:v>-2.364460496712133</c:v>
                </c:pt>
                <c:pt idx="33">
                  <c:v>-2.1715568305876416</c:v>
                </c:pt>
                <c:pt idx="34">
                  <c:v>-2.2072749131897207</c:v>
                </c:pt>
                <c:pt idx="35">
                  <c:v>-2.0714733720306588</c:v>
                </c:pt>
                <c:pt idx="36">
                  <c:v>-2.145581344184381</c:v>
                </c:pt>
                <c:pt idx="37">
                  <c:v>-2.0249533563957662</c:v>
                </c:pt>
                <c:pt idx="38">
                  <c:v>-2.2072749131897207</c:v>
                </c:pt>
                <c:pt idx="39">
                  <c:v>-2.1370706545164722</c:v>
                </c:pt>
                <c:pt idx="40">
                  <c:v>-1.8643301620628905</c:v>
                </c:pt>
                <c:pt idx="41">
                  <c:v>-1.6398971199188088</c:v>
                </c:pt>
                <c:pt idx="42">
                  <c:v>-1.6820086052689358</c:v>
                </c:pt>
                <c:pt idx="43">
                  <c:v>-2.0024805005437076</c:v>
                </c:pt>
                <c:pt idx="44">
                  <c:v>-1.7092582477163114</c:v>
                </c:pt>
                <c:pt idx="45">
                  <c:v>-1.9519282213808764</c:v>
                </c:pt>
                <c:pt idx="46">
                  <c:v>-2.0955709236097197</c:v>
                </c:pt>
                <c:pt idx="47">
                  <c:v>-1.7372712839439852</c:v>
                </c:pt>
                <c:pt idx="48">
                  <c:v>-1.8325814637483102</c:v>
                </c:pt>
                <c:pt idx="49">
                  <c:v>-1.8643301620628905</c:v>
                </c:pt>
                <c:pt idx="50">
                  <c:v>-1.9449106487222299</c:v>
                </c:pt>
                <c:pt idx="51">
                  <c:v>-2.1982250776698029</c:v>
                </c:pt>
                <c:pt idx="52">
                  <c:v>-1.6347557204183902</c:v>
                </c:pt>
                <c:pt idx="53">
                  <c:v>-1.3586791940869172</c:v>
                </c:pt>
                <c:pt idx="54">
                  <c:v>-1.2173958246580767</c:v>
                </c:pt>
                <c:pt idx="55">
                  <c:v>-1.6450650900772514</c:v>
                </c:pt>
                <c:pt idx="56">
                  <c:v>-1.4524341636244356</c:v>
                </c:pt>
                <c:pt idx="57">
                  <c:v>-1.6347557204183902</c:v>
                </c:pt>
                <c:pt idx="58">
                  <c:v>-1.2207799226423173</c:v>
                </c:pt>
                <c:pt idx="59">
                  <c:v>-1.5095925774643841</c:v>
                </c:pt>
                <c:pt idx="60">
                  <c:v>-2.0794415416798357</c:v>
                </c:pt>
                <c:pt idx="61">
                  <c:v>-1.8325814637483102</c:v>
                </c:pt>
                <c:pt idx="62">
                  <c:v>-1.0412872220488403</c:v>
                </c:pt>
                <c:pt idx="63">
                  <c:v>-1.5994875815809322</c:v>
                </c:pt>
                <c:pt idx="64">
                  <c:v>-1.9241486572738007</c:v>
                </c:pt>
                <c:pt idx="65">
                  <c:v>-1.5606477482646683</c:v>
                </c:pt>
                <c:pt idx="66">
                  <c:v>-1.5050778971098575</c:v>
                </c:pt>
                <c:pt idx="67">
                  <c:v>-1.8515094736338289</c:v>
                </c:pt>
                <c:pt idx="68">
                  <c:v>-1.9449106487222299</c:v>
                </c:pt>
                <c:pt idx="69">
                  <c:v>-1.1301029557594804</c:v>
                </c:pt>
                <c:pt idx="70">
                  <c:v>-1.2837377727947985</c:v>
                </c:pt>
                <c:pt idx="71">
                  <c:v>-1.313043899380298</c:v>
                </c:pt>
                <c:pt idx="72">
                  <c:v>-1.2765434971607714</c:v>
                </c:pt>
                <c:pt idx="73">
                  <c:v>-1.2106617924767327</c:v>
                </c:pt>
                <c:pt idx="74">
                  <c:v>-1.3318061758358208</c:v>
                </c:pt>
                <c:pt idx="75">
                  <c:v>-1.8838747581358606</c:v>
                </c:pt>
                <c:pt idx="76">
                  <c:v>-2.2072749131897207</c:v>
                </c:pt>
                <c:pt idx="77">
                  <c:v>-1.7719568419318752</c:v>
                </c:pt>
                <c:pt idx="78">
                  <c:v>-1.4524341636244356</c:v>
                </c:pt>
                <c:pt idx="79">
                  <c:v>-1.1615520884419839</c:v>
                </c:pt>
                <c:pt idx="80">
                  <c:v>-1.2982834837971773</c:v>
                </c:pt>
                <c:pt idx="81">
                  <c:v>-1.2275826699650698</c:v>
                </c:pt>
                <c:pt idx="82">
                  <c:v>-1.0244328904938582</c:v>
                </c:pt>
                <c:pt idx="83">
                  <c:v>-1.2006450142332614</c:v>
                </c:pt>
                <c:pt idx="84">
                  <c:v>-1.1615520884419839</c:v>
                </c:pt>
                <c:pt idx="85">
                  <c:v>-0.71539278950726504</c:v>
                </c:pt>
                <c:pt idx="86">
                  <c:v>-0.99695863494160986</c:v>
                </c:pt>
                <c:pt idx="87">
                  <c:v>-1.5050778971098575</c:v>
                </c:pt>
                <c:pt idx="88">
                  <c:v>-1.0384583658483626</c:v>
                </c:pt>
                <c:pt idx="89">
                  <c:v>-1.8078888511579385</c:v>
                </c:pt>
                <c:pt idx="90">
                  <c:v>-1.0555527992076628</c:v>
                </c:pt>
                <c:pt idx="91">
                  <c:v>-1.0133524447172864</c:v>
                </c:pt>
                <c:pt idx="92">
                  <c:v>-1.2207799226423173</c:v>
                </c:pt>
                <c:pt idx="93">
                  <c:v>-1.1488535051048565</c:v>
                </c:pt>
                <c:pt idx="94">
                  <c:v>-1.1583622930738837</c:v>
                </c:pt>
                <c:pt idx="95">
                  <c:v>-0.83932969073802677</c:v>
                </c:pt>
                <c:pt idx="96">
                  <c:v>-1.2801341652914999</c:v>
                </c:pt>
                <c:pt idx="97">
                  <c:v>-0.88188930515682273</c:v>
                </c:pt>
                <c:pt idx="98">
                  <c:v>-0.83240924789345294</c:v>
                </c:pt>
                <c:pt idx="99">
                  <c:v>-1.4961092271270973</c:v>
                </c:pt>
                <c:pt idx="100">
                  <c:v>-1.4312917270506265</c:v>
                </c:pt>
                <c:pt idx="101">
                  <c:v>-0.87227384645738082</c:v>
                </c:pt>
                <c:pt idx="102">
                  <c:v>-0.78307188808793227</c:v>
                </c:pt>
                <c:pt idx="103">
                  <c:v>-1.1332037334377287</c:v>
                </c:pt>
                <c:pt idx="104">
                  <c:v>-0.86512244529975568</c:v>
                </c:pt>
                <c:pt idx="105">
                  <c:v>-0.80743632696207301</c:v>
                </c:pt>
                <c:pt idx="106">
                  <c:v>-1.0876723486297752</c:v>
                </c:pt>
                <c:pt idx="107">
                  <c:v>-0.61248927754249083</c:v>
                </c:pt>
                <c:pt idx="108">
                  <c:v>-1.3783261914707137</c:v>
                </c:pt>
                <c:pt idx="109">
                  <c:v>-1.3093333199837622</c:v>
                </c:pt>
                <c:pt idx="110">
                  <c:v>-0.89894209353954213</c:v>
                </c:pt>
                <c:pt idx="111">
                  <c:v>-0.75502258427803282</c:v>
                </c:pt>
                <c:pt idx="112">
                  <c:v>-0.75289718496571933</c:v>
                </c:pt>
                <c:pt idx="113">
                  <c:v>-1.4524341636244356</c:v>
                </c:pt>
                <c:pt idx="114">
                  <c:v>-1.487220279709851</c:v>
                </c:pt>
                <c:pt idx="115">
                  <c:v>-0.62175718447327233</c:v>
                </c:pt>
                <c:pt idx="116">
                  <c:v>-0.78526246946775091</c:v>
                </c:pt>
                <c:pt idx="117">
                  <c:v>-1.4024237430497744</c:v>
                </c:pt>
                <c:pt idx="118">
                  <c:v>-0.89159811928378363</c:v>
                </c:pt>
                <c:pt idx="119">
                  <c:v>-1.4271163556401458</c:v>
                </c:pt>
                <c:pt idx="120">
                  <c:v>-0.87466905718333565</c:v>
                </c:pt>
                <c:pt idx="121">
                  <c:v>-1.0809295538158017</c:v>
                </c:pt>
                <c:pt idx="122">
                  <c:v>-1.3268186343247819</c:v>
                </c:pt>
                <c:pt idx="123">
                  <c:v>-1.0135728546807088</c:v>
                </c:pt>
                <c:pt idx="124">
                  <c:v>-0.95339568482739645</c:v>
                </c:pt>
                <c:pt idx="125">
                  <c:v>-1.2278216063579255</c:v>
                </c:pt>
                <c:pt idx="126">
                  <c:v>-1.1425014822378348</c:v>
                </c:pt>
                <c:pt idx="127">
                  <c:v>-0.57598656078636834</c:v>
                </c:pt>
                <c:pt idx="128">
                  <c:v>-0.56926721346523823</c:v>
                </c:pt>
                <c:pt idx="129">
                  <c:v>6.9563375385317344E-2</c:v>
                </c:pt>
                <c:pt idx="130">
                  <c:v>5.4488185284069776E-2</c:v>
                </c:pt>
                <c:pt idx="131">
                  <c:v>-0.89751804655087153</c:v>
                </c:pt>
                <c:pt idx="132">
                  <c:v>-1.1362207022751176</c:v>
                </c:pt>
                <c:pt idx="133">
                  <c:v>-1.217226920004352</c:v>
                </c:pt>
                <c:pt idx="134">
                  <c:v>-0.90604341542260558</c:v>
                </c:pt>
                <c:pt idx="135">
                  <c:v>-0.6048799258483134</c:v>
                </c:pt>
                <c:pt idx="136">
                  <c:v>-1.0403528145508982</c:v>
                </c:pt>
                <c:pt idx="137">
                  <c:v>-0.57673397157675865</c:v>
                </c:pt>
                <c:pt idx="138">
                  <c:v>-1.2826192649839381</c:v>
                </c:pt>
                <c:pt idx="139">
                  <c:v>-0.32306057635359758</c:v>
                </c:pt>
                <c:pt idx="140">
                  <c:v>-1.1881978852105739</c:v>
                </c:pt>
                <c:pt idx="141">
                  <c:v>-0.67093569219472615</c:v>
                </c:pt>
                <c:pt idx="142">
                  <c:v>-0.39287963842366552</c:v>
                </c:pt>
                <c:pt idx="143">
                  <c:v>-0.70487569143855289</c:v>
                </c:pt>
                <c:pt idx="144">
                  <c:v>-0.40963880587987822</c:v>
                </c:pt>
                <c:pt idx="145">
                  <c:v>-0.78917361681468978</c:v>
                </c:pt>
                <c:pt idx="146">
                  <c:v>0.52472852893498212</c:v>
                </c:pt>
                <c:pt idx="147">
                  <c:v>-0.57981849525294205</c:v>
                </c:pt>
                <c:pt idx="148">
                  <c:v>-0.6640350800164978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E72-4AB2-80DD-8BF6F4FA99EC}"/>
            </c:ext>
          </c:extLst>
        </c:ser>
        <c:ser>
          <c:idx val="0"/>
          <c:order val="2"/>
          <c:tx>
            <c:strRef>
              <c:f>Sheet1!$H$2</c:f>
              <c:strCache>
                <c:ptCount val="1"/>
                <c:pt idx="0">
                  <c:v>Ln Logistoc width</c:v>
                </c:pt>
              </c:strCache>
            </c:strRef>
          </c:tx>
          <c:spPr>
            <a:ln w="3492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Sheet1!$A$3:$A$145</c:f>
              <c:numCache>
                <c:formatCode>General</c:formatCode>
                <c:ptCount val="143"/>
                <c:pt idx="0">
                  <c:v>48</c:v>
                </c:pt>
                <c:pt idx="1">
                  <c:v>48</c:v>
                </c:pt>
                <c:pt idx="2">
                  <c:v>72</c:v>
                </c:pt>
                <c:pt idx="3">
                  <c:v>72</c:v>
                </c:pt>
                <c:pt idx="4">
                  <c:v>72</c:v>
                </c:pt>
                <c:pt idx="5">
                  <c:v>94.133333333333326</c:v>
                </c:pt>
                <c:pt idx="6">
                  <c:v>94.833333333333329</c:v>
                </c:pt>
                <c:pt idx="7">
                  <c:v>95.683333333333337</c:v>
                </c:pt>
                <c:pt idx="8">
                  <c:v>96</c:v>
                </c:pt>
                <c:pt idx="9">
                  <c:v>96.883333333333326</c:v>
                </c:pt>
                <c:pt idx="10">
                  <c:v>97.800000000000011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118.1</c:v>
                </c:pt>
                <c:pt idx="19">
                  <c:v>118.64999999999999</c:v>
                </c:pt>
                <c:pt idx="20">
                  <c:v>119.05000000000001</c:v>
                </c:pt>
                <c:pt idx="21">
                  <c:v>120.88333333333333</c:v>
                </c:pt>
                <c:pt idx="22">
                  <c:v>122.16666666666666</c:v>
                </c:pt>
                <c:pt idx="23">
                  <c:v>123.06666666666668</c:v>
                </c:pt>
                <c:pt idx="24" formatCode="0.00">
                  <c:v>146.86666666666667</c:v>
                </c:pt>
                <c:pt idx="25" formatCode="0.00">
                  <c:v>147.38333333333333</c:v>
                </c:pt>
                <c:pt idx="26" formatCode="0.00">
                  <c:v>147.61666666666667</c:v>
                </c:pt>
                <c:pt idx="27" formatCode="0.00">
                  <c:v>148.01666666666665</c:v>
                </c:pt>
                <c:pt idx="28" formatCode="0.00">
                  <c:v>148.21666666666667</c:v>
                </c:pt>
                <c:pt idx="29" formatCode="0.00">
                  <c:v>148.29999999999998</c:v>
                </c:pt>
                <c:pt idx="30" formatCode="0.00">
                  <c:v>148.30000000000001</c:v>
                </c:pt>
                <c:pt idx="31" formatCode="0.00">
                  <c:v>148.63333333333333</c:v>
                </c:pt>
                <c:pt idx="32" formatCode="0.00">
                  <c:v>148.64999999999998</c:v>
                </c:pt>
                <c:pt idx="33" formatCode="0.00">
                  <c:v>148.91666666666666</c:v>
                </c:pt>
                <c:pt idx="34" formatCode="0.00">
                  <c:v>150.61666666666667</c:v>
                </c:pt>
                <c:pt idx="35" formatCode="0.00">
                  <c:v>151</c:v>
                </c:pt>
                <c:pt idx="36" formatCode="0.00">
                  <c:v>151.19999999999999</c:v>
                </c:pt>
                <c:pt idx="37" formatCode="0.00">
                  <c:v>151.33333333333331</c:v>
                </c:pt>
                <c:pt idx="38" formatCode="0.00">
                  <c:v>151.44999999999999</c:v>
                </c:pt>
                <c:pt idx="39">
                  <c:v>168</c:v>
                </c:pt>
                <c:pt idx="40">
                  <c:v>168</c:v>
                </c:pt>
                <c:pt idx="41">
                  <c:v>168</c:v>
                </c:pt>
                <c:pt idx="42">
                  <c:v>168</c:v>
                </c:pt>
                <c:pt idx="43" formatCode="0.00">
                  <c:v>172.13333333333333</c:v>
                </c:pt>
                <c:pt idx="44" formatCode="0.00">
                  <c:v>172.36666666666667</c:v>
                </c:pt>
                <c:pt idx="45" formatCode="0.00">
                  <c:v>172.63333333333333</c:v>
                </c:pt>
                <c:pt idx="46" formatCode="0.00">
                  <c:v>172.93333333333334</c:v>
                </c:pt>
                <c:pt idx="47" formatCode="0.00">
                  <c:v>173.15</c:v>
                </c:pt>
                <c:pt idx="48" formatCode="0.00">
                  <c:v>173.41666666666669</c:v>
                </c:pt>
                <c:pt idx="49" formatCode="0.00">
                  <c:v>174.16666666666669</c:v>
                </c:pt>
                <c:pt idx="50" formatCode="0.00">
                  <c:v>174.71666666666667</c:v>
                </c:pt>
                <c:pt idx="51" formatCode="0.00">
                  <c:v>174.85</c:v>
                </c:pt>
                <c:pt idx="52" formatCode="0.00">
                  <c:v>192.21666666666667</c:v>
                </c:pt>
                <c:pt idx="53" formatCode="0.00">
                  <c:v>192.40000000000003</c:v>
                </c:pt>
                <c:pt idx="54" formatCode="0.00">
                  <c:v>192.58333333333331</c:v>
                </c:pt>
                <c:pt idx="55" formatCode="0.00">
                  <c:v>192.7166666666667</c:v>
                </c:pt>
                <c:pt idx="56" formatCode="0.00">
                  <c:v>192.85</c:v>
                </c:pt>
                <c:pt idx="57" formatCode="0.00">
                  <c:v>214.68333333333334</c:v>
                </c:pt>
                <c:pt idx="58" formatCode="0.00">
                  <c:v>215.33333333333331</c:v>
                </c:pt>
                <c:pt idx="59" formatCode="0.00">
                  <c:v>215.91666666666669</c:v>
                </c:pt>
                <c:pt idx="60" formatCode="0.00">
                  <c:v>216.61666666666665</c:v>
                </c:pt>
                <c:pt idx="61" formatCode="0.00">
                  <c:v>216.89999999999998</c:v>
                </c:pt>
                <c:pt idx="62" formatCode="0.00">
                  <c:v>217.48333333333332</c:v>
                </c:pt>
                <c:pt idx="63" formatCode="0.00">
                  <c:v>218.66666666666666</c:v>
                </c:pt>
                <c:pt idx="64" formatCode="0.00">
                  <c:v>219.81666666666666</c:v>
                </c:pt>
                <c:pt idx="65" formatCode="0.00">
                  <c:v>220.18333333333334</c:v>
                </c:pt>
                <c:pt idx="66" formatCode="0.00">
                  <c:v>221.05</c:v>
                </c:pt>
                <c:pt idx="67" formatCode="0.00">
                  <c:v>221.3</c:v>
                </c:pt>
                <c:pt idx="68" formatCode="0.00">
                  <c:v>221.43333333333334</c:v>
                </c:pt>
                <c:pt idx="69">
                  <c:v>240</c:v>
                </c:pt>
                <c:pt idx="70">
                  <c:v>240</c:v>
                </c:pt>
                <c:pt idx="71">
                  <c:v>240</c:v>
                </c:pt>
                <c:pt idx="72" formatCode="0.00">
                  <c:v>247.31666666666666</c:v>
                </c:pt>
                <c:pt idx="73" formatCode="0.00">
                  <c:v>247.43333333333334</c:v>
                </c:pt>
                <c:pt idx="74" formatCode="0.00">
                  <c:v>247.58333333333331</c:v>
                </c:pt>
                <c:pt idx="75" formatCode="0.00">
                  <c:v>265.79999999999995</c:v>
                </c:pt>
                <c:pt idx="76" formatCode="0.00">
                  <c:v>266.3</c:v>
                </c:pt>
                <c:pt idx="77" formatCode="0.00">
                  <c:v>266.43333333333334</c:v>
                </c:pt>
                <c:pt idx="78" formatCode="0.00">
                  <c:v>266.53333333333336</c:v>
                </c:pt>
                <c:pt idx="79" formatCode="0.00">
                  <c:v>266.70000000000005</c:v>
                </c:pt>
                <c:pt idx="80" formatCode="0.00">
                  <c:v>266.81666666666666</c:v>
                </c:pt>
                <c:pt idx="81" formatCode="0.00">
                  <c:v>288.46666666666664</c:v>
                </c:pt>
                <c:pt idx="82" formatCode="0.00">
                  <c:v>293.08333333333331</c:v>
                </c:pt>
                <c:pt idx="83" formatCode="0.00">
                  <c:v>293.2833333333333</c:v>
                </c:pt>
                <c:pt idx="84" formatCode="0.00">
                  <c:v>293.38333333333333</c:v>
                </c:pt>
                <c:pt idx="85" formatCode="0.00">
                  <c:v>293.48333333333335</c:v>
                </c:pt>
                <c:pt idx="86" formatCode="0.00">
                  <c:v>294.33333333333337</c:v>
                </c:pt>
                <c:pt idx="87" formatCode="0.00">
                  <c:v>294.43333333333334</c:v>
                </c:pt>
                <c:pt idx="88" formatCode="0.00">
                  <c:v>294.56666666666666</c:v>
                </c:pt>
                <c:pt idx="89" formatCode="0.00">
                  <c:v>294.64999999999998</c:v>
                </c:pt>
                <c:pt idx="90" formatCode="0.00">
                  <c:v>316.5333333333333</c:v>
                </c:pt>
                <c:pt idx="91" formatCode="0.00">
                  <c:v>316.64999999999998</c:v>
                </c:pt>
                <c:pt idx="92" formatCode="0.00">
                  <c:v>316.76666666666665</c:v>
                </c:pt>
                <c:pt idx="93" formatCode="0.00">
                  <c:v>316.88333333333333</c:v>
                </c:pt>
                <c:pt idx="94" formatCode="0.00">
                  <c:v>317</c:v>
                </c:pt>
                <c:pt idx="95" formatCode="0.00">
                  <c:v>317.11666666666667</c:v>
                </c:pt>
                <c:pt idx="96" formatCode="0.00">
                  <c:v>317.51666666666665</c:v>
                </c:pt>
                <c:pt idx="97" formatCode="0.00">
                  <c:v>340.43333333333334</c:v>
                </c:pt>
                <c:pt idx="98" formatCode="0.00">
                  <c:v>340.55</c:v>
                </c:pt>
                <c:pt idx="99" formatCode="0.00">
                  <c:v>340.63333333333333</c:v>
                </c:pt>
                <c:pt idx="100" formatCode="0.00">
                  <c:v>340.68333333333334</c:v>
                </c:pt>
                <c:pt idx="101" formatCode="0.00">
                  <c:v>340.76666666666665</c:v>
                </c:pt>
                <c:pt idx="102" formatCode="0.00">
                  <c:v>340.86666666666667</c:v>
                </c:pt>
                <c:pt idx="103" formatCode="0.00">
                  <c:v>362.0333333333333</c:v>
                </c:pt>
                <c:pt idx="104" formatCode="0.00">
                  <c:v>362.2166666666667</c:v>
                </c:pt>
                <c:pt idx="105" formatCode="0.00">
                  <c:v>362.2833333333333</c:v>
                </c:pt>
                <c:pt idx="106" formatCode="0.00">
                  <c:v>362.35</c:v>
                </c:pt>
                <c:pt idx="107" formatCode="0.00">
                  <c:v>362.43333333333334</c:v>
                </c:pt>
                <c:pt idx="108" formatCode="0.00">
                  <c:v>362.48333333333335</c:v>
                </c:pt>
                <c:pt idx="109" formatCode="0.00">
                  <c:v>366.61666666666667</c:v>
                </c:pt>
                <c:pt idx="110" formatCode="0.00">
                  <c:v>366.68333333333334</c:v>
                </c:pt>
                <c:pt idx="111" formatCode="0.00">
                  <c:v>366.7166666666667</c:v>
                </c:pt>
                <c:pt idx="112" formatCode="0.00">
                  <c:v>366.75</c:v>
                </c:pt>
                <c:pt idx="113" formatCode="0.00">
                  <c:v>366.7833333333333</c:v>
                </c:pt>
                <c:pt idx="114" formatCode="0.00">
                  <c:v>366.81666666666666</c:v>
                </c:pt>
                <c:pt idx="115" formatCode="0.00">
                  <c:v>366.86666666666667</c:v>
                </c:pt>
                <c:pt idx="116" formatCode="0.00">
                  <c:v>386.98333333333335</c:v>
                </c:pt>
                <c:pt idx="117" formatCode="0.00">
                  <c:v>387.03333333333336</c:v>
                </c:pt>
                <c:pt idx="118" formatCode="0.00">
                  <c:v>387.08333333333331</c:v>
                </c:pt>
                <c:pt idx="119" formatCode="0.00">
                  <c:v>387.11666666666667</c:v>
                </c:pt>
                <c:pt idx="120" formatCode="0.00">
                  <c:v>387.15000000000003</c:v>
                </c:pt>
                <c:pt idx="121" formatCode="0.00">
                  <c:v>414.2</c:v>
                </c:pt>
                <c:pt idx="122" formatCode="0.00">
                  <c:v>414.23333333333335</c:v>
                </c:pt>
                <c:pt idx="123" formatCode="0.00">
                  <c:v>414.26666666666671</c:v>
                </c:pt>
                <c:pt idx="124" formatCode="0.00">
                  <c:v>414.29999999999995</c:v>
                </c:pt>
                <c:pt idx="125" formatCode="0.00">
                  <c:v>414.35</c:v>
                </c:pt>
                <c:pt idx="126" formatCode="0.00">
                  <c:v>414.38333333333333</c:v>
                </c:pt>
                <c:pt idx="127" formatCode="0.00">
                  <c:v>414.41666666666663</c:v>
                </c:pt>
                <c:pt idx="128" formatCode="0.00">
                  <c:v>435.06666666666661</c:v>
                </c:pt>
                <c:pt idx="129" formatCode="0.00">
                  <c:v>435.13333333333333</c:v>
                </c:pt>
                <c:pt idx="130" formatCode="0.00">
                  <c:v>435.15000000000003</c:v>
                </c:pt>
                <c:pt idx="131" formatCode="0.00">
                  <c:v>435.2</c:v>
                </c:pt>
                <c:pt idx="132" formatCode="0.00">
                  <c:v>435.23333333333335</c:v>
                </c:pt>
                <c:pt idx="133" formatCode="0.00">
                  <c:v>435.26666666666671</c:v>
                </c:pt>
                <c:pt idx="134" formatCode="0.00">
                  <c:v>485.84999999999997</c:v>
                </c:pt>
                <c:pt idx="135" formatCode="0.00">
                  <c:v>485.98333333333335</c:v>
                </c:pt>
                <c:pt idx="136" formatCode="0.00">
                  <c:v>486.03333333333336</c:v>
                </c:pt>
                <c:pt idx="137" formatCode="0.00">
                  <c:v>486.06666666666661</c:v>
                </c:pt>
                <c:pt idx="138" formatCode="0.00">
                  <c:v>486.11666666666667</c:v>
                </c:pt>
                <c:pt idx="139" formatCode="0.00">
                  <c:v>486.16666666666663</c:v>
                </c:pt>
                <c:pt idx="140" formatCode="0.00">
                  <c:v>486.2166666666667</c:v>
                </c:pt>
                <c:pt idx="141" formatCode="0.00">
                  <c:v>529.0333333333333</c:v>
                </c:pt>
                <c:pt idx="142" formatCode="0.00">
                  <c:v>529.06666666666661</c:v>
                </c:pt>
              </c:numCache>
            </c:numRef>
          </c:xVal>
          <c:yVal>
            <c:numRef>
              <c:f>Sheet1!$H$3:$H$145</c:f>
              <c:numCache>
                <c:formatCode>General</c:formatCode>
                <c:ptCount val="143"/>
                <c:pt idx="0">
                  <c:v>-3.3739658097252265</c:v>
                </c:pt>
                <c:pt idx="1">
                  <c:v>-3.3739658097252265</c:v>
                </c:pt>
                <c:pt idx="2">
                  <c:v>-2.8974767590780033</c:v>
                </c:pt>
                <c:pt idx="3">
                  <c:v>-2.8974767590780033</c:v>
                </c:pt>
                <c:pt idx="4">
                  <c:v>-2.8974767590780033</c:v>
                </c:pt>
                <c:pt idx="5">
                  <c:v>-2.459916577239416</c:v>
                </c:pt>
                <c:pt idx="6">
                  <c:v>-2.4461173240276191</c:v>
                </c:pt>
                <c:pt idx="7">
                  <c:v>-2.4293648412364739</c:v>
                </c:pt>
                <c:pt idx="8">
                  <c:v>-2.4231247854438598</c:v>
                </c:pt>
                <c:pt idx="9">
                  <c:v>-2.4057214112130985</c:v>
                </c:pt>
                <c:pt idx="10">
                  <c:v>-2.3876661934938719</c:v>
                </c:pt>
                <c:pt idx="11">
                  <c:v>-2.3443545147941616</c:v>
                </c:pt>
                <c:pt idx="12">
                  <c:v>-2.3443545147941616</c:v>
                </c:pt>
                <c:pt idx="13">
                  <c:v>-2.3443545147941616</c:v>
                </c:pt>
                <c:pt idx="14">
                  <c:v>-2.3443545147941616</c:v>
                </c:pt>
                <c:pt idx="15">
                  <c:v>-2.3443545147941616</c:v>
                </c:pt>
                <c:pt idx="16">
                  <c:v>-2.3443545147941616</c:v>
                </c:pt>
                <c:pt idx="17">
                  <c:v>-2.3443545147941616</c:v>
                </c:pt>
                <c:pt idx="18">
                  <c:v>-1.9893028927418839</c:v>
                </c:pt>
                <c:pt idx="19">
                  <c:v>-1.978555028372899</c:v>
                </c:pt>
                <c:pt idx="20">
                  <c:v>-1.9707401091657466</c:v>
                </c:pt>
                <c:pt idx="21">
                  <c:v>-1.9349404777027999</c:v>
                </c:pt>
                <c:pt idx="22">
                  <c:v>-1.9098994643490994</c:v>
                </c:pt>
                <c:pt idx="23">
                  <c:v>-1.8923476723851778</c:v>
                </c:pt>
                <c:pt idx="24">
                  <c:v>-1.4315450864713215</c:v>
                </c:pt>
                <c:pt idx="25">
                  <c:v>-1.4216253079121144</c:v>
                </c:pt>
                <c:pt idx="26">
                  <c:v>-1.41714675666803</c:v>
                </c:pt>
                <c:pt idx="27">
                  <c:v>-1.4094712065353419</c:v>
                </c:pt>
                <c:pt idx="28">
                  <c:v>-1.4056343676342111</c:v>
                </c:pt>
                <c:pt idx="29">
                  <c:v>-1.4040358697299307</c:v>
                </c:pt>
                <c:pt idx="30">
                  <c:v>-1.4040358697299307</c:v>
                </c:pt>
                <c:pt idx="31">
                  <c:v>-1.3976429702942381</c:v>
                </c:pt>
                <c:pt idx="32">
                  <c:v>-1.3973233713158604</c:v>
                </c:pt>
                <c:pt idx="33">
                  <c:v>-1.3922103856372949</c:v>
                </c:pt>
                <c:pt idx="34">
                  <c:v>-1.3596418858590402</c:v>
                </c:pt>
                <c:pt idx="35">
                  <c:v>-1.3523044987105177</c:v>
                </c:pt>
                <c:pt idx="36">
                  <c:v>-1.3484772581248252</c:v>
                </c:pt>
                <c:pt idx="37">
                  <c:v>-1.345926132252266</c:v>
                </c:pt>
                <c:pt idx="38">
                  <c:v>-1.3436941391784443</c:v>
                </c:pt>
                <c:pt idx="39">
                  <c:v>-1.0296100688196286</c:v>
                </c:pt>
                <c:pt idx="40">
                  <c:v>-1.0296100688196286</c:v>
                </c:pt>
                <c:pt idx="41">
                  <c:v>-1.0296100688196286</c:v>
                </c:pt>
                <c:pt idx="42">
                  <c:v>-1.0296100688196286</c:v>
                </c:pt>
                <c:pt idx="43">
                  <c:v>-0.95206008090377281</c:v>
                </c:pt>
                <c:pt idx="44">
                  <c:v>-0.94769425003347108</c:v>
                </c:pt>
                <c:pt idx="45">
                  <c:v>-0.94270634086599059</c:v>
                </c:pt>
                <c:pt idx="46">
                  <c:v>-0.9370970076955133</c:v>
                </c:pt>
                <c:pt idx="47">
                  <c:v>-0.93304718837774647</c:v>
                </c:pt>
                <c:pt idx="48">
                  <c:v>-0.92806437500077932</c:v>
                </c:pt>
                <c:pt idx="49">
                  <c:v>-0.91405962438670041</c:v>
                </c:pt>
                <c:pt idx="50">
                  <c:v>-0.90379837994994339</c:v>
                </c:pt>
                <c:pt idx="51">
                  <c:v>-0.90131194984012974</c:v>
                </c:pt>
                <c:pt idx="52">
                  <c:v>-0.58169466985606111</c:v>
                </c:pt>
                <c:pt idx="53">
                  <c:v>-0.57837015240267786</c:v>
                </c:pt>
                <c:pt idx="54">
                  <c:v>-0.57504677412766503</c:v>
                </c:pt>
                <c:pt idx="55">
                  <c:v>-0.57263048920388793</c:v>
                </c:pt>
                <c:pt idx="56">
                  <c:v>-0.57021480992924178</c:v>
                </c:pt>
                <c:pt idx="57">
                  <c:v>-0.18385800481275566</c:v>
                </c:pt>
                <c:pt idx="58">
                  <c:v>-0.17267091308131463</c:v>
                </c:pt>
                <c:pt idx="59">
                  <c:v>-0.16264855852444421</c:v>
                </c:pt>
                <c:pt idx="60">
                  <c:v>-0.15064358991928278</c:v>
                </c:pt>
                <c:pt idx="61">
                  <c:v>-0.1457912655152987</c:v>
                </c:pt>
                <c:pt idx="62">
                  <c:v>-0.13581367105475464</c:v>
                </c:pt>
                <c:pt idx="63">
                  <c:v>-0.11562553980292334</c:v>
                </c:pt>
                <c:pt idx="64">
                  <c:v>-9.6073926713459934E-2</c:v>
                </c:pt>
                <c:pt idx="65">
                  <c:v>-8.9854316720610339E-2</c:v>
                </c:pt>
                <c:pt idx="66">
                  <c:v>-7.5181090741211806E-2</c:v>
                </c:pt>
                <c:pt idx="67">
                  <c:v>-7.0955705902955704E-2</c:v>
                </c:pt>
                <c:pt idx="68">
                  <c:v>-6.8703507226006391E-2</c:v>
                </c:pt>
                <c:pt idx="69">
                  <c:v>0.23500078435158786</c:v>
                </c:pt>
                <c:pt idx="70">
                  <c:v>0.23500078435158786</c:v>
                </c:pt>
                <c:pt idx="71">
                  <c:v>0.23500078435158786</c:v>
                </c:pt>
                <c:pt idx="72">
                  <c:v>0.34865285071906033</c:v>
                </c:pt>
                <c:pt idx="73">
                  <c:v>0.3504345760807257</c:v>
                </c:pt>
                <c:pt idx="74">
                  <c:v>0.35272392063957408</c:v>
                </c:pt>
                <c:pt idx="75">
                  <c:v>0.61789719494577044</c:v>
                </c:pt>
                <c:pt idx="76">
                  <c:v>0.62479479686989625</c:v>
                </c:pt>
                <c:pt idx="77">
                  <c:v>0.62663053981571992</c:v>
                </c:pt>
                <c:pt idx="78">
                  <c:v>0.62800634558728941</c:v>
                </c:pt>
                <c:pt idx="79">
                  <c:v>0.63029744579377156</c:v>
                </c:pt>
                <c:pt idx="80">
                  <c:v>0.63189979445228328</c:v>
                </c:pt>
                <c:pt idx="81">
                  <c:v>0.9079861815370982</c:v>
                </c:pt>
                <c:pt idx="82">
                  <c:v>0.96112670182852078</c:v>
                </c:pt>
                <c:pt idx="83">
                  <c:v>0.96338164066996546</c:v>
                </c:pt>
                <c:pt idx="84">
                  <c:v>0.96450763421375774</c:v>
                </c:pt>
                <c:pt idx="85">
                  <c:v>0.96563264350832301</c:v>
                </c:pt>
                <c:pt idx="86">
                  <c:v>0.97515544916907404</c:v>
                </c:pt>
                <c:pt idx="87">
                  <c:v>0.9762710960869837</c:v>
                </c:pt>
                <c:pt idx="88">
                  <c:v>0.97775709034359315</c:v>
                </c:pt>
                <c:pt idx="89">
                  <c:v>0.97868494570932685</c:v>
                </c:pt>
                <c:pt idx="90">
                  <c:v>1.198408294653637</c:v>
                </c:pt>
                <c:pt idx="91">
                  <c:v>1.1994518519068844</c:v>
                </c:pt>
                <c:pt idx="92">
                  <c:v>1.2004940633713894</c:v>
                </c:pt>
                <c:pt idx="93">
                  <c:v>1.2015349293820905</c:v>
                </c:pt>
                <c:pt idx="94">
                  <c:v>1.2025744502774631</c:v>
                </c:pt>
                <c:pt idx="95">
                  <c:v>1.2036126263995148</c:v>
                </c:pt>
                <c:pt idx="96">
                  <c:v>1.2071618828661501</c:v>
                </c:pt>
                <c:pt idx="97">
                  <c:v>1.3847986248235118</c:v>
                </c:pt>
                <c:pt idx="98">
                  <c:v>1.3855781218794987</c:v>
                </c:pt>
                <c:pt idx="99">
                  <c:v>1.3861341641659168</c:v>
                </c:pt>
                <c:pt idx="100">
                  <c:v>1.3864674931721048</c:v>
                </c:pt>
                <c:pt idx="101">
                  <c:v>1.3870225478107527</c:v>
                </c:pt>
                <c:pt idx="102">
                  <c:v>1.3876877991870558</c:v>
                </c:pt>
                <c:pt idx="103">
                  <c:v>1.509545559527159</c:v>
                </c:pt>
                <c:pt idx="104">
                  <c:v>1.5104459018511387</c:v>
                </c:pt>
                <c:pt idx="105">
                  <c:v>1.5107726818779645</c:v>
                </c:pt>
                <c:pt idx="106">
                  <c:v>1.5110991330950903</c:v>
                </c:pt>
                <c:pt idx="107">
                  <c:v>1.5115067350685876</c:v>
                </c:pt>
                <c:pt idx="108">
                  <c:v>1.5117510499949269</c:v>
                </c:pt>
                <c:pt idx="109">
                  <c:v>1.5313183629164977</c:v>
                </c:pt>
                <c:pt idx="110">
                  <c:v>1.5316239238139537</c:v>
                </c:pt>
                <c:pt idx="111">
                  <c:v>1.5317765865233863</c:v>
                </c:pt>
                <c:pt idx="112">
                  <c:v>1.5319291707777596</c:v>
                </c:pt>
                <c:pt idx="113">
                  <c:v>1.5320816766054306</c:v>
                </c:pt>
                <c:pt idx="114">
                  <c:v>1.5322341040347576</c:v>
                </c:pt>
                <c:pt idx="115">
                  <c:v>1.5324625982438909</c:v>
                </c:pt>
                <c:pt idx="116">
                  <c:v>1.6111354555185562</c:v>
                </c:pt>
                <c:pt idx="117">
                  <c:v>1.6113006374085068</c:v>
                </c:pt>
                <c:pt idx="118">
                  <c:v>1.6114656814477919</c:v>
                </c:pt>
                <c:pt idx="119">
                  <c:v>1.6115756342692023</c:v>
                </c:pt>
                <c:pt idx="120">
                  <c:v>1.6116855258920275</c:v>
                </c:pt>
                <c:pt idx="121">
                  <c:v>1.6830263793640559</c:v>
                </c:pt>
                <c:pt idx="122">
                  <c:v>1.6830950456337628</c:v>
                </c:pt>
                <c:pt idx="123">
                  <c:v>1.6831636708518796</c:v>
                </c:pt>
                <c:pt idx="124">
                  <c:v>1.6832322550401337</c:v>
                </c:pt>
                <c:pt idx="125">
                  <c:v>1.6833350544390331</c:v>
                </c:pt>
                <c:pt idx="126">
                  <c:v>1.6834035361476369</c:v>
                </c:pt>
                <c:pt idx="127">
                  <c:v>1.6834719769023612</c:v>
                </c:pt>
                <c:pt idx="128">
                  <c:v>1.718812920447645</c:v>
                </c:pt>
                <c:pt idx="129">
                  <c:v>1.7189066616432562</c:v>
                </c:pt>
                <c:pt idx="130">
                  <c:v>1.7189300787909771</c:v>
                </c:pt>
                <c:pt idx="131">
                  <c:v>1.7190002867045731</c:v>
                </c:pt>
                <c:pt idx="132">
                  <c:v>1.7190470557264457</c:v>
                </c:pt>
                <c:pt idx="133">
                  <c:v>1.7190937957646184</c:v>
                </c:pt>
                <c:pt idx="134">
                  <c:v>1.7647224686255658</c:v>
                </c:pt>
                <c:pt idx="135">
                  <c:v>1.7647935091168594</c:v>
                </c:pt>
                <c:pt idx="136">
                  <c:v>1.7648201017968654</c:v>
                </c:pt>
                <c:pt idx="137">
                  <c:v>1.7648378158746585</c:v>
                </c:pt>
                <c:pt idx="138">
                  <c:v>1.7648643654461724</c:v>
                </c:pt>
                <c:pt idx="139">
                  <c:v>1.7648908891852269</c:v>
                </c:pt>
                <c:pt idx="140">
                  <c:v>1.7649173871162729</c:v>
                </c:pt>
                <c:pt idx="141">
                  <c:v>1.7802710568644498</c:v>
                </c:pt>
                <c:pt idx="142">
                  <c:v>1.7802786694706472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0E-4135-AFC0-FD7EB26692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916224"/>
        <c:axId val="120926592"/>
      </c:scatterChart>
      <c:valAx>
        <c:axId val="120916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>
              <a:defRPr sz="1200" baseline="0">
                <a:latin typeface="Microsoft Sans Serif" pitchFamily="34" charset="0"/>
              </a:defRPr>
            </a:pPr>
            <a:endParaRPr lang="en-US"/>
          </a:p>
        </c:txPr>
        <c:crossAx val="120926592"/>
        <c:crossesAt val="1.0000000000000002E-2"/>
        <c:crossBetween val="midCat"/>
      </c:valAx>
      <c:valAx>
        <c:axId val="120926592"/>
        <c:scaling>
          <c:orientation val="minMax"/>
        </c:scaling>
        <c:delete val="0"/>
        <c:axPos val="l"/>
        <c:majorGridlines>
          <c:spPr>
            <a:ln>
              <a:solidFill>
                <a:schemeClr val="bg1"/>
              </a:solidFill>
            </a:ln>
          </c:spPr>
        </c:majorGridlines>
        <c:numFmt formatCode="0.00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>
              <a:defRPr sz="1200" baseline="0">
                <a:latin typeface="Microsoft Sans Serif" pitchFamily="34" charset="0"/>
              </a:defRPr>
            </a:pPr>
            <a:endParaRPr lang="en-US"/>
          </a:p>
        </c:txPr>
        <c:crossAx val="120916224"/>
        <c:crossesAt val="0"/>
        <c:crossBetween val="midCat"/>
      </c:valAx>
      <c:spPr>
        <a:noFill/>
        <a:ln>
          <a:noFill/>
        </a:ln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924247087729938E-2"/>
          <c:y val="2.5795149100338359E-2"/>
          <c:w val="0.82357232221902255"/>
          <c:h val="0.95533137149078828"/>
        </c:manualLayout>
      </c:layout>
      <c:scatterChart>
        <c:scatterStyle val="lineMarker"/>
        <c:varyColors val="0"/>
        <c:ser>
          <c:idx val="1"/>
          <c:order val="0"/>
          <c:tx>
            <c:strRef>
              <c:f>Sheet1!$E$2</c:f>
              <c:strCache>
                <c:ptCount val="1"/>
                <c:pt idx="0">
                  <c:v>WT Leaf Width (mm)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0"/>
            <c:spPr>
              <a:noFill/>
              <a:ln w="19050">
                <a:solidFill>
                  <a:schemeClr val="tx1"/>
                </a:solidFill>
              </a:ln>
            </c:spPr>
          </c:marker>
          <c:xVal>
            <c:numRef>
              <c:f>Sheet1!$A$3:$A$142</c:f>
              <c:numCache>
                <c:formatCode>General</c:formatCode>
                <c:ptCount val="140"/>
                <c:pt idx="0">
                  <c:v>48</c:v>
                </c:pt>
                <c:pt idx="1">
                  <c:v>48</c:v>
                </c:pt>
                <c:pt idx="2">
                  <c:v>72</c:v>
                </c:pt>
                <c:pt idx="3">
                  <c:v>72</c:v>
                </c:pt>
                <c:pt idx="4">
                  <c:v>72</c:v>
                </c:pt>
                <c:pt idx="5">
                  <c:v>94.133333333333326</c:v>
                </c:pt>
                <c:pt idx="6">
                  <c:v>94.833333333333329</c:v>
                </c:pt>
                <c:pt idx="7">
                  <c:v>95.683333333333337</c:v>
                </c:pt>
                <c:pt idx="8">
                  <c:v>96</c:v>
                </c:pt>
                <c:pt idx="9">
                  <c:v>96.883333333333326</c:v>
                </c:pt>
                <c:pt idx="10">
                  <c:v>97.800000000000011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118.1</c:v>
                </c:pt>
                <c:pt idx="19">
                  <c:v>118.64999999999999</c:v>
                </c:pt>
                <c:pt idx="20">
                  <c:v>119.05000000000001</c:v>
                </c:pt>
                <c:pt idx="21">
                  <c:v>120.88333333333333</c:v>
                </c:pt>
                <c:pt idx="22">
                  <c:v>122.16666666666666</c:v>
                </c:pt>
                <c:pt idx="23">
                  <c:v>123.06666666666668</c:v>
                </c:pt>
                <c:pt idx="24" formatCode="0.00">
                  <c:v>146.86666666666667</c:v>
                </c:pt>
                <c:pt idx="25" formatCode="0.00">
                  <c:v>147.38333333333333</c:v>
                </c:pt>
                <c:pt idx="26" formatCode="0.00">
                  <c:v>147.61666666666667</c:v>
                </c:pt>
                <c:pt idx="27" formatCode="0.00">
                  <c:v>148.01666666666665</c:v>
                </c:pt>
                <c:pt idx="28" formatCode="0.00">
                  <c:v>148.21666666666667</c:v>
                </c:pt>
                <c:pt idx="29" formatCode="0.00">
                  <c:v>148.29999999999998</c:v>
                </c:pt>
                <c:pt idx="30" formatCode="0.00">
                  <c:v>148.30000000000001</c:v>
                </c:pt>
                <c:pt idx="31" formatCode="0.00">
                  <c:v>148.63333333333333</c:v>
                </c:pt>
                <c:pt idx="32" formatCode="0.00">
                  <c:v>148.64999999999998</c:v>
                </c:pt>
                <c:pt idx="33" formatCode="0.00">
                  <c:v>148.91666666666666</c:v>
                </c:pt>
                <c:pt idx="34" formatCode="0.00">
                  <c:v>150.61666666666667</c:v>
                </c:pt>
                <c:pt idx="35" formatCode="0.00">
                  <c:v>151</c:v>
                </c:pt>
                <c:pt idx="36" formatCode="0.00">
                  <c:v>151.19999999999999</c:v>
                </c:pt>
                <c:pt idx="37" formatCode="0.00">
                  <c:v>151.33333333333331</c:v>
                </c:pt>
                <c:pt idx="38" formatCode="0.00">
                  <c:v>151.44999999999999</c:v>
                </c:pt>
                <c:pt idx="39">
                  <c:v>168</c:v>
                </c:pt>
                <c:pt idx="40">
                  <c:v>168</c:v>
                </c:pt>
                <c:pt idx="41">
                  <c:v>168</c:v>
                </c:pt>
                <c:pt idx="42">
                  <c:v>168</c:v>
                </c:pt>
                <c:pt idx="43" formatCode="0.00">
                  <c:v>172.13333333333333</c:v>
                </c:pt>
                <c:pt idx="44" formatCode="0.00">
                  <c:v>172.36666666666667</c:v>
                </c:pt>
                <c:pt idx="45" formatCode="0.00">
                  <c:v>172.63333333333333</c:v>
                </c:pt>
                <c:pt idx="46" formatCode="0.00">
                  <c:v>172.93333333333334</c:v>
                </c:pt>
                <c:pt idx="47" formatCode="0.00">
                  <c:v>173.15</c:v>
                </c:pt>
                <c:pt idx="48" formatCode="0.00">
                  <c:v>173.41666666666669</c:v>
                </c:pt>
                <c:pt idx="49" formatCode="0.00">
                  <c:v>174.16666666666669</c:v>
                </c:pt>
                <c:pt idx="50" formatCode="0.00">
                  <c:v>174.71666666666667</c:v>
                </c:pt>
                <c:pt idx="51" formatCode="0.00">
                  <c:v>174.85</c:v>
                </c:pt>
                <c:pt idx="52" formatCode="0.00">
                  <c:v>192.21666666666667</c:v>
                </c:pt>
                <c:pt idx="53" formatCode="0.00">
                  <c:v>192.40000000000003</c:v>
                </c:pt>
                <c:pt idx="54" formatCode="0.00">
                  <c:v>192.58333333333331</c:v>
                </c:pt>
                <c:pt idx="55" formatCode="0.00">
                  <c:v>192.7166666666667</c:v>
                </c:pt>
                <c:pt idx="56" formatCode="0.00">
                  <c:v>192.85</c:v>
                </c:pt>
                <c:pt idx="57" formatCode="0.00">
                  <c:v>214.68333333333334</c:v>
                </c:pt>
                <c:pt idx="58" formatCode="0.00">
                  <c:v>215.33333333333331</c:v>
                </c:pt>
                <c:pt idx="59" formatCode="0.00">
                  <c:v>215.91666666666669</c:v>
                </c:pt>
                <c:pt idx="60" formatCode="0.00">
                  <c:v>216.61666666666665</c:v>
                </c:pt>
                <c:pt idx="61" formatCode="0.00">
                  <c:v>216.89999999999998</c:v>
                </c:pt>
                <c:pt idx="62" formatCode="0.00">
                  <c:v>217.48333333333332</c:v>
                </c:pt>
                <c:pt idx="63" formatCode="0.00">
                  <c:v>218.66666666666666</c:v>
                </c:pt>
                <c:pt idx="64" formatCode="0.00">
                  <c:v>219.81666666666666</c:v>
                </c:pt>
                <c:pt idx="65" formatCode="0.00">
                  <c:v>220.18333333333334</c:v>
                </c:pt>
                <c:pt idx="66" formatCode="0.00">
                  <c:v>221.05</c:v>
                </c:pt>
                <c:pt idx="67" formatCode="0.00">
                  <c:v>221.3</c:v>
                </c:pt>
                <c:pt idx="68" formatCode="0.00">
                  <c:v>221.43333333333334</c:v>
                </c:pt>
                <c:pt idx="69">
                  <c:v>240</c:v>
                </c:pt>
                <c:pt idx="70">
                  <c:v>240</c:v>
                </c:pt>
                <c:pt idx="71">
                  <c:v>240</c:v>
                </c:pt>
                <c:pt idx="72" formatCode="0.00">
                  <c:v>247.31666666666666</c:v>
                </c:pt>
                <c:pt idx="73" formatCode="0.00">
                  <c:v>247.43333333333334</c:v>
                </c:pt>
                <c:pt idx="74" formatCode="0.00">
                  <c:v>247.58333333333331</c:v>
                </c:pt>
                <c:pt idx="75" formatCode="0.00">
                  <c:v>265.79999999999995</c:v>
                </c:pt>
                <c:pt idx="76" formatCode="0.00">
                  <c:v>266.3</c:v>
                </c:pt>
                <c:pt idx="77" formatCode="0.00">
                  <c:v>266.43333333333334</c:v>
                </c:pt>
                <c:pt idx="78" formatCode="0.00">
                  <c:v>266.53333333333336</c:v>
                </c:pt>
                <c:pt idx="79" formatCode="0.00">
                  <c:v>266.70000000000005</c:v>
                </c:pt>
                <c:pt idx="80" formatCode="0.00">
                  <c:v>266.81666666666666</c:v>
                </c:pt>
                <c:pt idx="81" formatCode="0.00">
                  <c:v>288.46666666666664</c:v>
                </c:pt>
                <c:pt idx="82" formatCode="0.00">
                  <c:v>293.08333333333331</c:v>
                </c:pt>
                <c:pt idx="83" formatCode="0.00">
                  <c:v>293.2833333333333</c:v>
                </c:pt>
                <c:pt idx="84" formatCode="0.00">
                  <c:v>293.38333333333333</c:v>
                </c:pt>
                <c:pt idx="85" formatCode="0.00">
                  <c:v>293.48333333333335</c:v>
                </c:pt>
                <c:pt idx="86" formatCode="0.00">
                  <c:v>294.33333333333337</c:v>
                </c:pt>
                <c:pt idx="87" formatCode="0.00">
                  <c:v>294.43333333333334</c:v>
                </c:pt>
                <c:pt idx="88" formatCode="0.00">
                  <c:v>294.56666666666666</c:v>
                </c:pt>
                <c:pt idx="89" formatCode="0.00">
                  <c:v>294.64999999999998</c:v>
                </c:pt>
                <c:pt idx="90" formatCode="0.00">
                  <c:v>316.5333333333333</c:v>
                </c:pt>
                <c:pt idx="91" formatCode="0.00">
                  <c:v>316.64999999999998</c:v>
                </c:pt>
                <c:pt idx="92" formatCode="0.00">
                  <c:v>316.76666666666665</c:v>
                </c:pt>
                <c:pt idx="93" formatCode="0.00">
                  <c:v>316.88333333333333</c:v>
                </c:pt>
                <c:pt idx="94" formatCode="0.00">
                  <c:v>317</c:v>
                </c:pt>
                <c:pt idx="95" formatCode="0.00">
                  <c:v>317.11666666666667</c:v>
                </c:pt>
                <c:pt idx="96" formatCode="0.00">
                  <c:v>317.51666666666665</c:v>
                </c:pt>
                <c:pt idx="97" formatCode="0.00">
                  <c:v>340.43333333333334</c:v>
                </c:pt>
                <c:pt idx="98" formatCode="0.00">
                  <c:v>340.55</c:v>
                </c:pt>
                <c:pt idx="99" formatCode="0.00">
                  <c:v>340.63333333333333</c:v>
                </c:pt>
                <c:pt idx="100" formatCode="0.00">
                  <c:v>340.68333333333334</c:v>
                </c:pt>
                <c:pt idx="101" formatCode="0.00">
                  <c:v>340.76666666666665</c:v>
                </c:pt>
                <c:pt idx="102" formatCode="0.00">
                  <c:v>340.86666666666667</c:v>
                </c:pt>
                <c:pt idx="103" formatCode="0.00">
                  <c:v>362.0333333333333</c:v>
                </c:pt>
                <c:pt idx="104" formatCode="0.00">
                  <c:v>362.2166666666667</c:v>
                </c:pt>
                <c:pt idx="105" formatCode="0.00">
                  <c:v>362.2833333333333</c:v>
                </c:pt>
                <c:pt idx="106" formatCode="0.00">
                  <c:v>362.35</c:v>
                </c:pt>
                <c:pt idx="107" formatCode="0.00">
                  <c:v>362.43333333333334</c:v>
                </c:pt>
                <c:pt idx="108" formatCode="0.00">
                  <c:v>362.48333333333335</c:v>
                </c:pt>
                <c:pt idx="109" formatCode="0.00">
                  <c:v>366.61666666666667</c:v>
                </c:pt>
                <c:pt idx="110" formatCode="0.00">
                  <c:v>366.68333333333334</c:v>
                </c:pt>
                <c:pt idx="111" formatCode="0.00">
                  <c:v>366.7166666666667</c:v>
                </c:pt>
                <c:pt idx="112" formatCode="0.00">
                  <c:v>366.75</c:v>
                </c:pt>
                <c:pt idx="113" formatCode="0.00">
                  <c:v>366.7833333333333</c:v>
                </c:pt>
                <c:pt idx="114" formatCode="0.00">
                  <c:v>366.81666666666666</c:v>
                </c:pt>
                <c:pt idx="115" formatCode="0.00">
                  <c:v>366.86666666666667</c:v>
                </c:pt>
                <c:pt idx="116" formatCode="0.00">
                  <c:v>386.98333333333335</c:v>
                </c:pt>
                <c:pt idx="117" formatCode="0.00">
                  <c:v>387.03333333333336</c:v>
                </c:pt>
                <c:pt idx="118" formatCode="0.00">
                  <c:v>387.08333333333331</c:v>
                </c:pt>
                <c:pt idx="119" formatCode="0.00">
                  <c:v>387.11666666666667</c:v>
                </c:pt>
                <c:pt idx="120" formatCode="0.00">
                  <c:v>387.15000000000003</c:v>
                </c:pt>
                <c:pt idx="121" formatCode="0.00">
                  <c:v>414.2</c:v>
                </c:pt>
                <c:pt idx="122" formatCode="0.00">
                  <c:v>414.23333333333335</c:v>
                </c:pt>
                <c:pt idx="123" formatCode="0.00">
                  <c:v>414.26666666666671</c:v>
                </c:pt>
                <c:pt idx="124" formatCode="0.00">
                  <c:v>414.29999999999995</c:v>
                </c:pt>
                <c:pt idx="125" formatCode="0.00">
                  <c:v>414.35</c:v>
                </c:pt>
                <c:pt idx="126" formatCode="0.00">
                  <c:v>414.38333333333333</c:v>
                </c:pt>
                <c:pt idx="127" formatCode="0.00">
                  <c:v>414.41666666666663</c:v>
                </c:pt>
                <c:pt idx="128" formatCode="0.00">
                  <c:v>435.06666666666661</c:v>
                </c:pt>
                <c:pt idx="129" formatCode="0.00">
                  <c:v>435.13333333333333</c:v>
                </c:pt>
                <c:pt idx="130" formatCode="0.00">
                  <c:v>435.15000000000003</c:v>
                </c:pt>
                <c:pt idx="131" formatCode="0.00">
                  <c:v>435.2</c:v>
                </c:pt>
                <c:pt idx="132" formatCode="0.00">
                  <c:v>435.23333333333335</c:v>
                </c:pt>
                <c:pt idx="133" formatCode="0.00">
                  <c:v>435.26666666666671</c:v>
                </c:pt>
                <c:pt idx="134" formatCode="0.00">
                  <c:v>485.84999999999997</c:v>
                </c:pt>
                <c:pt idx="135" formatCode="0.00">
                  <c:v>485.98333333333335</c:v>
                </c:pt>
                <c:pt idx="136" formatCode="0.00">
                  <c:v>486.03333333333336</c:v>
                </c:pt>
                <c:pt idx="137" formatCode="0.00">
                  <c:v>486.06666666666661</c:v>
                </c:pt>
                <c:pt idx="138" formatCode="0.00">
                  <c:v>486.11666666666667</c:v>
                </c:pt>
                <c:pt idx="139" formatCode="0.00">
                  <c:v>486.16666666666663</c:v>
                </c:pt>
              </c:numCache>
            </c:numRef>
          </c:xVal>
          <c:yVal>
            <c:numRef>
              <c:f>Sheet1!$F$3:$F$142</c:f>
              <c:numCache>
                <c:formatCode>0.00</c:formatCode>
                <c:ptCount val="140"/>
                <c:pt idx="0">
                  <c:v>-2.9957322735539909</c:v>
                </c:pt>
                <c:pt idx="1">
                  <c:v>-2.9004220937496661</c:v>
                </c:pt>
                <c:pt idx="2">
                  <c:v>-2.6450754019408218</c:v>
                </c:pt>
                <c:pt idx="3">
                  <c:v>-2.6450754019408218</c:v>
                </c:pt>
                <c:pt idx="4">
                  <c:v>-2.6882475738060303</c:v>
                </c:pt>
                <c:pt idx="5">
                  <c:v>-2.5257286443082556</c:v>
                </c:pt>
                <c:pt idx="6">
                  <c:v>-2.4191189092499972</c:v>
                </c:pt>
                <c:pt idx="7">
                  <c:v>-2.5257286443082556</c:v>
                </c:pt>
                <c:pt idx="8">
                  <c:v>-2.5902671654458267</c:v>
                </c:pt>
                <c:pt idx="9">
                  <c:v>-2.364460496712133</c:v>
                </c:pt>
                <c:pt idx="10">
                  <c:v>-2.7030626595911711</c:v>
                </c:pt>
                <c:pt idx="11">
                  <c:v>-2.488914671185539</c:v>
                </c:pt>
                <c:pt idx="12">
                  <c:v>-2.4769384801388235</c:v>
                </c:pt>
                <c:pt idx="13">
                  <c:v>-2.4769384801388235</c:v>
                </c:pt>
                <c:pt idx="14">
                  <c:v>-2.2537949288246137</c:v>
                </c:pt>
                <c:pt idx="15">
                  <c:v>-2.4534079827286295</c:v>
                </c:pt>
                <c:pt idx="16">
                  <c:v>-2.4191189092499972</c:v>
                </c:pt>
                <c:pt idx="17">
                  <c:v>-2.4418471603275536</c:v>
                </c:pt>
                <c:pt idx="18">
                  <c:v>-2.0402208285265546</c:v>
                </c:pt>
                <c:pt idx="19">
                  <c:v>-2.0955709236097197</c:v>
                </c:pt>
                <c:pt idx="20">
                  <c:v>-2.4191189092499972</c:v>
                </c:pt>
                <c:pt idx="21">
                  <c:v>-2.0099154790312257</c:v>
                </c:pt>
                <c:pt idx="22">
                  <c:v>-2.5770219386958062</c:v>
                </c:pt>
                <c:pt idx="23">
                  <c:v>-2.0955709236097197</c:v>
                </c:pt>
                <c:pt idx="24">
                  <c:v>-1.6094379124341003</c:v>
                </c:pt>
                <c:pt idx="25">
                  <c:v>-1.2801341652914999</c:v>
                </c:pt>
                <c:pt idx="26">
                  <c:v>-1.5606477482646683</c:v>
                </c:pt>
                <c:pt idx="27">
                  <c:v>-1.1711829815029451</c:v>
                </c:pt>
                <c:pt idx="28">
                  <c:v>-1.4961092271270973</c:v>
                </c:pt>
                <c:pt idx="29">
                  <c:v>-1.8325814637483102</c:v>
                </c:pt>
                <c:pt idx="30">
                  <c:v>-1.3783261914707137</c:v>
                </c:pt>
                <c:pt idx="31">
                  <c:v>-0.99967234081320611</c:v>
                </c:pt>
                <c:pt idx="32">
                  <c:v>-1.2552660987134867</c:v>
                </c:pt>
                <c:pt idx="33">
                  <c:v>-0.85331593271276662</c:v>
                </c:pt>
                <c:pt idx="34">
                  <c:v>-1.2106617924767327</c:v>
                </c:pt>
                <c:pt idx="35">
                  <c:v>-1.258781040820931</c:v>
                </c:pt>
                <c:pt idx="36">
                  <c:v>-1.3167682984712803</c:v>
                </c:pt>
                <c:pt idx="37">
                  <c:v>-1.2623083813388996</c:v>
                </c:pt>
                <c:pt idx="38">
                  <c:v>-1.3903023825174294</c:v>
                </c:pt>
                <c:pt idx="39">
                  <c:v>-1.4024237430497744</c:v>
                </c:pt>
                <c:pt idx="40">
                  <c:v>-1.2039728043259361</c:v>
                </c:pt>
                <c:pt idx="41">
                  <c:v>-1.1744140020843916</c:v>
                </c:pt>
                <c:pt idx="42">
                  <c:v>-1.1116975282167652</c:v>
                </c:pt>
                <c:pt idx="43">
                  <c:v>-0.63676684712383758</c:v>
                </c:pt>
                <c:pt idx="44">
                  <c:v>-0.79850769621777162</c:v>
                </c:pt>
                <c:pt idx="45">
                  <c:v>-0.78307188808793227</c:v>
                </c:pt>
                <c:pt idx="46">
                  <c:v>-0.55686956226739759</c:v>
                </c:pt>
                <c:pt idx="47">
                  <c:v>-0.92130327369769927</c:v>
                </c:pt>
                <c:pt idx="48">
                  <c:v>-0.52932909533055039</c:v>
                </c:pt>
                <c:pt idx="49">
                  <c:v>-0.86038309993585915</c:v>
                </c:pt>
                <c:pt idx="50">
                  <c:v>-0.99155321637470195</c:v>
                </c:pt>
                <c:pt idx="51">
                  <c:v>-0.76142602131323966</c:v>
                </c:pt>
                <c:pt idx="52">
                  <c:v>-0.2045671657412744</c:v>
                </c:pt>
                <c:pt idx="53">
                  <c:v>-0.77870506892159186</c:v>
                </c:pt>
                <c:pt idx="54">
                  <c:v>-0.56036606932612687</c:v>
                </c:pt>
                <c:pt idx="55">
                  <c:v>-0.65392646740666394</c:v>
                </c:pt>
                <c:pt idx="56">
                  <c:v>-0.70319751641344674</c:v>
                </c:pt>
                <c:pt idx="57">
                  <c:v>-0.69314718055994529</c:v>
                </c:pt>
                <c:pt idx="58">
                  <c:v>0.17227122094045313</c:v>
                </c:pt>
                <c:pt idx="59">
                  <c:v>0.34429867287067695</c:v>
                </c:pt>
                <c:pt idx="60">
                  <c:v>-0.34531118528841737</c:v>
                </c:pt>
                <c:pt idx="61">
                  <c:v>0.15014265842971941</c:v>
                </c:pt>
                <c:pt idx="62">
                  <c:v>0.34003730278570909</c:v>
                </c:pt>
                <c:pt idx="63">
                  <c:v>0.15785808461558032</c:v>
                </c:pt>
                <c:pt idx="64">
                  <c:v>7.4179398174251468E-2</c:v>
                </c:pt>
                <c:pt idx="65">
                  <c:v>-9.0407446521490707E-3</c:v>
                </c:pt>
                <c:pt idx="66">
                  <c:v>-0.26526847761488087</c:v>
                </c:pt>
                <c:pt idx="67">
                  <c:v>-2.1223636451626688E-2</c:v>
                </c:pt>
                <c:pt idx="68">
                  <c:v>-0.14734058789870913</c:v>
                </c:pt>
                <c:pt idx="69">
                  <c:v>0.22234323114344071</c:v>
                </c:pt>
                <c:pt idx="70">
                  <c:v>0.20701416938432612</c:v>
                </c:pt>
                <c:pt idx="71">
                  <c:v>0.74193734472937733</c:v>
                </c:pt>
                <c:pt idx="72">
                  <c:v>0.59663628017910153</c:v>
                </c:pt>
                <c:pt idx="73">
                  <c:v>0.65284588378641961</c:v>
                </c:pt>
                <c:pt idx="74">
                  <c:v>0.68107459932567604</c:v>
                </c:pt>
                <c:pt idx="75">
                  <c:v>0.29266961396282004</c:v>
                </c:pt>
                <c:pt idx="76">
                  <c:v>0.90825856017689077</c:v>
                </c:pt>
                <c:pt idx="77">
                  <c:v>0.8738006802532029</c:v>
                </c:pt>
                <c:pt idx="78">
                  <c:v>0.87296560713578142</c:v>
                </c:pt>
                <c:pt idx="79">
                  <c:v>0.90016134994427144</c:v>
                </c:pt>
                <c:pt idx="80">
                  <c:v>1.0459144996676606</c:v>
                </c:pt>
                <c:pt idx="81">
                  <c:v>0.7314058926770356</c:v>
                </c:pt>
                <c:pt idx="82">
                  <c:v>1.2499017362143359</c:v>
                </c:pt>
                <c:pt idx="83">
                  <c:v>1.206569430173202</c:v>
                </c:pt>
                <c:pt idx="84">
                  <c:v>1.0790896221792459</c:v>
                </c:pt>
                <c:pt idx="85">
                  <c:v>1.1969481893889715</c:v>
                </c:pt>
                <c:pt idx="86">
                  <c:v>0.83508067644861195</c:v>
                </c:pt>
                <c:pt idx="87">
                  <c:v>0.62860865942237409</c:v>
                </c:pt>
                <c:pt idx="88">
                  <c:v>0.85143215952565854</c:v>
                </c:pt>
                <c:pt idx="89">
                  <c:v>1.1587662114878567</c:v>
                </c:pt>
                <c:pt idx="90">
                  <c:v>0.86961832367572445</c:v>
                </c:pt>
                <c:pt idx="91">
                  <c:v>1.1534160807087837</c:v>
                </c:pt>
                <c:pt idx="92">
                  <c:v>1.199964782928397</c:v>
                </c:pt>
                <c:pt idx="93">
                  <c:v>0.83854538324930217</c:v>
                </c:pt>
                <c:pt idx="94">
                  <c:v>1.275362800412609</c:v>
                </c:pt>
                <c:pt idx="95">
                  <c:v>1.111528513934656</c:v>
                </c:pt>
                <c:pt idx="96">
                  <c:v>1.0935997468445653</c:v>
                </c:pt>
                <c:pt idx="97">
                  <c:v>1.363793095773377</c:v>
                </c:pt>
                <c:pt idx="98">
                  <c:v>1.202671958592888</c:v>
                </c:pt>
                <c:pt idx="99">
                  <c:v>1.3454723665996355</c:v>
                </c:pt>
                <c:pt idx="100">
                  <c:v>1.4226262903672808</c:v>
                </c:pt>
                <c:pt idx="101">
                  <c:v>1.3696567199668674</c:v>
                </c:pt>
                <c:pt idx="102">
                  <c:v>1.1936193922464444</c:v>
                </c:pt>
                <c:pt idx="103">
                  <c:v>1.3845428280810843</c:v>
                </c:pt>
                <c:pt idx="104">
                  <c:v>0.9086617047096639</c:v>
                </c:pt>
                <c:pt idx="105">
                  <c:v>1.082482906738226</c:v>
                </c:pt>
                <c:pt idx="106">
                  <c:v>1.3228219381643171</c:v>
                </c:pt>
                <c:pt idx="107">
                  <c:v>1.4355606024228087</c:v>
                </c:pt>
                <c:pt idx="108">
                  <c:v>1.4085449700547104</c:v>
                </c:pt>
                <c:pt idx="109">
                  <c:v>1.689172880452954</c:v>
                </c:pt>
                <c:pt idx="110">
                  <c:v>1.4504421809436423</c:v>
                </c:pt>
                <c:pt idx="111">
                  <c:v>1.5247511042669066</c:v>
                </c:pt>
                <c:pt idx="112">
                  <c:v>1.4228673413507309</c:v>
                </c:pt>
                <c:pt idx="113">
                  <c:v>1.4881738249410612</c:v>
                </c:pt>
                <c:pt idx="114">
                  <c:v>1.3352641900071118</c:v>
                </c:pt>
                <c:pt idx="115">
                  <c:v>1.4947002349636771</c:v>
                </c:pt>
                <c:pt idx="116">
                  <c:v>1.390286382389428</c:v>
                </c:pt>
                <c:pt idx="117">
                  <c:v>1.4765919991006713</c:v>
                </c:pt>
                <c:pt idx="118">
                  <c:v>1.5181994319998293</c:v>
                </c:pt>
                <c:pt idx="119">
                  <c:v>1.4831941858598499</c:v>
                </c:pt>
                <c:pt idx="120">
                  <c:v>1.5543479461161405</c:v>
                </c:pt>
                <c:pt idx="121">
                  <c:v>1.3815330440181801</c:v>
                </c:pt>
                <c:pt idx="122">
                  <c:v>1.7128966208023304</c:v>
                </c:pt>
                <c:pt idx="123">
                  <c:v>1.5955418072419891</c:v>
                </c:pt>
                <c:pt idx="124">
                  <c:v>1.3612329305245194</c:v>
                </c:pt>
                <c:pt idx="125">
                  <c:v>1.5594069788285354</c:v>
                </c:pt>
                <c:pt idx="126">
                  <c:v>1.5918847531865112</c:v>
                </c:pt>
                <c:pt idx="127">
                  <c:v>1.6694034936015345</c:v>
                </c:pt>
                <c:pt idx="128">
                  <c:v>1.7029282555214393</c:v>
                </c:pt>
                <c:pt idx="129">
                  <c:v>1.7268653293100646</c:v>
                </c:pt>
                <c:pt idx="130">
                  <c:v>1.4854607326143894</c:v>
                </c:pt>
                <c:pt idx="131">
                  <c:v>1.6804553996693807</c:v>
                </c:pt>
                <c:pt idx="132">
                  <c:v>1.6442257379197642</c:v>
                </c:pt>
                <c:pt idx="133">
                  <c:v>1.4777334214366722</c:v>
                </c:pt>
                <c:pt idx="134">
                  <c:v>1.5690324977990613</c:v>
                </c:pt>
                <c:pt idx="135">
                  <c:v>1.4024137429997741</c:v>
                </c:pt>
                <c:pt idx="136">
                  <c:v>1.4777334214366722</c:v>
                </c:pt>
                <c:pt idx="137">
                  <c:v>1.4021677102761807</c:v>
                </c:pt>
                <c:pt idx="138">
                  <c:v>1.5439389302014046</c:v>
                </c:pt>
                <c:pt idx="139">
                  <c:v>1.5556151057365939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27-4B02-9060-2E5C31C01C8F}"/>
            </c:ext>
          </c:extLst>
        </c:ser>
        <c:ser>
          <c:idx val="7"/>
          <c:order val="1"/>
          <c:spPr>
            <a:ln w="28575">
              <a:noFill/>
            </a:ln>
          </c:spPr>
          <c:marker>
            <c:symbol val="x"/>
            <c:size val="10"/>
            <c:spPr>
              <a:ln w="19050">
                <a:solidFill>
                  <a:schemeClr val="tx1"/>
                </a:solidFill>
              </a:ln>
            </c:spPr>
          </c:marker>
          <c:xVal>
            <c:numRef>
              <c:f>Sheet1!$R$3:$R$151</c:f>
              <c:numCache>
                <c:formatCode>0.00</c:formatCode>
                <c:ptCount val="149"/>
                <c:pt idx="0">
                  <c:v>102.53333333333333</c:v>
                </c:pt>
                <c:pt idx="1">
                  <c:v>102.66666666666666</c:v>
                </c:pt>
                <c:pt idx="2">
                  <c:v>102.81666666666668</c:v>
                </c:pt>
                <c:pt idx="3">
                  <c:v>100.15</c:v>
                </c:pt>
                <c:pt idx="4">
                  <c:v>100.5</c:v>
                </c:pt>
                <c:pt idx="5">
                  <c:v>101.13333333333333</c:v>
                </c:pt>
                <c:pt idx="6">
                  <c:v>101.68333333333334</c:v>
                </c:pt>
                <c:pt idx="7">
                  <c:v>101.93333333333332</c:v>
                </c:pt>
                <c:pt idx="8">
                  <c:v>101.96666666666667</c:v>
                </c:pt>
                <c:pt idx="9">
                  <c:v>102.46666666666665</c:v>
                </c:pt>
                <c:pt idx="10">
                  <c:v>102.73333333333335</c:v>
                </c:pt>
                <c:pt idx="11">
                  <c:v>122.13333333333333</c:v>
                </c:pt>
                <c:pt idx="12">
                  <c:v>122.25</c:v>
                </c:pt>
                <c:pt idx="13">
                  <c:v>122.75</c:v>
                </c:pt>
                <c:pt idx="14">
                  <c:v>123.14999999999999</c:v>
                </c:pt>
                <c:pt idx="15">
                  <c:v>123.54999999999998</c:v>
                </c:pt>
                <c:pt idx="16">
                  <c:v>123.75</c:v>
                </c:pt>
                <c:pt idx="17">
                  <c:v>124.01666666666667</c:v>
                </c:pt>
                <c:pt idx="18">
                  <c:v>124.33333333333333</c:v>
                </c:pt>
                <c:pt idx="19">
                  <c:v>124.45</c:v>
                </c:pt>
                <c:pt idx="20">
                  <c:v>146.78333333333333</c:v>
                </c:pt>
                <c:pt idx="21">
                  <c:v>147.30000000000001</c:v>
                </c:pt>
                <c:pt idx="22">
                  <c:v>147.88333333333333</c:v>
                </c:pt>
                <c:pt idx="23">
                  <c:v>148.08333333333334</c:v>
                </c:pt>
                <c:pt idx="24">
                  <c:v>148.28333333333333</c:v>
                </c:pt>
                <c:pt idx="25">
                  <c:v>150.05000000000001</c:v>
                </c:pt>
                <c:pt idx="26">
                  <c:v>150.30000000000001</c:v>
                </c:pt>
                <c:pt idx="27">
                  <c:v>150.46666666666667</c:v>
                </c:pt>
                <c:pt idx="28">
                  <c:v>150.73333333333335</c:v>
                </c:pt>
                <c:pt idx="29">
                  <c:v>151.18333333333334</c:v>
                </c:pt>
                <c:pt idx="30">
                  <c:v>167.95</c:v>
                </c:pt>
                <c:pt idx="31">
                  <c:v>169.53333333333333</c:v>
                </c:pt>
                <c:pt idx="32">
                  <c:v>169.64999999999998</c:v>
                </c:pt>
                <c:pt idx="33">
                  <c:v>170.51666666666665</c:v>
                </c:pt>
                <c:pt idx="34">
                  <c:v>170.86666666666667</c:v>
                </c:pt>
                <c:pt idx="35">
                  <c:v>171.56666666666666</c:v>
                </c:pt>
                <c:pt idx="36">
                  <c:v>171.83333333333334</c:v>
                </c:pt>
                <c:pt idx="37">
                  <c:v>172.41666666666666</c:v>
                </c:pt>
                <c:pt idx="38">
                  <c:v>172.76666666666665</c:v>
                </c:pt>
                <c:pt idx="39">
                  <c:v>191.73333333333335</c:v>
                </c:pt>
                <c:pt idx="40">
                  <c:v>191.71666666666667</c:v>
                </c:pt>
                <c:pt idx="41">
                  <c:v>192.08333333333331</c:v>
                </c:pt>
                <c:pt idx="42">
                  <c:v>192.7166666666667</c:v>
                </c:pt>
                <c:pt idx="43">
                  <c:v>192.98333333333335</c:v>
                </c:pt>
                <c:pt idx="44">
                  <c:v>193.06666666666666</c:v>
                </c:pt>
                <c:pt idx="45">
                  <c:v>193.23333333333335</c:v>
                </c:pt>
                <c:pt idx="46">
                  <c:v>193.75</c:v>
                </c:pt>
                <c:pt idx="47">
                  <c:v>195.81666666666666</c:v>
                </c:pt>
                <c:pt idx="48">
                  <c:v>217.03333333333336</c:v>
                </c:pt>
                <c:pt idx="49">
                  <c:v>216.65</c:v>
                </c:pt>
                <c:pt idx="50">
                  <c:v>216.81666666666666</c:v>
                </c:pt>
                <c:pt idx="51">
                  <c:v>217.04999999999998</c:v>
                </c:pt>
                <c:pt idx="52">
                  <c:v>217.18333333333334</c:v>
                </c:pt>
                <c:pt idx="53">
                  <c:v>218.10000000000002</c:v>
                </c:pt>
                <c:pt idx="54">
                  <c:v>218.41666666666669</c:v>
                </c:pt>
                <c:pt idx="55">
                  <c:v>218.86666666666665</c:v>
                </c:pt>
                <c:pt idx="56">
                  <c:v>219.93333333333334</c:v>
                </c:pt>
                <c:pt idx="57">
                  <c:v>239.08333333333331</c:v>
                </c:pt>
                <c:pt idx="58">
                  <c:v>239.5</c:v>
                </c:pt>
                <c:pt idx="59">
                  <c:v>239.70000000000002</c:v>
                </c:pt>
                <c:pt idx="60">
                  <c:v>241.03333333333336</c:v>
                </c:pt>
                <c:pt idx="61">
                  <c:v>241.03333333333336</c:v>
                </c:pt>
                <c:pt idx="62">
                  <c:v>241.03333333333336</c:v>
                </c:pt>
                <c:pt idx="63">
                  <c:v>242.2166666666667</c:v>
                </c:pt>
                <c:pt idx="64">
                  <c:v>242.76666666666665</c:v>
                </c:pt>
                <c:pt idx="65">
                  <c:v>243</c:v>
                </c:pt>
                <c:pt idx="66">
                  <c:v>243.14999999999998</c:v>
                </c:pt>
                <c:pt idx="67">
                  <c:v>243.36666666666667</c:v>
                </c:pt>
                <c:pt idx="68">
                  <c:v>243.5</c:v>
                </c:pt>
                <c:pt idx="69">
                  <c:v>262.78333333333336</c:v>
                </c:pt>
                <c:pt idx="70">
                  <c:v>262.93333333333334</c:v>
                </c:pt>
                <c:pt idx="71">
                  <c:v>263.16666666666669</c:v>
                </c:pt>
                <c:pt idx="72">
                  <c:v>263.39999999999998</c:v>
                </c:pt>
                <c:pt idx="73">
                  <c:v>263.4666666666667</c:v>
                </c:pt>
                <c:pt idx="74">
                  <c:v>263.56666666666666</c:v>
                </c:pt>
                <c:pt idx="75">
                  <c:v>263.73333333333335</c:v>
                </c:pt>
                <c:pt idx="76">
                  <c:v>264.01666666666665</c:v>
                </c:pt>
                <c:pt idx="77">
                  <c:v>264.2</c:v>
                </c:pt>
                <c:pt idx="78">
                  <c:v>264.34999999999997</c:v>
                </c:pt>
                <c:pt idx="79">
                  <c:v>286.86666666666667</c:v>
                </c:pt>
                <c:pt idx="80">
                  <c:v>287.0333333333333</c:v>
                </c:pt>
                <c:pt idx="81">
                  <c:v>287.33333333333331</c:v>
                </c:pt>
                <c:pt idx="82">
                  <c:v>287.36666666666667</c:v>
                </c:pt>
                <c:pt idx="83">
                  <c:v>287.65000000000003</c:v>
                </c:pt>
                <c:pt idx="84">
                  <c:v>288.13333333333333</c:v>
                </c:pt>
                <c:pt idx="85">
                  <c:v>288.43333333333334</c:v>
                </c:pt>
                <c:pt idx="86">
                  <c:v>288.64999999999998</c:v>
                </c:pt>
                <c:pt idx="87">
                  <c:v>288.76666666666665</c:v>
                </c:pt>
                <c:pt idx="88">
                  <c:v>289</c:v>
                </c:pt>
                <c:pt idx="89">
                  <c:v>311.16666666666669</c:v>
                </c:pt>
                <c:pt idx="90">
                  <c:v>311.35000000000002</c:v>
                </c:pt>
                <c:pt idx="91">
                  <c:v>311.56666666666666</c:v>
                </c:pt>
                <c:pt idx="92">
                  <c:v>311.73333333333335</c:v>
                </c:pt>
                <c:pt idx="93">
                  <c:v>311.88333333333333</c:v>
                </c:pt>
                <c:pt idx="94">
                  <c:v>312.2</c:v>
                </c:pt>
                <c:pt idx="95">
                  <c:v>312.38333333333333</c:v>
                </c:pt>
                <c:pt idx="96">
                  <c:v>312.60000000000002</c:v>
                </c:pt>
                <c:pt idx="97">
                  <c:v>312.7166666666667</c:v>
                </c:pt>
                <c:pt idx="98">
                  <c:v>312.93333333333334</c:v>
                </c:pt>
                <c:pt idx="99">
                  <c:v>313.13333333333333</c:v>
                </c:pt>
                <c:pt idx="100">
                  <c:v>334.78333333333336</c:v>
                </c:pt>
                <c:pt idx="101">
                  <c:v>334.76666666666665</c:v>
                </c:pt>
                <c:pt idx="102">
                  <c:v>334.91666666666663</c:v>
                </c:pt>
                <c:pt idx="103">
                  <c:v>335.2</c:v>
                </c:pt>
                <c:pt idx="104">
                  <c:v>335.93333333333334</c:v>
                </c:pt>
                <c:pt idx="105">
                  <c:v>336.01666666666665</c:v>
                </c:pt>
                <c:pt idx="106">
                  <c:v>336.2166666666667</c:v>
                </c:pt>
                <c:pt idx="107">
                  <c:v>336.41666666666663</c:v>
                </c:pt>
                <c:pt idx="108">
                  <c:v>336.5333333333333</c:v>
                </c:pt>
                <c:pt idx="109">
                  <c:v>336.7833333333333</c:v>
                </c:pt>
                <c:pt idx="110">
                  <c:v>358.6</c:v>
                </c:pt>
                <c:pt idx="111">
                  <c:v>358.78333333333336</c:v>
                </c:pt>
                <c:pt idx="112">
                  <c:v>358.93333333333334</c:v>
                </c:pt>
                <c:pt idx="113">
                  <c:v>359</c:v>
                </c:pt>
                <c:pt idx="114">
                  <c:v>359.2</c:v>
                </c:pt>
                <c:pt idx="115">
                  <c:v>359.51666666666665</c:v>
                </c:pt>
                <c:pt idx="116">
                  <c:v>359.66666666666663</c:v>
                </c:pt>
                <c:pt idx="117">
                  <c:v>359.75</c:v>
                </c:pt>
                <c:pt idx="118">
                  <c:v>359.9666666666667</c:v>
                </c:pt>
                <c:pt idx="119">
                  <c:v>360.11666666666667</c:v>
                </c:pt>
                <c:pt idx="120">
                  <c:v>360.31666666666666</c:v>
                </c:pt>
                <c:pt idx="121">
                  <c:v>406.7166666666667</c:v>
                </c:pt>
                <c:pt idx="122">
                  <c:v>410.06666666666672</c:v>
                </c:pt>
                <c:pt idx="123">
                  <c:v>408.2</c:v>
                </c:pt>
                <c:pt idx="124">
                  <c:v>408.45000000000005</c:v>
                </c:pt>
                <c:pt idx="125">
                  <c:v>408.69999999999993</c:v>
                </c:pt>
                <c:pt idx="126">
                  <c:v>408.86666666666667</c:v>
                </c:pt>
                <c:pt idx="127">
                  <c:v>409.31666666666672</c:v>
                </c:pt>
                <c:pt idx="128">
                  <c:v>410.21666666666664</c:v>
                </c:pt>
                <c:pt idx="129">
                  <c:v>410.63333333333333</c:v>
                </c:pt>
                <c:pt idx="130">
                  <c:v>430.48333333333335</c:v>
                </c:pt>
                <c:pt idx="131">
                  <c:v>430.56666666666661</c:v>
                </c:pt>
                <c:pt idx="132">
                  <c:v>430.88333333333333</c:v>
                </c:pt>
                <c:pt idx="133">
                  <c:v>431.28333333333336</c:v>
                </c:pt>
                <c:pt idx="134">
                  <c:v>432.1</c:v>
                </c:pt>
                <c:pt idx="135">
                  <c:v>431.84999999999997</c:v>
                </c:pt>
                <c:pt idx="136">
                  <c:v>432.26666666666671</c:v>
                </c:pt>
                <c:pt idx="137">
                  <c:v>432.41666666666663</c:v>
                </c:pt>
                <c:pt idx="138">
                  <c:v>432.61666666666667</c:v>
                </c:pt>
                <c:pt idx="139">
                  <c:v>433.15</c:v>
                </c:pt>
                <c:pt idx="140">
                  <c:v>481.36666666666667</c:v>
                </c:pt>
                <c:pt idx="141">
                  <c:v>481.61666666666667</c:v>
                </c:pt>
                <c:pt idx="142">
                  <c:v>481.68333333333328</c:v>
                </c:pt>
                <c:pt idx="143">
                  <c:v>481.91666666666663</c:v>
                </c:pt>
                <c:pt idx="144">
                  <c:v>482.21666666666664</c:v>
                </c:pt>
                <c:pt idx="145">
                  <c:v>482.48333333333335</c:v>
                </c:pt>
                <c:pt idx="146">
                  <c:v>482.73333333333329</c:v>
                </c:pt>
                <c:pt idx="147">
                  <c:v>483.4</c:v>
                </c:pt>
                <c:pt idx="148">
                  <c:v>483.83333333333331</c:v>
                </c:pt>
              </c:numCache>
            </c:numRef>
          </c:xVal>
          <c:yVal>
            <c:numRef>
              <c:f>Sheet1!$T$3:$T$151</c:f>
              <c:numCache>
                <c:formatCode>0.00</c:formatCode>
                <c:ptCount val="149"/>
                <c:pt idx="0">
                  <c:v>-2.5257286443082556</c:v>
                </c:pt>
                <c:pt idx="1">
                  <c:v>-2.5010360317178839</c:v>
                </c:pt>
                <c:pt idx="2">
                  <c:v>-2.5902671654458267</c:v>
                </c:pt>
                <c:pt idx="3">
                  <c:v>-2.4769384801388235</c:v>
                </c:pt>
                <c:pt idx="4">
                  <c:v>-2.1982250776698029</c:v>
                </c:pt>
                <c:pt idx="5">
                  <c:v>-2.4418471603275536</c:v>
                </c:pt>
                <c:pt idx="6">
                  <c:v>-2.0714733720306588</c:v>
                </c:pt>
                <c:pt idx="7">
                  <c:v>-2.3025850929940455</c:v>
                </c:pt>
                <c:pt idx="8">
                  <c:v>-2.1541650878757723</c:v>
                </c:pt>
                <c:pt idx="9">
                  <c:v>-2.2633643798407643</c:v>
                </c:pt>
                <c:pt idx="10">
                  <c:v>-2.1286317858706076</c:v>
                </c:pt>
                <c:pt idx="11">
                  <c:v>-2.2164073967529934</c:v>
                </c:pt>
                <c:pt idx="12">
                  <c:v>-2.1715568305876416</c:v>
                </c:pt>
                <c:pt idx="13">
                  <c:v>-2.6592600369327779</c:v>
                </c:pt>
                <c:pt idx="14">
                  <c:v>-2.353878387381596</c:v>
                </c:pt>
                <c:pt idx="15">
                  <c:v>-2.353878387381596</c:v>
                </c:pt>
                <c:pt idx="16">
                  <c:v>-2.1982250776698029</c:v>
                </c:pt>
                <c:pt idx="17">
                  <c:v>-2.0402208285265546</c:v>
                </c:pt>
                <c:pt idx="18">
                  <c:v>-2.3968957724652871</c:v>
                </c:pt>
                <c:pt idx="19">
                  <c:v>-2.5010360317178839</c:v>
                </c:pt>
                <c:pt idx="20">
                  <c:v>-2.2827824656978661</c:v>
                </c:pt>
                <c:pt idx="21">
                  <c:v>-2.3486290314954523</c:v>
                </c:pt>
                <c:pt idx="22">
                  <c:v>-2.4534079827286295</c:v>
                </c:pt>
                <c:pt idx="23">
                  <c:v>-2.1119647333853959</c:v>
                </c:pt>
                <c:pt idx="24">
                  <c:v>-2.2072749131897207</c:v>
                </c:pt>
                <c:pt idx="25">
                  <c:v>-2.0249533563957662</c:v>
                </c:pt>
                <c:pt idx="26">
                  <c:v>-2.5010360317178839</c:v>
                </c:pt>
                <c:pt idx="27">
                  <c:v>-2.1037342342488805</c:v>
                </c:pt>
                <c:pt idx="28">
                  <c:v>-2.0479428746204649</c:v>
                </c:pt>
                <c:pt idx="29">
                  <c:v>-1.9732813458514451</c:v>
                </c:pt>
                <c:pt idx="30">
                  <c:v>-2.0249533563957662</c:v>
                </c:pt>
                <c:pt idx="31">
                  <c:v>-2.2537949288246137</c:v>
                </c:pt>
                <c:pt idx="32">
                  <c:v>-2.364460496712133</c:v>
                </c:pt>
                <c:pt idx="33">
                  <c:v>-2.1715568305876416</c:v>
                </c:pt>
                <c:pt idx="34">
                  <c:v>-2.2072749131897207</c:v>
                </c:pt>
                <c:pt idx="35">
                  <c:v>-2.0714733720306588</c:v>
                </c:pt>
                <c:pt idx="36">
                  <c:v>-2.145581344184381</c:v>
                </c:pt>
                <c:pt idx="37">
                  <c:v>-2.0249533563957662</c:v>
                </c:pt>
                <c:pt idx="38">
                  <c:v>-2.2072749131897207</c:v>
                </c:pt>
                <c:pt idx="39">
                  <c:v>-2.1370706545164722</c:v>
                </c:pt>
                <c:pt idx="40">
                  <c:v>-1.8643301620628905</c:v>
                </c:pt>
                <c:pt idx="41">
                  <c:v>-1.6398971199188088</c:v>
                </c:pt>
                <c:pt idx="42">
                  <c:v>-1.6820086052689358</c:v>
                </c:pt>
                <c:pt idx="43">
                  <c:v>-2.0024805005437076</c:v>
                </c:pt>
                <c:pt idx="44">
                  <c:v>-1.7092582477163114</c:v>
                </c:pt>
                <c:pt idx="45">
                  <c:v>-1.9519282213808764</c:v>
                </c:pt>
                <c:pt idx="46">
                  <c:v>-2.0955709236097197</c:v>
                </c:pt>
                <c:pt idx="47">
                  <c:v>-1.7372712839439852</c:v>
                </c:pt>
                <c:pt idx="48">
                  <c:v>-1.8325814637483102</c:v>
                </c:pt>
                <c:pt idx="49">
                  <c:v>-1.8643301620628905</c:v>
                </c:pt>
                <c:pt idx="50">
                  <c:v>-1.9449106487222299</c:v>
                </c:pt>
                <c:pt idx="51">
                  <c:v>-2.1982250776698029</c:v>
                </c:pt>
                <c:pt idx="52">
                  <c:v>-1.6347557204183902</c:v>
                </c:pt>
                <c:pt idx="53">
                  <c:v>-1.3586791940869172</c:v>
                </c:pt>
                <c:pt idx="54">
                  <c:v>-1.2173958246580767</c:v>
                </c:pt>
                <c:pt idx="55">
                  <c:v>-1.6450650900772514</c:v>
                </c:pt>
                <c:pt idx="56">
                  <c:v>-1.4524341636244356</c:v>
                </c:pt>
                <c:pt idx="57">
                  <c:v>-1.6347557204183902</c:v>
                </c:pt>
                <c:pt idx="58">
                  <c:v>-1.2207799226423173</c:v>
                </c:pt>
                <c:pt idx="59">
                  <c:v>-1.5095925774643841</c:v>
                </c:pt>
                <c:pt idx="60">
                  <c:v>-2.0794415416798357</c:v>
                </c:pt>
                <c:pt idx="61">
                  <c:v>-1.8325814637483102</c:v>
                </c:pt>
                <c:pt idx="62">
                  <c:v>-1.0412872220488403</c:v>
                </c:pt>
                <c:pt idx="63">
                  <c:v>-1.5994875815809322</c:v>
                </c:pt>
                <c:pt idx="64">
                  <c:v>-1.9241486572738007</c:v>
                </c:pt>
                <c:pt idx="65">
                  <c:v>-1.5606477482646683</c:v>
                </c:pt>
                <c:pt idx="66">
                  <c:v>-1.5050778971098575</c:v>
                </c:pt>
                <c:pt idx="67">
                  <c:v>-1.8515094736338289</c:v>
                </c:pt>
                <c:pt idx="68">
                  <c:v>-1.9449106487222299</c:v>
                </c:pt>
                <c:pt idx="69">
                  <c:v>-1.1301029557594804</c:v>
                </c:pt>
                <c:pt idx="70">
                  <c:v>-1.2837377727947985</c:v>
                </c:pt>
                <c:pt idx="71">
                  <c:v>-1.313043899380298</c:v>
                </c:pt>
                <c:pt idx="72">
                  <c:v>-1.2765434971607714</c:v>
                </c:pt>
                <c:pt idx="73">
                  <c:v>-1.2106617924767327</c:v>
                </c:pt>
                <c:pt idx="74">
                  <c:v>-1.3318061758358208</c:v>
                </c:pt>
                <c:pt idx="75">
                  <c:v>-1.8838747581358606</c:v>
                </c:pt>
                <c:pt idx="76">
                  <c:v>-2.2072749131897207</c:v>
                </c:pt>
                <c:pt idx="77">
                  <c:v>-1.7719568419318752</c:v>
                </c:pt>
                <c:pt idx="78">
                  <c:v>-1.4524341636244356</c:v>
                </c:pt>
                <c:pt idx="79">
                  <c:v>-1.1615520884419839</c:v>
                </c:pt>
                <c:pt idx="80">
                  <c:v>-1.2982834837971773</c:v>
                </c:pt>
                <c:pt idx="81">
                  <c:v>-1.2275826699650698</c:v>
                </c:pt>
                <c:pt idx="82">
                  <c:v>-1.0244328904938582</c:v>
                </c:pt>
                <c:pt idx="83">
                  <c:v>-1.2006450142332614</c:v>
                </c:pt>
                <c:pt idx="84">
                  <c:v>-1.1615520884419839</c:v>
                </c:pt>
                <c:pt idx="85">
                  <c:v>-0.71539278950726504</c:v>
                </c:pt>
                <c:pt idx="86">
                  <c:v>-0.99695863494160986</c:v>
                </c:pt>
                <c:pt idx="87">
                  <c:v>-1.5050778971098575</c:v>
                </c:pt>
                <c:pt idx="88">
                  <c:v>-1.0384583658483626</c:v>
                </c:pt>
                <c:pt idx="89">
                  <c:v>-1.8078888511579385</c:v>
                </c:pt>
                <c:pt idx="90">
                  <c:v>-1.0555527992076628</c:v>
                </c:pt>
                <c:pt idx="91">
                  <c:v>-1.0133524447172864</c:v>
                </c:pt>
                <c:pt idx="92">
                  <c:v>-1.2207799226423173</c:v>
                </c:pt>
                <c:pt idx="93">
                  <c:v>-1.1488535051048565</c:v>
                </c:pt>
                <c:pt idx="94">
                  <c:v>-1.1583622930738837</c:v>
                </c:pt>
                <c:pt idx="95">
                  <c:v>-0.83932969073802677</c:v>
                </c:pt>
                <c:pt idx="96">
                  <c:v>-1.2801341652914999</c:v>
                </c:pt>
                <c:pt idx="97">
                  <c:v>-0.88188930515682273</c:v>
                </c:pt>
                <c:pt idx="98">
                  <c:v>-0.83240924789345294</c:v>
                </c:pt>
                <c:pt idx="99">
                  <c:v>-1.4961092271270973</c:v>
                </c:pt>
                <c:pt idx="100">
                  <c:v>-1.4312917270506265</c:v>
                </c:pt>
                <c:pt idx="101">
                  <c:v>-0.87227384645738082</c:v>
                </c:pt>
                <c:pt idx="102">
                  <c:v>-0.78307188808793227</c:v>
                </c:pt>
                <c:pt idx="103">
                  <c:v>-1.1332037334377287</c:v>
                </c:pt>
                <c:pt idx="104">
                  <c:v>-0.86512244529975568</c:v>
                </c:pt>
                <c:pt idx="105">
                  <c:v>-0.80743632696207301</c:v>
                </c:pt>
                <c:pt idx="106">
                  <c:v>-1.0876723486297752</c:v>
                </c:pt>
                <c:pt idx="107">
                  <c:v>-0.61248927754249083</c:v>
                </c:pt>
                <c:pt idx="108">
                  <c:v>-1.3783261914707137</c:v>
                </c:pt>
                <c:pt idx="109">
                  <c:v>-1.3093333199837622</c:v>
                </c:pt>
                <c:pt idx="110">
                  <c:v>-0.89894209353954213</c:v>
                </c:pt>
                <c:pt idx="111">
                  <c:v>-0.75502258427803282</c:v>
                </c:pt>
                <c:pt idx="112">
                  <c:v>-0.75289718496571933</c:v>
                </c:pt>
                <c:pt idx="113">
                  <c:v>-1.4524341636244356</c:v>
                </c:pt>
                <c:pt idx="114">
                  <c:v>-1.487220279709851</c:v>
                </c:pt>
                <c:pt idx="115">
                  <c:v>-0.62175718447327233</c:v>
                </c:pt>
                <c:pt idx="116">
                  <c:v>-0.78526246946775091</c:v>
                </c:pt>
                <c:pt idx="117">
                  <c:v>-1.4024237430497744</c:v>
                </c:pt>
                <c:pt idx="118">
                  <c:v>-0.89159811928378363</c:v>
                </c:pt>
                <c:pt idx="119">
                  <c:v>-1.4271163556401458</c:v>
                </c:pt>
                <c:pt idx="120">
                  <c:v>-0.87466905718333565</c:v>
                </c:pt>
                <c:pt idx="121">
                  <c:v>-1.0809295538158017</c:v>
                </c:pt>
                <c:pt idx="122">
                  <c:v>-1.3268186343247819</c:v>
                </c:pt>
                <c:pt idx="123">
                  <c:v>-1.0135728546807088</c:v>
                </c:pt>
                <c:pt idx="124">
                  <c:v>-0.95339568482739645</c:v>
                </c:pt>
                <c:pt idx="125">
                  <c:v>-1.2278216063579255</c:v>
                </c:pt>
                <c:pt idx="126">
                  <c:v>-1.1425014822378348</c:v>
                </c:pt>
                <c:pt idx="127">
                  <c:v>-0.57598656078636834</c:v>
                </c:pt>
                <c:pt idx="128">
                  <c:v>-0.56926721346523823</c:v>
                </c:pt>
                <c:pt idx="129">
                  <c:v>6.9563375385317344E-2</c:v>
                </c:pt>
                <c:pt idx="130">
                  <c:v>5.4488185284069776E-2</c:v>
                </c:pt>
                <c:pt idx="131">
                  <c:v>-0.89751804655087153</c:v>
                </c:pt>
                <c:pt idx="132">
                  <c:v>-1.1362207022751176</c:v>
                </c:pt>
                <c:pt idx="133">
                  <c:v>-1.217226920004352</c:v>
                </c:pt>
                <c:pt idx="134">
                  <c:v>-0.90604341542260558</c:v>
                </c:pt>
                <c:pt idx="135">
                  <c:v>-0.6048799258483134</c:v>
                </c:pt>
                <c:pt idx="136">
                  <c:v>-1.0403528145508982</c:v>
                </c:pt>
                <c:pt idx="137">
                  <c:v>-0.57673397157675865</c:v>
                </c:pt>
                <c:pt idx="138">
                  <c:v>-1.2826192649839381</c:v>
                </c:pt>
                <c:pt idx="139">
                  <c:v>-0.32306057635359758</c:v>
                </c:pt>
                <c:pt idx="140">
                  <c:v>-1.1881978852105739</c:v>
                </c:pt>
                <c:pt idx="141">
                  <c:v>-0.67093569219472615</c:v>
                </c:pt>
                <c:pt idx="142">
                  <c:v>-0.39287963842366552</c:v>
                </c:pt>
                <c:pt idx="143">
                  <c:v>-0.70487569143855289</c:v>
                </c:pt>
                <c:pt idx="144">
                  <c:v>-0.40963880587987822</c:v>
                </c:pt>
                <c:pt idx="145">
                  <c:v>-0.78917361681468978</c:v>
                </c:pt>
                <c:pt idx="146">
                  <c:v>0.52472852893498212</c:v>
                </c:pt>
                <c:pt idx="147">
                  <c:v>-0.57981849525294205</c:v>
                </c:pt>
                <c:pt idx="148">
                  <c:v>-0.6640350800164978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27-4B02-9060-2E5C31C01C8F}"/>
            </c:ext>
          </c:extLst>
        </c:ser>
        <c:ser>
          <c:idx val="0"/>
          <c:order val="2"/>
          <c:tx>
            <c:strRef>
              <c:f>Sheet1!$H$2</c:f>
              <c:strCache>
                <c:ptCount val="1"/>
                <c:pt idx="0">
                  <c:v>Ln Logistoc width</c:v>
                </c:pt>
              </c:strCache>
            </c:strRef>
          </c:tx>
          <c:spPr>
            <a:ln w="3492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Sheet1!$A$3:$A$145</c:f>
              <c:numCache>
                <c:formatCode>General</c:formatCode>
                <c:ptCount val="143"/>
                <c:pt idx="0">
                  <c:v>48</c:v>
                </c:pt>
                <c:pt idx="1">
                  <c:v>48</c:v>
                </c:pt>
                <c:pt idx="2">
                  <c:v>72</c:v>
                </c:pt>
                <c:pt idx="3">
                  <c:v>72</c:v>
                </c:pt>
                <c:pt idx="4">
                  <c:v>72</c:v>
                </c:pt>
                <c:pt idx="5">
                  <c:v>94.133333333333326</c:v>
                </c:pt>
                <c:pt idx="6">
                  <c:v>94.833333333333329</c:v>
                </c:pt>
                <c:pt idx="7">
                  <c:v>95.683333333333337</c:v>
                </c:pt>
                <c:pt idx="8">
                  <c:v>96</c:v>
                </c:pt>
                <c:pt idx="9">
                  <c:v>96.883333333333326</c:v>
                </c:pt>
                <c:pt idx="10">
                  <c:v>97.800000000000011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118.1</c:v>
                </c:pt>
                <c:pt idx="19">
                  <c:v>118.64999999999999</c:v>
                </c:pt>
                <c:pt idx="20">
                  <c:v>119.05000000000001</c:v>
                </c:pt>
                <c:pt idx="21">
                  <c:v>120.88333333333333</c:v>
                </c:pt>
                <c:pt idx="22">
                  <c:v>122.16666666666666</c:v>
                </c:pt>
                <c:pt idx="23">
                  <c:v>123.06666666666668</c:v>
                </c:pt>
                <c:pt idx="24" formatCode="0.00">
                  <c:v>146.86666666666667</c:v>
                </c:pt>
                <c:pt idx="25" formatCode="0.00">
                  <c:v>147.38333333333333</c:v>
                </c:pt>
                <c:pt idx="26" formatCode="0.00">
                  <c:v>147.61666666666667</c:v>
                </c:pt>
                <c:pt idx="27" formatCode="0.00">
                  <c:v>148.01666666666665</c:v>
                </c:pt>
                <c:pt idx="28" formatCode="0.00">
                  <c:v>148.21666666666667</c:v>
                </c:pt>
                <c:pt idx="29" formatCode="0.00">
                  <c:v>148.29999999999998</c:v>
                </c:pt>
                <c:pt idx="30" formatCode="0.00">
                  <c:v>148.30000000000001</c:v>
                </c:pt>
                <c:pt idx="31" formatCode="0.00">
                  <c:v>148.63333333333333</c:v>
                </c:pt>
                <c:pt idx="32" formatCode="0.00">
                  <c:v>148.64999999999998</c:v>
                </c:pt>
                <c:pt idx="33" formatCode="0.00">
                  <c:v>148.91666666666666</c:v>
                </c:pt>
                <c:pt idx="34" formatCode="0.00">
                  <c:v>150.61666666666667</c:v>
                </c:pt>
                <c:pt idx="35" formatCode="0.00">
                  <c:v>151</c:v>
                </c:pt>
                <c:pt idx="36" formatCode="0.00">
                  <c:v>151.19999999999999</c:v>
                </c:pt>
                <c:pt idx="37" formatCode="0.00">
                  <c:v>151.33333333333331</c:v>
                </c:pt>
                <c:pt idx="38" formatCode="0.00">
                  <c:v>151.44999999999999</c:v>
                </c:pt>
                <c:pt idx="39">
                  <c:v>168</c:v>
                </c:pt>
                <c:pt idx="40">
                  <c:v>168</c:v>
                </c:pt>
                <c:pt idx="41">
                  <c:v>168</c:v>
                </c:pt>
                <c:pt idx="42">
                  <c:v>168</c:v>
                </c:pt>
                <c:pt idx="43" formatCode="0.00">
                  <c:v>172.13333333333333</c:v>
                </c:pt>
                <c:pt idx="44" formatCode="0.00">
                  <c:v>172.36666666666667</c:v>
                </c:pt>
                <c:pt idx="45" formatCode="0.00">
                  <c:v>172.63333333333333</c:v>
                </c:pt>
                <c:pt idx="46" formatCode="0.00">
                  <c:v>172.93333333333334</c:v>
                </c:pt>
                <c:pt idx="47" formatCode="0.00">
                  <c:v>173.15</c:v>
                </c:pt>
                <c:pt idx="48" formatCode="0.00">
                  <c:v>173.41666666666669</c:v>
                </c:pt>
                <c:pt idx="49" formatCode="0.00">
                  <c:v>174.16666666666669</c:v>
                </c:pt>
                <c:pt idx="50" formatCode="0.00">
                  <c:v>174.71666666666667</c:v>
                </c:pt>
                <c:pt idx="51" formatCode="0.00">
                  <c:v>174.85</c:v>
                </c:pt>
                <c:pt idx="52" formatCode="0.00">
                  <c:v>192.21666666666667</c:v>
                </c:pt>
                <c:pt idx="53" formatCode="0.00">
                  <c:v>192.40000000000003</c:v>
                </c:pt>
                <c:pt idx="54" formatCode="0.00">
                  <c:v>192.58333333333331</c:v>
                </c:pt>
                <c:pt idx="55" formatCode="0.00">
                  <c:v>192.7166666666667</c:v>
                </c:pt>
                <c:pt idx="56" formatCode="0.00">
                  <c:v>192.85</c:v>
                </c:pt>
                <c:pt idx="57" formatCode="0.00">
                  <c:v>214.68333333333334</c:v>
                </c:pt>
                <c:pt idx="58" formatCode="0.00">
                  <c:v>215.33333333333331</c:v>
                </c:pt>
                <c:pt idx="59" formatCode="0.00">
                  <c:v>215.91666666666669</c:v>
                </c:pt>
                <c:pt idx="60" formatCode="0.00">
                  <c:v>216.61666666666665</c:v>
                </c:pt>
                <c:pt idx="61" formatCode="0.00">
                  <c:v>216.89999999999998</c:v>
                </c:pt>
                <c:pt idx="62" formatCode="0.00">
                  <c:v>217.48333333333332</c:v>
                </c:pt>
                <c:pt idx="63" formatCode="0.00">
                  <c:v>218.66666666666666</c:v>
                </c:pt>
                <c:pt idx="64" formatCode="0.00">
                  <c:v>219.81666666666666</c:v>
                </c:pt>
                <c:pt idx="65" formatCode="0.00">
                  <c:v>220.18333333333334</c:v>
                </c:pt>
                <c:pt idx="66" formatCode="0.00">
                  <c:v>221.05</c:v>
                </c:pt>
                <c:pt idx="67" formatCode="0.00">
                  <c:v>221.3</c:v>
                </c:pt>
                <c:pt idx="68" formatCode="0.00">
                  <c:v>221.43333333333334</c:v>
                </c:pt>
                <c:pt idx="69">
                  <c:v>240</c:v>
                </c:pt>
                <c:pt idx="70">
                  <c:v>240</c:v>
                </c:pt>
                <c:pt idx="71">
                  <c:v>240</c:v>
                </c:pt>
                <c:pt idx="72" formatCode="0.00">
                  <c:v>247.31666666666666</c:v>
                </c:pt>
                <c:pt idx="73" formatCode="0.00">
                  <c:v>247.43333333333334</c:v>
                </c:pt>
                <c:pt idx="74" formatCode="0.00">
                  <c:v>247.58333333333331</c:v>
                </c:pt>
                <c:pt idx="75" formatCode="0.00">
                  <c:v>265.79999999999995</c:v>
                </c:pt>
                <c:pt idx="76" formatCode="0.00">
                  <c:v>266.3</c:v>
                </c:pt>
                <c:pt idx="77" formatCode="0.00">
                  <c:v>266.43333333333334</c:v>
                </c:pt>
                <c:pt idx="78" formatCode="0.00">
                  <c:v>266.53333333333336</c:v>
                </c:pt>
                <c:pt idx="79" formatCode="0.00">
                  <c:v>266.70000000000005</c:v>
                </c:pt>
                <c:pt idx="80" formatCode="0.00">
                  <c:v>266.81666666666666</c:v>
                </c:pt>
                <c:pt idx="81" formatCode="0.00">
                  <c:v>288.46666666666664</c:v>
                </c:pt>
                <c:pt idx="82" formatCode="0.00">
                  <c:v>293.08333333333331</c:v>
                </c:pt>
                <c:pt idx="83" formatCode="0.00">
                  <c:v>293.2833333333333</c:v>
                </c:pt>
                <c:pt idx="84" formatCode="0.00">
                  <c:v>293.38333333333333</c:v>
                </c:pt>
                <c:pt idx="85" formatCode="0.00">
                  <c:v>293.48333333333335</c:v>
                </c:pt>
                <c:pt idx="86" formatCode="0.00">
                  <c:v>294.33333333333337</c:v>
                </c:pt>
                <c:pt idx="87" formatCode="0.00">
                  <c:v>294.43333333333334</c:v>
                </c:pt>
                <c:pt idx="88" formatCode="0.00">
                  <c:v>294.56666666666666</c:v>
                </c:pt>
                <c:pt idx="89" formatCode="0.00">
                  <c:v>294.64999999999998</c:v>
                </c:pt>
                <c:pt idx="90" formatCode="0.00">
                  <c:v>316.5333333333333</c:v>
                </c:pt>
                <c:pt idx="91" formatCode="0.00">
                  <c:v>316.64999999999998</c:v>
                </c:pt>
                <c:pt idx="92" formatCode="0.00">
                  <c:v>316.76666666666665</c:v>
                </c:pt>
                <c:pt idx="93" formatCode="0.00">
                  <c:v>316.88333333333333</c:v>
                </c:pt>
                <c:pt idx="94" formatCode="0.00">
                  <c:v>317</c:v>
                </c:pt>
                <c:pt idx="95" formatCode="0.00">
                  <c:v>317.11666666666667</c:v>
                </c:pt>
                <c:pt idx="96" formatCode="0.00">
                  <c:v>317.51666666666665</c:v>
                </c:pt>
                <c:pt idx="97" formatCode="0.00">
                  <c:v>340.43333333333334</c:v>
                </c:pt>
                <c:pt idx="98" formatCode="0.00">
                  <c:v>340.55</c:v>
                </c:pt>
                <c:pt idx="99" formatCode="0.00">
                  <c:v>340.63333333333333</c:v>
                </c:pt>
                <c:pt idx="100" formatCode="0.00">
                  <c:v>340.68333333333334</c:v>
                </c:pt>
                <c:pt idx="101" formatCode="0.00">
                  <c:v>340.76666666666665</c:v>
                </c:pt>
                <c:pt idx="102" formatCode="0.00">
                  <c:v>340.86666666666667</c:v>
                </c:pt>
                <c:pt idx="103" formatCode="0.00">
                  <c:v>362.0333333333333</c:v>
                </c:pt>
                <c:pt idx="104" formatCode="0.00">
                  <c:v>362.2166666666667</c:v>
                </c:pt>
                <c:pt idx="105" formatCode="0.00">
                  <c:v>362.2833333333333</c:v>
                </c:pt>
                <c:pt idx="106" formatCode="0.00">
                  <c:v>362.35</c:v>
                </c:pt>
                <c:pt idx="107" formatCode="0.00">
                  <c:v>362.43333333333334</c:v>
                </c:pt>
                <c:pt idx="108" formatCode="0.00">
                  <c:v>362.48333333333335</c:v>
                </c:pt>
                <c:pt idx="109" formatCode="0.00">
                  <c:v>366.61666666666667</c:v>
                </c:pt>
                <c:pt idx="110" formatCode="0.00">
                  <c:v>366.68333333333334</c:v>
                </c:pt>
                <c:pt idx="111" formatCode="0.00">
                  <c:v>366.7166666666667</c:v>
                </c:pt>
                <c:pt idx="112" formatCode="0.00">
                  <c:v>366.75</c:v>
                </c:pt>
                <c:pt idx="113" formatCode="0.00">
                  <c:v>366.7833333333333</c:v>
                </c:pt>
                <c:pt idx="114" formatCode="0.00">
                  <c:v>366.81666666666666</c:v>
                </c:pt>
                <c:pt idx="115" formatCode="0.00">
                  <c:v>366.86666666666667</c:v>
                </c:pt>
                <c:pt idx="116" formatCode="0.00">
                  <c:v>386.98333333333335</c:v>
                </c:pt>
                <c:pt idx="117" formatCode="0.00">
                  <c:v>387.03333333333336</c:v>
                </c:pt>
                <c:pt idx="118" formatCode="0.00">
                  <c:v>387.08333333333331</c:v>
                </c:pt>
                <c:pt idx="119" formatCode="0.00">
                  <c:v>387.11666666666667</c:v>
                </c:pt>
                <c:pt idx="120" formatCode="0.00">
                  <c:v>387.15000000000003</c:v>
                </c:pt>
                <c:pt idx="121" formatCode="0.00">
                  <c:v>414.2</c:v>
                </c:pt>
                <c:pt idx="122" formatCode="0.00">
                  <c:v>414.23333333333335</c:v>
                </c:pt>
                <c:pt idx="123" formatCode="0.00">
                  <c:v>414.26666666666671</c:v>
                </c:pt>
                <c:pt idx="124" formatCode="0.00">
                  <c:v>414.29999999999995</c:v>
                </c:pt>
                <c:pt idx="125" formatCode="0.00">
                  <c:v>414.35</c:v>
                </c:pt>
                <c:pt idx="126" formatCode="0.00">
                  <c:v>414.38333333333333</c:v>
                </c:pt>
                <c:pt idx="127" formatCode="0.00">
                  <c:v>414.41666666666663</c:v>
                </c:pt>
                <c:pt idx="128" formatCode="0.00">
                  <c:v>435.06666666666661</c:v>
                </c:pt>
                <c:pt idx="129" formatCode="0.00">
                  <c:v>435.13333333333333</c:v>
                </c:pt>
                <c:pt idx="130" formatCode="0.00">
                  <c:v>435.15000000000003</c:v>
                </c:pt>
                <c:pt idx="131" formatCode="0.00">
                  <c:v>435.2</c:v>
                </c:pt>
                <c:pt idx="132" formatCode="0.00">
                  <c:v>435.23333333333335</c:v>
                </c:pt>
                <c:pt idx="133" formatCode="0.00">
                  <c:v>435.26666666666671</c:v>
                </c:pt>
                <c:pt idx="134" formatCode="0.00">
                  <c:v>485.84999999999997</c:v>
                </c:pt>
                <c:pt idx="135" formatCode="0.00">
                  <c:v>485.98333333333335</c:v>
                </c:pt>
                <c:pt idx="136" formatCode="0.00">
                  <c:v>486.03333333333336</c:v>
                </c:pt>
                <c:pt idx="137" formatCode="0.00">
                  <c:v>486.06666666666661</c:v>
                </c:pt>
                <c:pt idx="138" formatCode="0.00">
                  <c:v>486.11666666666667</c:v>
                </c:pt>
                <c:pt idx="139" formatCode="0.00">
                  <c:v>486.16666666666663</c:v>
                </c:pt>
                <c:pt idx="140" formatCode="0.00">
                  <c:v>486.2166666666667</c:v>
                </c:pt>
                <c:pt idx="141" formatCode="0.00">
                  <c:v>529.0333333333333</c:v>
                </c:pt>
                <c:pt idx="142" formatCode="0.00">
                  <c:v>529.06666666666661</c:v>
                </c:pt>
              </c:numCache>
            </c:numRef>
          </c:xVal>
          <c:yVal>
            <c:numRef>
              <c:f>Sheet1!$H$3:$H$145</c:f>
              <c:numCache>
                <c:formatCode>General</c:formatCode>
                <c:ptCount val="143"/>
                <c:pt idx="0">
                  <c:v>-3.3739658097252265</c:v>
                </c:pt>
                <c:pt idx="1">
                  <c:v>-3.3739658097252265</c:v>
                </c:pt>
                <c:pt idx="2">
                  <c:v>-2.8974767590780033</c:v>
                </c:pt>
                <c:pt idx="3">
                  <c:v>-2.8974767590780033</c:v>
                </c:pt>
                <c:pt idx="4">
                  <c:v>-2.8974767590780033</c:v>
                </c:pt>
                <c:pt idx="5">
                  <c:v>-2.459916577239416</c:v>
                </c:pt>
                <c:pt idx="6">
                  <c:v>-2.4461173240276191</c:v>
                </c:pt>
                <c:pt idx="7">
                  <c:v>-2.4293648412364739</c:v>
                </c:pt>
                <c:pt idx="8">
                  <c:v>-2.4231247854438598</c:v>
                </c:pt>
                <c:pt idx="9">
                  <c:v>-2.4057214112130985</c:v>
                </c:pt>
                <c:pt idx="10">
                  <c:v>-2.3876661934938719</c:v>
                </c:pt>
                <c:pt idx="11">
                  <c:v>-2.3443545147941616</c:v>
                </c:pt>
                <c:pt idx="12">
                  <c:v>-2.3443545147941616</c:v>
                </c:pt>
                <c:pt idx="13">
                  <c:v>-2.3443545147941616</c:v>
                </c:pt>
                <c:pt idx="14">
                  <c:v>-2.3443545147941616</c:v>
                </c:pt>
                <c:pt idx="15">
                  <c:v>-2.3443545147941616</c:v>
                </c:pt>
                <c:pt idx="16">
                  <c:v>-2.3443545147941616</c:v>
                </c:pt>
                <c:pt idx="17">
                  <c:v>-2.3443545147941616</c:v>
                </c:pt>
                <c:pt idx="18">
                  <c:v>-1.9893028927418839</c:v>
                </c:pt>
                <c:pt idx="19">
                  <c:v>-1.978555028372899</c:v>
                </c:pt>
                <c:pt idx="20">
                  <c:v>-1.9707401091657466</c:v>
                </c:pt>
                <c:pt idx="21">
                  <c:v>-1.9349404777027999</c:v>
                </c:pt>
                <c:pt idx="22">
                  <c:v>-1.9098994643490994</c:v>
                </c:pt>
                <c:pt idx="23">
                  <c:v>-1.8923476723851778</c:v>
                </c:pt>
                <c:pt idx="24">
                  <c:v>-1.4315450864713215</c:v>
                </c:pt>
                <c:pt idx="25">
                  <c:v>-1.4216253079121144</c:v>
                </c:pt>
                <c:pt idx="26">
                  <c:v>-1.41714675666803</c:v>
                </c:pt>
                <c:pt idx="27">
                  <c:v>-1.4094712065353419</c:v>
                </c:pt>
                <c:pt idx="28">
                  <c:v>-1.4056343676342111</c:v>
                </c:pt>
                <c:pt idx="29">
                  <c:v>-1.4040358697299307</c:v>
                </c:pt>
                <c:pt idx="30">
                  <c:v>-1.4040358697299307</c:v>
                </c:pt>
                <c:pt idx="31">
                  <c:v>-1.3976429702942381</c:v>
                </c:pt>
                <c:pt idx="32">
                  <c:v>-1.3973233713158604</c:v>
                </c:pt>
                <c:pt idx="33">
                  <c:v>-1.3922103856372949</c:v>
                </c:pt>
                <c:pt idx="34">
                  <c:v>-1.3596418858590402</c:v>
                </c:pt>
                <c:pt idx="35">
                  <c:v>-1.3523044987105177</c:v>
                </c:pt>
                <c:pt idx="36">
                  <c:v>-1.3484772581248252</c:v>
                </c:pt>
                <c:pt idx="37">
                  <c:v>-1.345926132252266</c:v>
                </c:pt>
                <c:pt idx="38">
                  <c:v>-1.3436941391784443</c:v>
                </c:pt>
                <c:pt idx="39">
                  <c:v>-1.0296100688196286</c:v>
                </c:pt>
                <c:pt idx="40">
                  <c:v>-1.0296100688196286</c:v>
                </c:pt>
                <c:pt idx="41">
                  <c:v>-1.0296100688196286</c:v>
                </c:pt>
                <c:pt idx="42">
                  <c:v>-1.0296100688196286</c:v>
                </c:pt>
                <c:pt idx="43">
                  <c:v>-0.95206008090377281</c:v>
                </c:pt>
                <c:pt idx="44">
                  <c:v>-0.94769425003347108</c:v>
                </c:pt>
                <c:pt idx="45">
                  <c:v>-0.94270634086599059</c:v>
                </c:pt>
                <c:pt idx="46">
                  <c:v>-0.9370970076955133</c:v>
                </c:pt>
                <c:pt idx="47">
                  <c:v>-0.93304718837774647</c:v>
                </c:pt>
                <c:pt idx="48">
                  <c:v>-0.92806437500077932</c:v>
                </c:pt>
                <c:pt idx="49">
                  <c:v>-0.91405962438670041</c:v>
                </c:pt>
                <c:pt idx="50">
                  <c:v>-0.90379837994994339</c:v>
                </c:pt>
                <c:pt idx="51">
                  <c:v>-0.90131194984012974</c:v>
                </c:pt>
                <c:pt idx="52">
                  <c:v>-0.58169466985606111</c:v>
                </c:pt>
                <c:pt idx="53">
                  <c:v>-0.57837015240267786</c:v>
                </c:pt>
                <c:pt idx="54">
                  <c:v>-0.57504677412766503</c:v>
                </c:pt>
                <c:pt idx="55">
                  <c:v>-0.57263048920388793</c:v>
                </c:pt>
                <c:pt idx="56">
                  <c:v>-0.57021480992924178</c:v>
                </c:pt>
                <c:pt idx="57">
                  <c:v>-0.18385800481275566</c:v>
                </c:pt>
                <c:pt idx="58">
                  <c:v>-0.17267091308131463</c:v>
                </c:pt>
                <c:pt idx="59">
                  <c:v>-0.16264855852444421</c:v>
                </c:pt>
                <c:pt idx="60">
                  <c:v>-0.15064358991928278</c:v>
                </c:pt>
                <c:pt idx="61">
                  <c:v>-0.1457912655152987</c:v>
                </c:pt>
                <c:pt idx="62">
                  <c:v>-0.13581367105475464</c:v>
                </c:pt>
                <c:pt idx="63">
                  <c:v>-0.11562553980292334</c:v>
                </c:pt>
                <c:pt idx="64">
                  <c:v>-9.6073926713459934E-2</c:v>
                </c:pt>
                <c:pt idx="65">
                  <c:v>-8.9854316720610339E-2</c:v>
                </c:pt>
                <c:pt idx="66">
                  <c:v>-7.5181090741211806E-2</c:v>
                </c:pt>
                <c:pt idx="67">
                  <c:v>-7.0955705902955704E-2</c:v>
                </c:pt>
                <c:pt idx="68">
                  <c:v>-6.8703507226006391E-2</c:v>
                </c:pt>
                <c:pt idx="69">
                  <c:v>0.23500078435158786</c:v>
                </c:pt>
                <c:pt idx="70">
                  <c:v>0.23500078435158786</c:v>
                </c:pt>
                <c:pt idx="71">
                  <c:v>0.23500078435158786</c:v>
                </c:pt>
                <c:pt idx="72">
                  <c:v>0.34865285071906033</c:v>
                </c:pt>
                <c:pt idx="73">
                  <c:v>0.3504345760807257</c:v>
                </c:pt>
                <c:pt idx="74">
                  <c:v>0.35272392063957408</c:v>
                </c:pt>
                <c:pt idx="75">
                  <c:v>0.61789719494577044</c:v>
                </c:pt>
                <c:pt idx="76">
                  <c:v>0.62479479686989625</c:v>
                </c:pt>
                <c:pt idx="77">
                  <c:v>0.62663053981571992</c:v>
                </c:pt>
                <c:pt idx="78">
                  <c:v>0.62800634558728941</c:v>
                </c:pt>
                <c:pt idx="79">
                  <c:v>0.63029744579377156</c:v>
                </c:pt>
                <c:pt idx="80">
                  <c:v>0.63189979445228328</c:v>
                </c:pt>
                <c:pt idx="81">
                  <c:v>0.9079861815370982</c:v>
                </c:pt>
                <c:pt idx="82">
                  <c:v>0.96112670182852078</c:v>
                </c:pt>
                <c:pt idx="83">
                  <c:v>0.96338164066996546</c:v>
                </c:pt>
                <c:pt idx="84">
                  <c:v>0.96450763421375774</c:v>
                </c:pt>
                <c:pt idx="85">
                  <c:v>0.96563264350832301</c:v>
                </c:pt>
                <c:pt idx="86">
                  <c:v>0.97515544916907404</c:v>
                </c:pt>
                <c:pt idx="87">
                  <c:v>0.9762710960869837</c:v>
                </c:pt>
                <c:pt idx="88">
                  <c:v>0.97775709034359315</c:v>
                </c:pt>
                <c:pt idx="89">
                  <c:v>0.97868494570932685</c:v>
                </c:pt>
                <c:pt idx="90">
                  <c:v>1.198408294653637</c:v>
                </c:pt>
                <c:pt idx="91">
                  <c:v>1.1994518519068844</c:v>
                </c:pt>
                <c:pt idx="92">
                  <c:v>1.2004940633713894</c:v>
                </c:pt>
                <c:pt idx="93">
                  <c:v>1.2015349293820905</c:v>
                </c:pt>
                <c:pt idx="94">
                  <c:v>1.2025744502774631</c:v>
                </c:pt>
                <c:pt idx="95">
                  <c:v>1.2036126263995148</c:v>
                </c:pt>
                <c:pt idx="96">
                  <c:v>1.2071618828661501</c:v>
                </c:pt>
                <c:pt idx="97">
                  <c:v>1.3847986248235118</c:v>
                </c:pt>
                <c:pt idx="98">
                  <c:v>1.3855781218794987</c:v>
                </c:pt>
                <c:pt idx="99">
                  <c:v>1.3861341641659168</c:v>
                </c:pt>
                <c:pt idx="100">
                  <c:v>1.3864674931721048</c:v>
                </c:pt>
                <c:pt idx="101">
                  <c:v>1.3870225478107527</c:v>
                </c:pt>
                <c:pt idx="102">
                  <c:v>1.3876877991870558</c:v>
                </c:pt>
                <c:pt idx="103">
                  <c:v>1.509545559527159</c:v>
                </c:pt>
                <c:pt idx="104">
                  <c:v>1.5104459018511387</c:v>
                </c:pt>
                <c:pt idx="105">
                  <c:v>1.5107726818779645</c:v>
                </c:pt>
                <c:pt idx="106">
                  <c:v>1.5110991330950903</c:v>
                </c:pt>
                <c:pt idx="107">
                  <c:v>1.5115067350685876</c:v>
                </c:pt>
                <c:pt idx="108">
                  <c:v>1.5117510499949269</c:v>
                </c:pt>
                <c:pt idx="109">
                  <c:v>1.5313183629164977</c:v>
                </c:pt>
                <c:pt idx="110">
                  <c:v>1.5316239238139537</c:v>
                </c:pt>
                <c:pt idx="111">
                  <c:v>1.5317765865233863</c:v>
                </c:pt>
                <c:pt idx="112">
                  <c:v>1.5319291707777596</c:v>
                </c:pt>
                <c:pt idx="113">
                  <c:v>1.5320816766054306</c:v>
                </c:pt>
                <c:pt idx="114">
                  <c:v>1.5322341040347576</c:v>
                </c:pt>
                <c:pt idx="115">
                  <c:v>1.5324625982438909</c:v>
                </c:pt>
                <c:pt idx="116">
                  <c:v>1.6111354555185562</c:v>
                </c:pt>
                <c:pt idx="117">
                  <c:v>1.6113006374085068</c:v>
                </c:pt>
                <c:pt idx="118">
                  <c:v>1.6114656814477919</c:v>
                </c:pt>
                <c:pt idx="119">
                  <c:v>1.6115756342692023</c:v>
                </c:pt>
                <c:pt idx="120">
                  <c:v>1.6116855258920275</c:v>
                </c:pt>
                <c:pt idx="121">
                  <c:v>1.6830263793640559</c:v>
                </c:pt>
                <c:pt idx="122">
                  <c:v>1.6830950456337628</c:v>
                </c:pt>
                <c:pt idx="123">
                  <c:v>1.6831636708518796</c:v>
                </c:pt>
                <c:pt idx="124">
                  <c:v>1.6832322550401337</c:v>
                </c:pt>
                <c:pt idx="125">
                  <c:v>1.6833350544390331</c:v>
                </c:pt>
                <c:pt idx="126">
                  <c:v>1.6834035361476369</c:v>
                </c:pt>
                <c:pt idx="127">
                  <c:v>1.6834719769023612</c:v>
                </c:pt>
                <c:pt idx="128">
                  <c:v>1.718812920447645</c:v>
                </c:pt>
                <c:pt idx="129">
                  <c:v>1.7189066616432562</c:v>
                </c:pt>
                <c:pt idx="130">
                  <c:v>1.7189300787909771</c:v>
                </c:pt>
                <c:pt idx="131">
                  <c:v>1.7190002867045731</c:v>
                </c:pt>
                <c:pt idx="132">
                  <c:v>1.7190470557264457</c:v>
                </c:pt>
                <c:pt idx="133">
                  <c:v>1.7190937957646184</c:v>
                </c:pt>
                <c:pt idx="134">
                  <c:v>1.7647224686255658</c:v>
                </c:pt>
                <c:pt idx="135">
                  <c:v>1.7647935091168594</c:v>
                </c:pt>
                <c:pt idx="136">
                  <c:v>1.7648201017968654</c:v>
                </c:pt>
                <c:pt idx="137">
                  <c:v>1.7648378158746585</c:v>
                </c:pt>
                <c:pt idx="138">
                  <c:v>1.7648643654461724</c:v>
                </c:pt>
                <c:pt idx="139">
                  <c:v>1.7648908891852269</c:v>
                </c:pt>
                <c:pt idx="140">
                  <c:v>1.7649173871162729</c:v>
                </c:pt>
                <c:pt idx="141">
                  <c:v>1.7802710568644498</c:v>
                </c:pt>
                <c:pt idx="142">
                  <c:v>1.7802786694706472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727-4B02-9060-2E5C31C01C8F}"/>
            </c:ext>
          </c:extLst>
        </c:ser>
        <c:ser>
          <c:idx val="2"/>
          <c:order val="3"/>
          <c:tx>
            <c:strRef>
              <c:f>Sheet1!$M$2</c:f>
              <c:strCache>
                <c:ptCount val="1"/>
                <c:pt idx="0">
                  <c:v>Ln fama leaf width </c:v>
                </c:pt>
              </c:strCache>
            </c:strRef>
          </c:tx>
          <c:spPr>
            <a:ln w="28575">
              <a:noFill/>
            </a:ln>
          </c:spPr>
          <c:marker>
            <c:symbol val="triangle"/>
            <c:size val="10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Sheet1!$K$3:$K$59</c:f>
              <c:numCache>
                <c:formatCode>0.00</c:formatCode>
                <c:ptCount val="57"/>
                <c:pt idx="0">
                  <c:v>286.5</c:v>
                </c:pt>
                <c:pt idx="1">
                  <c:v>286.5</c:v>
                </c:pt>
                <c:pt idx="2">
                  <c:v>286.5</c:v>
                </c:pt>
                <c:pt idx="3">
                  <c:v>286.5</c:v>
                </c:pt>
                <c:pt idx="4">
                  <c:v>286.5</c:v>
                </c:pt>
                <c:pt idx="5">
                  <c:v>262.5</c:v>
                </c:pt>
                <c:pt idx="6">
                  <c:v>262.5</c:v>
                </c:pt>
                <c:pt idx="7">
                  <c:v>214.5</c:v>
                </c:pt>
                <c:pt idx="8">
                  <c:v>214.5</c:v>
                </c:pt>
                <c:pt idx="9">
                  <c:v>310.5</c:v>
                </c:pt>
                <c:pt idx="10">
                  <c:v>310.5</c:v>
                </c:pt>
                <c:pt idx="11">
                  <c:v>310.5</c:v>
                </c:pt>
                <c:pt idx="12">
                  <c:v>310.5</c:v>
                </c:pt>
                <c:pt idx="13">
                  <c:v>310.5</c:v>
                </c:pt>
                <c:pt idx="14">
                  <c:v>310.5</c:v>
                </c:pt>
                <c:pt idx="15">
                  <c:v>335.25</c:v>
                </c:pt>
                <c:pt idx="16">
                  <c:v>335.25</c:v>
                </c:pt>
                <c:pt idx="17">
                  <c:v>335.25</c:v>
                </c:pt>
                <c:pt idx="18">
                  <c:v>335.25</c:v>
                </c:pt>
                <c:pt idx="19">
                  <c:v>335.25</c:v>
                </c:pt>
                <c:pt idx="20">
                  <c:v>359.25</c:v>
                </c:pt>
                <c:pt idx="21">
                  <c:v>359.25</c:v>
                </c:pt>
                <c:pt idx="22">
                  <c:v>359.25</c:v>
                </c:pt>
                <c:pt idx="23">
                  <c:v>359.25</c:v>
                </c:pt>
                <c:pt idx="24">
                  <c:v>359.25</c:v>
                </c:pt>
                <c:pt idx="25">
                  <c:v>359.25</c:v>
                </c:pt>
                <c:pt idx="26">
                  <c:v>456</c:v>
                </c:pt>
                <c:pt idx="27">
                  <c:v>456</c:v>
                </c:pt>
                <c:pt idx="28">
                  <c:v>456</c:v>
                </c:pt>
                <c:pt idx="29">
                  <c:v>383.16666666666669</c:v>
                </c:pt>
                <c:pt idx="30">
                  <c:v>383.16666666666669</c:v>
                </c:pt>
                <c:pt idx="31">
                  <c:v>383.16666666666669</c:v>
                </c:pt>
                <c:pt idx="32">
                  <c:v>383.16666666666669</c:v>
                </c:pt>
                <c:pt idx="33">
                  <c:v>479.41666666666663</c:v>
                </c:pt>
                <c:pt idx="34">
                  <c:v>479.41666666666663</c:v>
                </c:pt>
                <c:pt idx="35">
                  <c:v>407.5</c:v>
                </c:pt>
                <c:pt idx="36">
                  <c:v>407.5</c:v>
                </c:pt>
                <c:pt idx="37">
                  <c:v>407.5</c:v>
                </c:pt>
                <c:pt idx="38">
                  <c:v>407.5</c:v>
                </c:pt>
                <c:pt idx="39">
                  <c:v>407.5</c:v>
                </c:pt>
                <c:pt idx="40">
                  <c:v>407.5</c:v>
                </c:pt>
                <c:pt idx="41">
                  <c:v>456.5</c:v>
                </c:pt>
                <c:pt idx="42">
                  <c:v>456.5</c:v>
                </c:pt>
                <c:pt idx="43">
                  <c:v>504</c:v>
                </c:pt>
                <c:pt idx="44">
                  <c:v>504</c:v>
                </c:pt>
                <c:pt idx="45">
                  <c:v>431</c:v>
                </c:pt>
                <c:pt idx="46">
                  <c:v>431</c:v>
                </c:pt>
                <c:pt idx="47">
                  <c:v>431</c:v>
                </c:pt>
                <c:pt idx="48">
                  <c:v>431</c:v>
                </c:pt>
                <c:pt idx="49">
                  <c:v>431</c:v>
                </c:pt>
                <c:pt idx="50">
                  <c:v>479.5</c:v>
                </c:pt>
                <c:pt idx="51">
                  <c:v>479.5</c:v>
                </c:pt>
                <c:pt idx="52">
                  <c:v>479.5</c:v>
                </c:pt>
                <c:pt idx="53">
                  <c:v>527.5</c:v>
                </c:pt>
                <c:pt idx="54">
                  <c:v>527.5</c:v>
                </c:pt>
                <c:pt idx="55">
                  <c:v>527.5</c:v>
                </c:pt>
                <c:pt idx="56">
                  <c:v>527.5</c:v>
                </c:pt>
              </c:numCache>
            </c:numRef>
          </c:xVal>
          <c:yVal>
            <c:numRef>
              <c:f>Sheet1!$M$3:$M$59</c:f>
              <c:numCache>
                <c:formatCode>General</c:formatCode>
                <c:ptCount val="57"/>
                <c:pt idx="0">
                  <c:v>-0.51852183040046096</c:v>
                </c:pt>
                <c:pt idx="1">
                  <c:v>-0.97832572279368768</c:v>
                </c:pt>
                <c:pt idx="2">
                  <c:v>-0.9062166463026804</c:v>
                </c:pt>
                <c:pt idx="3">
                  <c:v>-0.48454078350816659</c:v>
                </c:pt>
                <c:pt idx="4">
                  <c:v>-0.65488846844285509</c:v>
                </c:pt>
                <c:pt idx="5">
                  <c:v>-0.91395346541066858</c:v>
                </c:pt>
                <c:pt idx="6">
                  <c:v>-1.1656595540746457</c:v>
                </c:pt>
                <c:pt idx="7">
                  <c:v>-1.5053482039097195</c:v>
                </c:pt>
                <c:pt idx="8">
                  <c:v>-1.4148584582446437</c:v>
                </c:pt>
                <c:pt idx="9">
                  <c:v>-0.76713392929229229</c:v>
                </c:pt>
                <c:pt idx="10">
                  <c:v>-0.71621930684775903</c:v>
                </c:pt>
                <c:pt idx="11">
                  <c:v>-0.53807007285668595</c:v>
                </c:pt>
                <c:pt idx="12">
                  <c:v>-1.0156111921147151</c:v>
                </c:pt>
                <c:pt idx="13">
                  <c:v>-0.86565940653978013</c:v>
                </c:pt>
                <c:pt idx="14">
                  <c:v>-0.97162111170451237</c:v>
                </c:pt>
                <c:pt idx="15">
                  <c:v>-0.24769626744054793</c:v>
                </c:pt>
                <c:pt idx="16">
                  <c:v>-0.26801670947787809</c:v>
                </c:pt>
                <c:pt idx="17">
                  <c:v>-0.30860885136969324</c:v>
                </c:pt>
                <c:pt idx="18">
                  <c:v>-0.30920537926825137</c:v>
                </c:pt>
                <c:pt idx="19">
                  <c:v>-9.5907558199273352E-2</c:v>
                </c:pt>
                <c:pt idx="20">
                  <c:v>-0.57319405680448043</c:v>
                </c:pt>
                <c:pt idx="21">
                  <c:v>-0.46477731027415414</c:v>
                </c:pt>
                <c:pt idx="22">
                  <c:v>-0.26373770720832257</c:v>
                </c:pt>
                <c:pt idx="23">
                  <c:v>-0.18302420359240884</c:v>
                </c:pt>
                <c:pt idx="24">
                  <c:v>-0.40053279200261699</c:v>
                </c:pt>
                <c:pt idx="25">
                  <c:v>-0.16344995099911658</c:v>
                </c:pt>
                <c:pt idx="26">
                  <c:v>-0.72145818162927944</c:v>
                </c:pt>
                <c:pt idx="27">
                  <c:v>-0.2157335731391968</c:v>
                </c:pt>
                <c:pt idx="28">
                  <c:v>-0.27137312264517355</c:v>
                </c:pt>
                <c:pt idx="29">
                  <c:v>-0.14840836518601749</c:v>
                </c:pt>
                <c:pt idx="30">
                  <c:v>-9.9779452140037445E-2</c:v>
                </c:pt>
                <c:pt idx="31">
                  <c:v>-0.22602645288446058</c:v>
                </c:pt>
                <c:pt idx="32">
                  <c:v>-0.1427797413533774</c:v>
                </c:pt>
                <c:pt idx="33">
                  <c:v>-0.70247656424071869</c:v>
                </c:pt>
                <c:pt idx="34">
                  <c:v>-0.53899878644958499</c:v>
                </c:pt>
                <c:pt idx="35">
                  <c:v>0.38437833665169047</c:v>
                </c:pt>
                <c:pt idx="36">
                  <c:v>-8.4529006077893223E-2</c:v>
                </c:pt>
                <c:pt idx="37">
                  <c:v>-2.0875382492335195E-2</c:v>
                </c:pt>
                <c:pt idx="38">
                  <c:v>-0.29782264806700287</c:v>
                </c:pt>
                <c:pt idx="39">
                  <c:v>-0.11162565628449757</c:v>
                </c:pt>
                <c:pt idx="40">
                  <c:v>0.33128667193345018</c:v>
                </c:pt>
                <c:pt idx="41">
                  <c:v>-0.44217992364715636</c:v>
                </c:pt>
                <c:pt idx="42">
                  <c:v>-0.56736070250786896</c:v>
                </c:pt>
                <c:pt idx="43">
                  <c:v>-0.50378546394984858</c:v>
                </c:pt>
                <c:pt idx="44">
                  <c:v>-1.5627475385723188E-2</c:v>
                </c:pt>
                <c:pt idx="45">
                  <c:v>0.10990318210722511</c:v>
                </c:pt>
                <c:pt idx="46">
                  <c:v>0.11778303565638346</c:v>
                </c:pt>
                <c:pt idx="47">
                  <c:v>0.2012046437954558</c:v>
                </c:pt>
                <c:pt idx="48">
                  <c:v>0.27385567685585754</c:v>
                </c:pt>
                <c:pt idx="49">
                  <c:v>0.52802899356438282</c:v>
                </c:pt>
                <c:pt idx="50">
                  <c:v>-0.32773630622020794</c:v>
                </c:pt>
                <c:pt idx="51">
                  <c:v>-0.17479038737737679</c:v>
                </c:pt>
                <c:pt idx="52">
                  <c:v>0.37922790324908989</c:v>
                </c:pt>
                <c:pt idx="53">
                  <c:v>-0.35628073593463289</c:v>
                </c:pt>
                <c:pt idx="54">
                  <c:v>0.15694648221269944</c:v>
                </c:pt>
                <c:pt idx="55">
                  <c:v>-0.50043644532612297</c:v>
                </c:pt>
                <c:pt idx="56">
                  <c:v>-0.32462687079841029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727-4B02-9060-2E5C31C01C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916224"/>
        <c:axId val="120926592"/>
      </c:scatterChart>
      <c:valAx>
        <c:axId val="120916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>
              <a:defRPr sz="1200" baseline="0">
                <a:latin typeface="Microsoft Sans Serif" pitchFamily="34" charset="0"/>
              </a:defRPr>
            </a:pPr>
            <a:endParaRPr lang="en-US"/>
          </a:p>
        </c:txPr>
        <c:crossAx val="120926592"/>
        <c:crossesAt val="1.0000000000000002E-2"/>
        <c:crossBetween val="midCat"/>
      </c:valAx>
      <c:valAx>
        <c:axId val="120926592"/>
        <c:scaling>
          <c:orientation val="minMax"/>
        </c:scaling>
        <c:delete val="0"/>
        <c:axPos val="l"/>
        <c:majorGridlines>
          <c:spPr>
            <a:ln>
              <a:solidFill>
                <a:schemeClr val="bg1"/>
              </a:solidFill>
            </a:ln>
          </c:spPr>
        </c:majorGridlines>
        <c:numFmt formatCode="0.00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>
              <a:defRPr sz="1200" baseline="0">
                <a:latin typeface="Microsoft Sans Serif" pitchFamily="34" charset="0"/>
              </a:defRPr>
            </a:pPr>
            <a:endParaRPr lang="en-US"/>
          </a:p>
        </c:txPr>
        <c:crossAx val="120916224"/>
        <c:crossesAt val="0"/>
        <c:crossBetween val="midCat"/>
      </c:valAx>
      <c:spPr>
        <a:noFill/>
        <a:ln>
          <a:noFill/>
        </a:ln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150479</xdr:colOff>
      <xdr:row>2</xdr:row>
      <xdr:rowOff>85350</xdr:rowOff>
    </xdr:from>
    <xdr:to>
      <xdr:col>27</xdr:col>
      <xdr:colOff>1211035</xdr:colOff>
      <xdr:row>48</xdr:row>
      <xdr:rowOff>16079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857251</xdr:colOff>
      <xdr:row>4</xdr:row>
      <xdr:rowOff>122464</xdr:rowOff>
    </xdr:from>
    <xdr:to>
      <xdr:col>19</xdr:col>
      <xdr:colOff>720378</xdr:colOff>
      <xdr:row>50</xdr:row>
      <xdr:rowOff>53193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9809B69-CD40-4D53-9C89-4ACA886189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OENGROUP/Arabidopsis/FAMA/FAMA_Template_compare%20growth%20to%20W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2">
          <cell r="H2" t="str">
            <v>fama Leaf Width (mm)</v>
          </cell>
          <cell r="Q2" t="str">
            <v>spch Leaf Width (mm)</v>
          </cell>
        </row>
        <row r="3">
          <cell r="G3">
            <v>286.5</v>
          </cell>
          <cell r="H3">
            <v>0.59540000000000004</v>
          </cell>
          <cell r="J3">
            <v>48</v>
          </cell>
          <cell r="K3">
            <v>0.05</v>
          </cell>
          <cell r="P3">
            <v>102.53333333333333</v>
          </cell>
          <cell r="Q3">
            <v>0.08</v>
          </cell>
        </row>
        <row r="4">
          <cell r="G4">
            <v>286.5</v>
          </cell>
          <cell r="H4">
            <v>0.37594</v>
          </cell>
          <cell r="J4">
            <v>48</v>
          </cell>
          <cell r="K4">
            <v>5.5E-2</v>
          </cell>
          <cell r="P4">
            <v>102.66666666666666</v>
          </cell>
          <cell r="Q4">
            <v>8.2000000000000003E-2</v>
          </cell>
        </row>
        <row r="5">
          <cell r="G5">
            <v>286.5</v>
          </cell>
          <cell r="H5">
            <v>0.40405000000000002</v>
          </cell>
          <cell r="J5">
            <v>72</v>
          </cell>
          <cell r="K5">
            <v>7.0999999999999994E-2</v>
          </cell>
          <cell r="P5">
            <v>102.81666666666668</v>
          </cell>
          <cell r="Q5">
            <v>7.4999999999999997E-2</v>
          </cell>
        </row>
        <row r="6">
          <cell r="G6">
            <v>286.5</v>
          </cell>
          <cell r="H6">
            <v>0.61597999999999997</v>
          </cell>
          <cell r="J6">
            <v>72</v>
          </cell>
          <cell r="K6">
            <v>7.0999999999999994E-2</v>
          </cell>
          <cell r="P6">
            <v>100.15</v>
          </cell>
          <cell r="Q6">
            <v>8.4000000000000005E-2</v>
          </cell>
        </row>
        <row r="7">
          <cell r="G7">
            <v>286.5</v>
          </cell>
          <cell r="H7">
            <v>0.51949999999999996</v>
          </cell>
          <cell r="J7">
            <v>72</v>
          </cell>
          <cell r="K7">
            <v>6.8000000000000005E-2</v>
          </cell>
          <cell r="P7">
            <v>100.5</v>
          </cell>
          <cell r="Q7">
            <v>0.111</v>
          </cell>
        </row>
        <row r="8">
          <cell r="G8">
            <v>262.5</v>
          </cell>
          <cell r="H8">
            <v>0.40093600000000001</v>
          </cell>
          <cell r="J8">
            <v>94.133333333333326</v>
          </cell>
          <cell r="K8">
            <v>0.08</v>
          </cell>
          <cell r="P8">
            <v>101.13333333333333</v>
          </cell>
          <cell r="Q8">
            <v>8.6999999999999994E-2</v>
          </cell>
        </row>
        <row r="9">
          <cell r="G9">
            <v>262.5</v>
          </cell>
          <cell r="H9">
            <v>0.31171700000000002</v>
          </cell>
          <cell r="J9">
            <v>94.833333333333329</v>
          </cell>
          <cell r="K9">
            <v>8.8999999999999996E-2</v>
          </cell>
          <cell r="P9">
            <v>101.68333333333334</v>
          </cell>
          <cell r="Q9">
            <v>0.126</v>
          </cell>
        </row>
        <row r="10">
          <cell r="G10">
            <v>214.5</v>
          </cell>
          <cell r="H10">
            <v>0.22194</v>
          </cell>
          <cell r="J10">
            <v>95.683333333333337</v>
          </cell>
          <cell r="K10">
            <v>0.08</v>
          </cell>
          <cell r="P10">
            <v>101.93333333333332</v>
          </cell>
          <cell r="Q10">
            <v>0.1</v>
          </cell>
        </row>
        <row r="11">
          <cell r="G11">
            <v>214.5</v>
          </cell>
          <cell r="H11">
            <v>0.24296000000000001</v>
          </cell>
          <cell r="J11">
            <v>96</v>
          </cell>
          <cell r="K11">
            <v>7.4999999999999997E-2</v>
          </cell>
          <cell r="P11">
            <v>101.96666666666667</v>
          </cell>
          <cell r="Q11">
            <v>0.11600000000000001</v>
          </cell>
        </row>
        <row r="12">
          <cell r="G12">
            <v>310.5</v>
          </cell>
          <cell r="H12">
            <v>0.46434199999999998</v>
          </cell>
          <cell r="J12">
            <v>96.883333333333326</v>
          </cell>
          <cell r="K12">
            <v>9.4E-2</v>
          </cell>
          <cell r="P12">
            <v>102.46666666666665</v>
          </cell>
          <cell r="Q12">
            <v>0.104</v>
          </cell>
        </row>
        <row r="13">
          <cell r="G13">
            <v>310.5</v>
          </cell>
          <cell r="H13">
            <v>0.48859599999999997</v>
          </cell>
          <cell r="J13">
            <v>97.800000000000011</v>
          </cell>
          <cell r="K13">
            <v>6.7000000000000004E-2</v>
          </cell>
          <cell r="P13">
            <v>102.73333333333335</v>
          </cell>
          <cell r="Q13">
            <v>0.11899999999999999</v>
          </cell>
        </row>
        <row r="14">
          <cell r="G14">
            <v>310.5</v>
          </cell>
          <cell r="H14">
            <v>0.583874</v>
          </cell>
          <cell r="J14">
            <v>100</v>
          </cell>
          <cell r="K14">
            <v>8.3000000000000004E-2</v>
          </cell>
          <cell r="P14">
            <v>122.13333333333333</v>
          </cell>
          <cell r="Q14">
            <v>0.109</v>
          </cell>
        </row>
        <row r="15">
          <cell r="G15">
            <v>310.5</v>
          </cell>
          <cell r="H15">
            <v>0.36218099999999998</v>
          </cell>
          <cell r="J15">
            <v>100</v>
          </cell>
          <cell r="K15">
            <v>8.4000000000000005E-2</v>
          </cell>
          <cell r="P15">
            <v>122.25</v>
          </cell>
          <cell r="Q15">
            <v>0.114</v>
          </cell>
        </row>
        <row r="16">
          <cell r="G16">
            <v>310.5</v>
          </cell>
          <cell r="H16">
            <v>0.42077399999999998</v>
          </cell>
          <cell r="J16">
            <v>100</v>
          </cell>
          <cell r="K16">
            <v>8.4000000000000005E-2</v>
          </cell>
          <cell r="P16">
            <v>122.75</v>
          </cell>
          <cell r="Q16">
            <v>7.0000000000000007E-2</v>
          </cell>
        </row>
        <row r="17">
          <cell r="G17">
            <v>310.5</v>
          </cell>
          <cell r="H17">
            <v>0.378469</v>
          </cell>
          <cell r="J17">
            <v>100</v>
          </cell>
          <cell r="K17">
            <v>0.105</v>
          </cell>
          <cell r="P17">
            <v>123.14999999999999</v>
          </cell>
          <cell r="Q17">
            <v>9.5000000000000001E-2</v>
          </cell>
        </row>
        <row r="18">
          <cell r="G18">
            <v>335.25</v>
          </cell>
          <cell r="H18">
            <v>0.78059699999999999</v>
          </cell>
          <cell r="J18">
            <v>100</v>
          </cell>
          <cell r="K18">
            <v>8.5999999999999993E-2</v>
          </cell>
          <cell r="P18">
            <v>123.54999999999998</v>
          </cell>
          <cell r="Q18">
            <v>9.5000000000000001E-2</v>
          </cell>
        </row>
        <row r="19">
          <cell r="G19">
            <v>335.25</v>
          </cell>
          <cell r="H19">
            <v>0.76489499999999999</v>
          </cell>
          <cell r="J19">
            <v>100</v>
          </cell>
          <cell r="K19">
            <v>8.8999999999999996E-2</v>
          </cell>
          <cell r="P19">
            <v>123.75</v>
          </cell>
          <cell r="Q19">
            <v>0.111</v>
          </cell>
        </row>
        <row r="20">
          <cell r="G20">
            <v>335.25</v>
          </cell>
          <cell r="H20">
            <v>0.73446800000000001</v>
          </cell>
          <cell r="J20">
            <v>100</v>
          </cell>
          <cell r="K20">
            <v>8.6999999999999994E-2</v>
          </cell>
          <cell r="P20">
            <v>124.01666666666667</v>
          </cell>
          <cell r="Q20">
            <v>0.13</v>
          </cell>
        </row>
        <row r="21">
          <cell r="G21">
            <v>335.25</v>
          </cell>
          <cell r="H21">
            <v>0.73402999999999996</v>
          </cell>
          <cell r="J21">
            <v>118.1</v>
          </cell>
          <cell r="K21">
            <v>0.13</v>
          </cell>
          <cell r="P21">
            <v>124.33333333333333</v>
          </cell>
          <cell r="Q21">
            <v>9.0999999999999998E-2</v>
          </cell>
        </row>
        <row r="22">
          <cell r="G22">
            <v>335.25</v>
          </cell>
          <cell r="H22">
            <v>0.90854800000000002</v>
          </cell>
          <cell r="J22">
            <v>118.64999999999999</v>
          </cell>
          <cell r="K22">
            <v>0.123</v>
          </cell>
          <cell r="P22">
            <v>124.45</v>
          </cell>
          <cell r="Q22">
            <v>8.2000000000000003E-2</v>
          </cell>
        </row>
        <row r="23">
          <cell r="G23">
            <v>359.25</v>
          </cell>
          <cell r="H23">
            <v>0.56372199999999995</v>
          </cell>
          <cell r="J23">
            <v>119.05000000000001</v>
          </cell>
          <cell r="K23">
            <v>8.8999999999999996E-2</v>
          </cell>
          <cell r="P23">
            <v>146.78333333333333</v>
          </cell>
          <cell r="Q23">
            <v>0.10199999999999999</v>
          </cell>
        </row>
        <row r="24">
          <cell r="G24">
            <v>359.25</v>
          </cell>
          <cell r="H24">
            <v>0.62827500000000003</v>
          </cell>
          <cell r="J24">
            <v>120.88333333333333</v>
          </cell>
          <cell r="K24">
            <v>0.13400000000000001</v>
          </cell>
          <cell r="P24">
            <v>147.30000000000001</v>
          </cell>
          <cell r="Q24">
            <v>9.5500000000000002E-2</v>
          </cell>
        </row>
        <row r="25">
          <cell r="G25">
            <v>359.25</v>
          </cell>
          <cell r="H25">
            <v>0.76817500000000005</v>
          </cell>
          <cell r="J25">
            <v>122.16666666666666</v>
          </cell>
          <cell r="K25">
            <v>7.5999999999999998E-2</v>
          </cell>
          <cell r="P25">
            <v>147.88333333333333</v>
          </cell>
          <cell r="Q25">
            <v>8.5999999999999993E-2</v>
          </cell>
        </row>
        <row r="26">
          <cell r="G26">
            <v>359.25</v>
          </cell>
          <cell r="H26">
            <v>0.83274800000000004</v>
          </cell>
          <cell r="J26">
            <v>123.06666666666668</v>
          </cell>
          <cell r="K26">
            <v>0.123</v>
          </cell>
          <cell r="P26">
            <v>148.08333333333334</v>
          </cell>
          <cell r="Q26">
            <v>0.121</v>
          </cell>
        </row>
        <row r="27">
          <cell r="G27">
            <v>359.25</v>
          </cell>
          <cell r="H27">
            <v>0.66996299999999998</v>
          </cell>
          <cell r="J27">
            <v>148.30000000000001</v>
          </cell>
          <cell r="K27">
            <v>0.252</v>
          </cell>
          <cell r="P27">
            <v>148.28333333333333</v>
          </cell>
          <cell r="Q27">
            <v>0.11</v>
          </cell>
        </row>
        <row r="28">
          <cell r="G28">
            <v>359.25</v>
          </cell>
          <cell r="H28">
            <v>0.84920899999999999</v>
          </cell>
          <cell r="J28">
            <v>148.63333333333333</v>
          </cell>
          <cell r="K28">
            <v>0.36799999999999999</v>
          </cell>
          <cell r="P28">
            <v>150.05000000000001</v>
          </cell>
          <cell r="Q28">
            <v>0.13200000000000001</v>
          </cell>
        </row>
        <row r="29">
          <cell r="G29">
            <v>456</v>
          </cell>
          <cell r="H29">
            <v>0.486043</v>
          </cell>
          <cell r="J29">
            <v>148.91666666666666</v>
          </cell>
          <cell r="K29">
            <v>0.42599999999999999</v>
          </cell>
          <cell r="P29">
            <v>150.30000000000001</v>
          </cell>
          <cell r="Q29">
            <v>8.2000000000000003E-2</v>
          </cell>
        </row>
        <row r="30">
          <cell r="G30">
            <v>456</v>
          </cell>
          <cell r="H30">
            <v>0.80595000000000006</v>
          </cell>
          <cell r="J30">
            <v>148.21666666666667</v>
          </cell>
          <cell r="K30">
            <v>0.224</v>
          </cell>
          <cell r="P30">
            <v>150.46666666666667</v>
          </cell>
          <cell r="Q30">
            <v>0.122</v>
          </cell>
        </row>
        <row r="31">
          <cell r="G31">
            <v>456</v>
          </cell>
          <cell r="H31">
            <v>0.76233200000000001</v>
          </cell>
          <cell r="J31">
            <v>146.86666666666667</v>
          </cell>
          <cell r="K31">
            <v>0.2</v>
          </cell>
          <cell r="P31">
            <v>150.73333333333335</v>
          </cell>
          <cell r="Q31">
            <v>0.129</v>
          </cell>
        </row>
        <row r="32">
          <cell r="G32">
            <v>383.16666666666669</v>
          </cell>
          <cell r="H32">
            <v>0.86207900000000004</v>
          </cell>
          <cell r="J32">
            <v>147.38333333333333</v>
          </cell>
          <cell r="K32">
            <v>0.27800000000000002</v>
          </cell>
          <cell r="P32">
            <v>151.18333333333334</v>
          </cell>
          <cell r="Q32">
            <v>0.13900000000000001</v>
          </cell>
        </row>
        <row r="33">
          <cell r="G33">
            <v>383.16666666666669</v>
          </cell>
          <cell r="H33">
            <v>0.90503699999999998</v>
          </cell>
          <cell r="J33">
            <v>147.61666666666667</v>
          </cell>
          <cell r="K33">
            <v>0.21</v>
          </cell>
          <cell r="P33">
            <v>167.95</v>
          </cell>
          <cell r="Q33">
            <v>0.13200000000000001</v>
          </cell>
        </row>
        <row r="34">
          <cell r="G34">
            <v>383.16666666666669</v>
          </cell>
          <cell r="H34">
            <v>0.79769699999999999</v>
          </cell>
          <cell r="J34">
            <v>148.01666666666665</v>
          </cell>
          <cell r="K34">
            <v>0.31</v>
          </cell>
          <cell r="P34">
            <v>169.53333333333333</v>
          </cell>
          <cell r="Q34">
            <v>0.105</v>
          </cell>
        </row>
        <row r="35">
          <cell r="G35">
            <v>383.16666666666669</v>
          </cell>
          <cell r="H35">
            <v>0.86694499999999997</v>
          </cell>
          <cell r="J35">
            <v>148.30000000000001</v>
          </cell>
          <cell r="K35">
            <v>0.16</v>
          </cell>
          <cell r="P35">
            <v>169.64999999999998</v>
          </cell>
          <cell r="Q35">
            <v>9.4E-2</v>
          </cell>
        </row>
        <row r="36">
          <cell r="G36">
            <v>479.41666666666663</v>
          </cell>
          <cell r="H36">
            <v>0.49535699999999999</v>
          </cell>
          <cell r="J36">
            <v>148.65</v>
          </cell>
          <cell r="K36">
            <v>0.28499999999999998</v>
          </cell>
          <cell r="P36">
            <v>170.51666666666665</v>
          </cell>
          <cell r="Q36">
            <v>0.114</v>
          </cell>
        </row>
        <row r="37">
          <cell r="G37">
            <v>479.41666666666663</v>
          </cell>
          <cell r="H37">
            <v>0.58333199999999996</v>
          </cell>
          <cell r="J37">
            <v>150.61666666666667</v>
          </cell>
          <cell r="K37">
            <v>0.29799999999999999</v>
          </cell>
          <cell r="P37">
            <v>170.86666666666667</v>
          </cell>
          <cell r="Q37">
            <v>0.11</v>
          </cell>
        </row>
        <row r="38">
          <cell r="G38">
            <v>407.5</v>
          </cell>
          <cell r="H38">
            <v>1.468701</v>
          </cell>
          <cell r="J38">
            <v>151</v>
          </cell>
          <cell r="K38">
            <v>0.28399999999999997</v>
          </cell>
          <cell r="P38">
            <v>171.56666666666666</v>
          </cell>
          <cell r="Q38">
            <v>0.126</v>
          </cell>
        </row>
        <row r="39">
          <cell r="G39">
            <v>407.5</v>
          </cell>
          <cell r="H39">
            <v>0.91894500000000001</v>
          </cell>
          <cell r="J39">
            <v>151.19999999999999</v>
          </cell>
          <cell r="K39">
            <v>0.26800000000000002</v>
          </cell>
          <cell r="P39">
            <v>171.83333333333334</v>
          </cell>
          <cell r="Q39">
            <v>0.11700000000000001</v>
          </cell>
        </row>
        <row r="40">
          <cell r="G40">
            <v>407.5</v>
          </cell>
          <cell r="H40">
            <v>0.97934100000000002</v>
          </cell>
          <cell r="J40">
            <v>151.33333333333331</v>
          </cell>
          <cell r="K40">
            <v>0.28299999999999997</v>
          </cell>
          <cell r="P40">
            <v>172.41666666666666</v>
          </cell>
          <cell r="Q40">
            <v>0.13200000000000001</v>
          </cell>
        </row>
        <row r="41">
          <cell r="G41">
            <v>407.5</v>
          </cell>
          <cell r="H41">
            <v>0.74243300000000001</v>
          </cell>
          <cell r="J41">
            <v>151.44999999999999</v>
          </cell>
          <cell r="K41">
            <v>0.249</v>
          </cell>
          <cell r="P41">
            <v>172.76666666666665</v>
          </cell>
          <cell r="Q41">
            <v>0.11</v>
          </cell>
        </row>
        <row r="42">
          <cell r="G42">
            <v>407.5</v>
          </cell>
          <cell r="H42">
            <v>0.89437900000000004</v>
          </cell>
          <cell r="J42">
            <v>172.13333333333333</v>
          </cell>
          <cell r="K42">
            <v>0.52900000000000003</v>
          </cell>
          <cell r="P42">
            <v>191.73333333333335</v>
          </cell>
          <cell r="Q42">
            <v>0.11799999999999999</v>
          </cell>
        </row>
        <row r="43">
          <cell r="G43">
            <v>407.5</v>
          </cell>
          <cell r="H43">
            <v>1.3927590000000001</v>
          </cell>
          <cell r="J43">
            <v>172.36666666666667</v>
          </cell>
          <cell r="K43">
            <v>0.45</v>
          </cell>
          <cell r="P43">
            <v>191.71666666666667</v>
          </cell>
          <cell r="Q43">
            <v>0.155</v>
          </cell>
        </row>
        <row r="44">
          <cell r="G44">
            <v>456.5</v>
          </cell>
          <cell r="H44">
            <v>0.64263400000000004</v>
          </cell>
          <cell r="J44">
            <v>172.63333333333333</v>
          </cell>
          <cell r="K44">
            <v>0.45700000000000002</v>
          </cell>
          <cell r="P44">
            <v>192.08333333333331</v>
          </cell>
          <cell r="Q44">
            <v>0.19400000000000001</v>
          </cell>
        </row>
        <row r="45">
          <cell r="G45">
            <v>456.5</v>
          </cell>
          <cell r="H45">
            <v>0.56701999999999997</v>
          </cell>
          <cell r="J45">
            <v>172.93333333333334</v>
          </cell>
          <cell r="K45">
            <v>0.57299999999999995</v>
          </cell>
          <cell r="P45">
            <v>192.7166666666667</v>
          </cell>
          <cell r="Q45">
            <v>0.186</v>
          </cell>
        </row>
        <row r="46">
          <cell r="G46">
            <v>504</v>
          </cell>
          <cell r="H46">
            <v>0.60423899999999997</v>
          </cell>
          <cell r="J46">
            <v>173.15</v>
          </cell>
          <cell r="K46">
            <v>0.39800000000000002</v>
          </cell>
          <cell r="P46">
            <v>192.98333333333335</v>
          </cell>
          <cell r="Q46">
            <v>0.13500000000000001</v>
          </cell>
        </row>
        <row r="47">
          <cell r="G47">
            <v>504</v>
          </cell>
          <cell r="H47">
            <v>0.98449399999999998</v>
          </cell>
          <cell r="J47">
            <v>173.41666666666669</v>
          </cell>
          <cell r="K47">
            <v>0.58899999999999997</v>
          </cell>
          <cell r="P47">
            <v>193.06666666666666</v>
          </cell>
          <cell r="Q47">
            <v>0.18099999999999999</v>
          </cell>
        </row>
        <row r="48">
          <cell r="G48">
            <v>431</v>
          </cell>
          <cell r="H48">
            <v>1.1161700000000001</v>
          </cell>
          <cell r="J48">
            <v>174.16666666666669</v>
          </cell>
          <cell r="K48">
            <v>0.42299999999999999</v>
          </cell>
          <cell r="P48">
            <v>193.23333333333335</v>
          </cell>
          <cell r="Q48">
            <v>0.14199999999999999</v>
          </cell>
        </row>
        <row r="49">
          <cell r="G49">
            <v>431</v>
          </cell>
          <cell r="H49">
            <v>1.125</v>
          </cell>
          <cell r="J49">
            <v>174.71666666666667</v>
          </cell>
          <cell r="K49">
            <v>0.371</v>
          </cell>
          <cell r="P49">
            <v>193.75</v>
          </cell>
          <cell r="Q49">
            <v>0.123</v>
          </cell>
        </row>
        <row r="50">
          <cell r="G50">
            <v>431</v>
          </cell>
          <cell r="H50">
            <v>1.2228749999999999</v>
          </cell>
          <cell r="J50">
            <v>174.85</v>
          </cell>
          <cell r="K50">
            <v>0.46700000000000003</v>
          </cell>
          <cell r="P50">
            <v>195.81666666666666</v>
          </cell>
          <cell r="Q50">
            <v>0.17599999999999999</v>
          </cell>
        </row>
        <row r="51">
          <cell r="G51">
            <v>431</v>
          </cell>
          <cell r="H51">
            <v>1.3150250000000001</v>
          </cell>
          <cell r="J51">
            <v>175</v>
          </cell>
          <cell r="K51">
            <v>0.51200000000000001</v>
          </cell>
          <cell r="P51">
            <v>217.03333333333336</v>
          </cell>
          <cell r="Q51">
            <v>0.16</v>
          </cell>
        </row>
        <row r="52">
          <cell r="G52">
            <v>431</v>
          </cell>
          <cell r="H52">
            <v>1.695587</v>
          </cell>
          <cell r="J52">
            <v>175.16666666666666</v>
          </cell>
          <cell r="K52">
            <v>0.4</v>
          </cell>
          <cell r="P52">
            <v>216.65</v>
          </cell>
          <cell r="Q52">
            <v>0.155</v>
          </cell>
        </row>
        <row r="53">
          <cell r="G53">
            <v>479.5</v>
          </cell>
          <cell r="H53">
            <v>0.720553</v>
          </cell>
          <cell r="J53">
            <v>175.33333333333331</v>
          </cell>
          <cell r="K53">
            <v>0.27300000000000002</v>
          </cell>
          <cell r="P53">
            <v>216.81666666666666</v>
          </cell>
          <cell r="Q53">
            <v>0.14299999999999999</v>
          </cell>
        </row>
        <row r="54">
          <cell r="G54">
            <v>479.5</v>
          </cell>
          <cell r="H54">
            <v>0.83963299999999996</v>
          </cell>
          <cell r="J54">
            <v>192.21666666666667</v>
          </cell>
          <cell r="K54">
            <v>0.81499999999999995</v>
          </cell>
          <cell r="P54">
            <v>217.04999999999998</v>
          </cell>
          <cell r="Q54">
            <v>0.111</v>
          </cell>
        </row>
        <row r="55">
          <cell r="G55">
            <v>479.5</v>
          </cell>
          <cell r="H55">
            <v>1.4611559999999999</v>
          </cell>
          <cell r="J55">
            <v>192.4</v>
          </cell>
          <cell r="K55">
            <v>0.45900000000000002</v>
          </cell>
          <cell r="P55">
            <v>217.18333333333334</v>
          </cell>
          <cell r="Q55">
            <v>0.19500000000000001</v>
          </cell>
        </row>
        <row r="56">
          <cell r="G56">
            <v>527.5</v>
          </cell>
          <cell r="H56">
            <v>0.70027600000000001</v>
          </cell>
          <cell r="J56">
            <v>192.58333333333331</v>
          </cell>
          <cell r="K56">
            <v>0.57099999999999995</v>
          </cell>
          <cell r="P56">
            <v>218.10000000000002</v>
          </cell>
          <cell r="Q56">
            <v>0.25700000000000001</v>
          </cell>
        </row>
        <row r="57">
          <cell r="G57">
            <v>527.5</v>
          </cell>
          <cell r="H57">
            <v>1.1699329999999999</v>
          </cell>
          <cell r="J57">
            <v>192.7166666666667</v>
          </cell>
          <cell r="K57">
            <v>0.52</v>
          </cell>
          <cell r="P57">
            <v>218.41666666666669</v>
          </cell>
          <cell r="Q57">
            <v>0.29599999999999999</v>
          </cell>
        </row>
        <row r="58">
          <cell r="G58">
            <v>527.5</v>
          </cell>
          <cell r="H58">
            <v>0.60626599999999997</v>
          </cell>
          <cell r="J58">
            <v>192.85</v>
          </cell>
          <cell r="K58">
            <v>0.495</v>
          </cell>
          <cell r="P58">
            <v>218.86666666666665</v>
          </cell>
          <cell r="Q58">
            <v>0.193</v>
          </cell>
        </row>
        <row r="59">
          <cell r="G59">
            <v>527.5</v>
          </cell>
          <cell r="H59">
            <v>0.72279700000000002</v>
          </cell>
          <cell r="J59">
            <v>214.68333333333334</v>
          </cell>
          <cell r="K59">
            <v>0.5</v>
          </cell>
          <cell r="P59">
            <v>219.93333333333334</v>
          </cell>
          <cell r="Q59">
            <v>0.23400000000000001</v>
          </cell>
        </row>
        <row r="60">
          <cell r="J60">
            <v>215.33333333333331</v>
          </cell>
          <cell r="K60">
            <v>1.1879999999999999</v>
          </cell>
          <cell r="P60">
            <v>239.08333333333331</v>
          </cell>
          <cell r="Q60">
            <v>0.19500000000000001</v>
          </cell>
        </row>
        <row r="61">
          <cell r="J61">
            <v>215.91666666666669</v>
          </cell>
          <cell r="K61">
            <v>1.411</v>
          </cell>
          <cell r="P61">
            <v>239.5</v>
          </cell>
          <cell r="Q61">
            <v>0.29499999999999998</v>
          </cell>
        </row>
        <row r="62">
          <cell r="J62">
            <v>216.28333333333336</v>
          </cell>
          <cell r="K62">
            <v>1.1579999999999999</v>
          </cell>
          <cell r="P62">
            <v>239.70000000000002</v>
          </cell>
          <cell r="Q62">
            <v>0.221</v>
          </cell>
        </row>
        <row r="63">
          <cell r="J63">
            <v>216.61666666666665</v>
          </cell>
          <cell r="K63">
            <v>0.70799999999999996</v>
          </cell>
          <cell r="P63">
            <v>241.03333333333336</v>
          </cell>
          <cell r="Q63">
            <v>0.125</v>
          </cell>
        </row>
        <row r="64">
          <cell r="J64">
            <v>217.48333333333332</v>
          </cell>
          <cell r="K64">
            <v>1.405</v>
          </cell>
          <cell r="P64">
            <v>241.03333333333336</v>
          </cell>
          <cell r="Q64">
            <v>0.16</v>
          </cell>
        </row>
        <row r="65">
          <cell r="J65">
            <v>218.66666666666666</v>
          </cell>
          <cell r="K65">
            <v>1.171</v>
          </cell>
          <cell r="P65">
            <v>241.03333333333336</v>
          </cell>
          <cell r="Q65">
            <v>0.35299999999999998</v>
          </cell>
        </row>
        <row r="66">
          <cell r="J66">
            <v>219.81666666666666</v>
          </cell>
          <cell r="K66">
            <v>1.077</v>
          </cell>
          <cell r="P66">
            <v>242.2166666666667</v>
          </cell>
          <cell r="Q66">
            <v>0.20200000000000001</v>
          </cell>
        </row>
        <row r="67">
          <cell r="J67">
            <v>220.18333333333334</v>
          </cell>
          <cell r="K67">
            <v>0.99099999999999999</v>
          </cell>
          <cell r="P67">
            <v>242.76666666666665</v>
          </cell>
          <cell r="Q67">
            <v>0.14599999999999999</v>
          </cell>
        </row>
        <row r="68">
          <cell r="J68">
            <v>221.05</v>
          </cell>
          <cell r="K68">
            <v>0.76700000000000002</v>
          </cell>
          <cell r="P68">
            <v>243</v>
          </cell>
          <cell r="Q68">
            <v>0.21</v>
          </cell>
        </row>
        <row r="69">
          <cell r="J69">
            <v>221.3</v>
          </cell>
          <cell r="K69">
            <v>0.97899999999999998</v>
          </cell>
          <cell r="P69">
            <v>243.14999999999998</v>
          </cell>
          <cell r="Q69">
            <v>0.222</v>
          </cell>
        </row>
        <row r="70">
          <cell r="J70">
            <v>221.43333333333334</v>
          </cell>
          <cell r="K70">
            <v>0.86299999999999999</v>
          </cell>
          <cell r="P70">
            <v>243.36666666666667</v>
          </cell>
          <cell r="Q70">
            <v>0.157</v>
          </cell>
        </row>
        <row r="71">
          <cell r="J71">
            <v>216.9</v>
          </cell>
          <cell r="K71">
            <v>1.1619999999999999</v>
          </cell>
          <cell r="P71">
            <v>243.5</v>
          </cell>
          <cell r="Q71">
            <v>0.14299999999999999</v>
          </cell>
        </row>
        <row r="72">
          <cell r="J72">
            <v>216.96666666666667</v>
          </cell>
          <cell r="K72">
            <v>0.88600000000000001</v>
          </cell>
          <cell r="P72">
            <v>262.78333333333336</v>
          </cell>
          <cell r="Q72">
            <v>0.32300000000000001</v>
          </cell>
        </row>
        <row r="73">
          <cell r="J73">
            <v>217.08333333333334</v>
          </cell>
          <cell r="K73">
            <v>1.0429999999999999</v>
          </cell>
          <cell r="P73">
            <v>262.93333333333334</v>
          </cell>
          <cell r="Q73">
            <v>0.27700000000000002</v>
          </cell>
        </row>
        <row r="74">
          <cell r="J74">
            <v>246.15</v>
          </cell>
          <cell r="K74">
            <v>0.90600000000000003</v>
          </cell>
          <cell r="P74">
            <v>263.16666666666669</v>
          </cell>
          <cell r="Q74">
            <v>0.26900000000000002</v>
          </cell>
        </row>
        <row r="75">
          <cell r="J75">
            <v>247.31666666666666</v>
          </cell>
          <cell r="K75">
            <v>1.8160000000000001</v>
          </cell>
          <cell r="P75">
            <v>263.39999999999998</v>
          </cell>
          <cell r="Q75">
            <v>0.27900000000000003</v>
          </cell>
        </row>
        <row r="76">
          <cell r="G76">
            <v>262.5</v>
          </cell>
          <cell r="H76">
            <v>0.94</v>
          </cell>
          <cell r="J76">
            <v>247.43333333333334</v>
          </cell>
          <cell r="K76">
            <v>1.921</v>
          </cell>
          <cell r="P76">
            <v>263.4666666666667</v>
          </cell>
          <cell r="Q76">
            <v>0.29799999999999999</v>
          </cell>
        </row>
        <row r="77">
          <cell r="G77">
            <v>238.5</v>
          </cell>
          <cell r="H77">
            <v>0.98</v>
          </cell>
          <cell r="J77">
            <v>247.58333333333331</v>
          </cell>
          <cell r="K77">
            <v>1.976</v>
          </cell>
          <cell r="P77">
            <v>263.56666666666666</v>
          </cell>
          <cell r="Q77">
            <v>0.26400000000000001</v>
          </cell>
        </row>
        <row r="78">
          <cell r="G78">
            <v>238.5</v>
          </cell>
          <cell r="H78">
            <v>1.78</v>
          </cell>
          <cell r="J78">
            <v>247.66666666666669</v>
          </cell>
          <cell r="K78">
            <v>1.681</v>
          </cell>
          <cell r="P78">
            <v>263.73333333333335</v>
          </cell>
          <cell r="Q78">
            <v>0.152</v>
          </cell>
        </row>
        <row r="79">
          <cell r="G79">
            <v>238.5</v>
          </cell>
          <cell r="H79">
            <v>1.66</v>
          </cell>
          <cell r="J79">
            <v>265.8</v>
          </cell>
          <cell r="K79">
            <v>1.34</v>
          </cell>
          <cell r="P79">
            <v>264.01666666666665</v>
          </cell>
          <cell r="Q79">
            <v>0.11</v>
          </cell>
        </row>
        <row r="80">
          <cell r="G80">
            <v>214.5</v>
          </cell>
          <cell r="H80">
            <v>1.05</v>
          </cell>
          <cell r="J80">
            <v>266.43333333333334</v>
          </cell>
          <cell r="K80">
            <v>2.3959999999999999</v>
          </cell>
          <cell r="P80">
            <v>264.2</v>
          </cell>
          <cell r="Q80">
            <v>0.17</v>
          </cell>
        </row>
        <row r="81">
          <cell r="G81">
            <v>214.5</v>
          </cell>
          <cell r="H81">
            <v>1.33</v>
          </cell>
          <cell r="J81">
            <v>266.3</v>
          </cell>
          <cell r="K81">
            <v>2.48</v>
          </cell>
          <cell r="P81">
            <v>264.34999999999997</v>
          </cell>
          <cell r="Q81">
            <v>0.23400000000000001</v>
          </cell>
        </row>
        <row r="82">
          <cell r="G82">
            <v>214.5</v>
          </cell>
          <cell r="H82">
            <v>1.08</v>
          </cell>
          <cell r="J82">
            <v>266.53333333333336</v>
          </cell>
          <cell r="K82">
            <v>2.3940000000000001</v>
          </cell>
          <cell r="P82">
            <v>286.86666666666667</v>
          </cell>
          <cell r="Q82">
            <v>0.313</v>
          </cell>
        </row>
        <row r="83">
          <cell r="G83">
            <v>310.5</v>
          </cell>
          <cell r="H83">
            <v>2.9</v>
          </cell>
          <cell r="J83">
            <v>266.7</v>
          </cell>
          <cell r="K83">
            <v>2.46</v>
          </cell>
          <cell r="P83">
            <v>287.0333333333333</v>
          </cell>
          <cell r="Q83">
            <v>0.27300000000000002</v>
          </cell>
        </row>
        <row r="84">
          <cell r="G84">
            <v>310.5</v>
          </cell>
          <cell r="H84">
            <v>2.86</v>
          </cell>
          <cell r="J84">
            <v>266.81666666666666</v>
          </cell>
          <cell r="K84">
            <v>2.8460000000000001</v>
          </cell>
          <cell r="P84">
            <v>287.33333333333331</v>
          </cell>
          <cell r="Q84">
            <v>0.29299999999999998</v>
          </cell>
        </row>
        <row r="85">
          <cell r="G85">
            <v>310.5</v>
          </cell>
          <cell r="H85">
            <v>2.76</v>
          </cell>
          <cell r="J85">
            <v>288.46666666666664</v>
          </cell>
          <cell r="K85">
            <v>2.0779999999999998</v>
          </cell>
          <cell r="P85">
            <v>287.36666666666667</v>
          </cell>
          <cell r="Q85">
            <v>0.35899999999999999</v>
          </cell>
        </row>
        <row r="86">
          <cell r="G86">
            <v>310.5</v>
          </cell>
          <cell r="H86">
            <v>3.32</v>
          </cell>
          <cell r="J86">
            <v>293.48333333333335</v>
          </cell>
          <cell r="K86">
            <v>3.31</v>
          </cell>
          <cell r="P86">
            <v>287.65000000000003</v>
          </cell>
          <cell r="Q86">
            <v>0.30099999999999999</v>
          </cell>
        </row>
        <row r="87">
          <cell r="G87">
            <v>335.25</v>
          </cell>
          <cell r="H87">
            <v>2.25</v>
          </cell>
          <cell r="J87">
            <v>293.08333333333331</v>
          </cell>
          <cell r="K87">
            <v>3.49</v>
          </cell>
          <cell r="P87">
            <v>288.13333333333333</v>
          </cell>
          <cell r="Q87">
            <v>0.313</v>
          </cell>
        </row>
        <row r="88">
          <cell r="G88">
            <v>335.25</v>
          </cell>
          <cell r="H88">
            <v>3.2</v>
          </cell>
          <cell r="J88">
            <v>293.2833333333333</v>
          </cell>
          <cell r="K88">
            <v>3.3420000000000001</v>
          </cell>
          <cell r="P88">
            <v>288.43333333333334</v>
          </cell>
          <cell r="Q88">
            <v>0.48899999999999999</v>
          </cell>
        </row>
        <row r="89">
          <cell r="G89">
            <v>335.25</v>
          </cell>
          <cell r="H89">
            <v>2.52</v>
          </cell>
          <cell r="J89">
            <v>293.38333333333333</v>
          </cell>
          <cell r="K89">
            <v>2.9420000000000002</v>
          </cell>
          <cell r="P89">
            <v>288.64999999999998</v>
          </cell>
          <cell r="Q89">
            <v>0.36899999999999999</v>
          </cell>
        </row>
        <row r="90">
          <cell r="G90">
            <v>335.25</v>
          </cell>
          <cell r="H90">
            <v>3.13</v>
          </cell>
          <cell r="J90">
            <v>293.5</v>
          </cell>
          <cell r="K90">
            <v>2.698</v>
          </cell>
          <cell r="P90">
            <v>288.76666666666665</v>
          </cell>
          <cell r="Q90">
            <v>0.222</v>
          </cell>
        </row>
        <row r="91">
          <cell r="G91">
            <v>359.25</v>
          </cell>
          <cell r="H91">
            <v>2.87</v>
          </cell>
          <cell r="J91">
            <v>294.33333333333337</v>
          </cell>
          <cell r="K91">
            <v>2.3050000000000002</v>
          </cell>
          <cell r="P91">
            <v>289</v>
          </cell>
          <cell r="Q91">
            <v>0.35399999999999998</v>
          </cell>
        </row>
        <row r="92">
          <cell r="G92">
            <v>359.25</v>
          </cell>
          <cell r="H92">
            <v>2.83</v>
          </cell>
          <cell r="J92">
            <v>294.43333333333334</v>
          </cell>
          <cell r="K92">
            <v>1.875</v>
          </cell>
          <cell r="P92">
            <v>311.16666666666669</v>
          </cell>
          <cell r="Q92">
            <v>0.16400000000000001</v>
          </cell>
        </row>
        <row r="93">
          <cell r="G93">
            <v>359.25</v>
          </cell>
          <cell r="H93">
            <v>3.34</v>
          </cell>
          <cell r="J93">
            <v>294.56666666666666</v>
          </cell>
          <cell r="K93">
            <v>2.343</v>
          </cell>
          <cell r="P93">
            <v>311.35000000000002</v>
          </cell>
          <cell r="Q93">
            <v>0.34799999999999998</v>
          </cell>
        </row>
        <row r="94">
          <cell r="G94">
            <v>456</v>
          </cell>
          <cell r="H94">
            <v>5.83</v>
          </cell>
          <cell r="J94">
            <v>294.64999999999998</v>
          </cell>
          <cell r="K94">
            <v>3.1859999999999999</v>
          </cell>
          <cell r="P94">
            <v>311.56666666666666</v>
          </cell>
          <cell r="Q94">
            <v>0.36299999999999999</v>
          </cell>
        </row>
        <row r="95">
          <cell r="G95">
            <v>456</v>
          </cell>
          <cell r="H95">
            <v>5.43</v>
          </cell>
          <cell r="J95">
            <v>316.5333333333333</v>
          </cell>
          <cell r="K95">
            <v>2.3860000000000001</v>
          </cell>
          <cell r="P95">
            <v>311.73333333333335</v>
          </cell>
          <cell r="Q95">
            <v>0.29499999999999998</v>
          </cell>
        </row>
        <row r="96">
          <cell r="G96">
            <v>383.16666666666669</v>
          </cell>
          <cell r="H96">
            <v>3.98</v>
          </cell>
          <cell r="J96">
            <v>316.64999999999998</v>
          </cell>
          <cell r="K96">
            <v>3.169</v>
          </cell>
          <cell r="P96">
            <v>311.88333333333333</v>
          </cell>
          <cell r="Q96">
            <v>0.317</v>
          </cell>
        </row>
        <row r="97">
          <cell r="G97">
            <v>383.16666666666669</v>
          </cell>
          <cell r="H97">
            <v>4.13</v>
          </cell>
          <cell r="J97">
            <v>316.76666666666665</v>
          </cell>
          <cell r="K97">
            <v>3.32</v>
          </cell>
          <cell r="P97">
            <v>312.2</v>
          </cell>
          <cell r="Q97">
            <v>0.314</v>
          </cell>
        </row>
        <row r="98">
          <cell r="G98">
            <v>383.16666666666669</v>
          </cell>
          <cell r="H98">
            <v>2.97</v>
          </cell>
          <cell r="J98">
            <v>316.88333333333333</v>
          </cell>
          <cell r="K98">
            <v>2.3130000000000002</v>
          </cell>
          <cell r="P98">
            <v>312.38333333333333</v>
          </cell>
          <cell r="Q98">
            <v>0.432</v>
          </cell>
        </row>
        <row r="99">
          <cell r="G99">
            <v>383.16666666666669</v>
          </cell>
          <cell r="H99">
            <v>2.76</v>
          </cell>
          <cell r="J99">
            <v>317</v>
          </cell>
          <cell r="K99">
            <v>3.58</v>
          </cell>
          <cell r="P99">
            <v>312.60000000000002</v>
          </cell>
          <cell r="Q99">
            <v>0.27800000000000002</v>
          </cell>
        </row>
        <row r="100">
          <cell r="G100">
            <v>479.5</v>
          </cell>
          <cell r="H100">
            <v>5.44</v>
          </cell>
          <cell r="J100">
            <v>317.11666666666667</v>
          </cell>
          <cell r="K100">
            <v>3.0390000000000001</v>
          </cell>
          <cell r="P100">
            <v>312.7166666666667</v>
          </cell>
          <cell r="Q100">
            <v>0.41399999999999998</v>
          </cell>
        </row>
        <row r="101">
          <cell r="G101">
            <v>479.5</v>
          </cell>
          <cell r="H101">
            <v>4.75</v>
          </cell>
          <cell r="J101">
            <v>317.51666666666665</v>
          </cell>
          <cell r="K101">
            <v>2.9849999999999999</v>
          </cell>
          <cell r="P101">
            <v>312.93333333333334</v>
          </cell>
          <cell r="Q101">
            <v>0.435</v>
          </cell>
        </row>
        <row r="102">
          <cell r="G102">
            <v>407.5</v>
          </cell>
          <cell r="H102">
            <v>4.43</v>
          </cell>
          <cell r="J102">
            <v>317.63333333333333</v>
          </cell>
          <cell r="K102">
            <v>3.8069999999999999</v>
          </cell>
          <cell r="P102">
            <v>313.13333333333333</v>
          </cell>
          <cell r="Q102">
            <v>0.224</v>
          </cell>
        </row>
        <row r="103">
          <cell r="G103">
            <v>407.5</v>
          </cell>
          <cell r="H103">
            <v>4.28</v>
          </cell>
          <cell r="J103">
            <v>340.43333333333334</v>
          </cell>
          <cell r="K103">
            <v>3.911</v>
          </cell>
          <cell r="P103">
            <v>334.78333333333336</v>
          </cell>
          <cell r="Q103">
            <v>0.23899999999999999</v>
          </cell>
        </row>
        <row r="104">
          <cell r="G104">
            <v>407.5</v>
          </cell>
          <cell r="H104">
            <v>3.75</v>
          </cell>
          <cell r="J104">
            <v>340.55</v>
          </cell>
          <cell r="K104">
            <v>3.3290000000000002</v>
          </cell>
          <cell r="P104">
            <v>334.76666666666665</v>
          </cell>
          <cell r="Q104">
            <v>0.41799999999999998</v>
          </cell>
        </row>
        <row r="105">
          <cell r="G105">
            <v>431</v>
          </cell>
          <cell r="H105">
            <v>2.97</v>
          </cell>
          <cell r="J105">
            <v>340.63333333333333</v>
          </cell>
          <cell r="K105">
            <v>3.84</v>
          </cell>
          <cell r="P105">
            <v>334.91666666666663</v>
          </cell>
          <cell r="Q105">
            <v>0.45700000000000002</v>
          </cell>
        </row>
        <row r="106">
          <cell r="G106">
            <v>431</v>
          </cell>
          <cell r="H106">
            <v>4.32</v>
          </cell>
          <cell r="J106">
            <v>340.68333333333334</v>
          </cell>
          <cell r="K106">
            <v>4.1479999999999997</v>
          </cell>
          <cell r="P106">
            <v>335.2</v>
          </cell>
          <cell r="Q106">
            <v>0.32200000000000001</v>
          </cell>
        </row>
        <row r="107">
          <cell r="G107">
            <v>431</v>
          </cell>
          <cell r="H107">
            <v>3.35</v>
          </cell>
          <cell r="J107">
            <v>340.76666666666665</v>
          </cell>
          <cell r="K107">
            <v>3.9340000000000002</v>
          </cell>
          <cell r="P107">
            <v>335.93333333333334</v>
          </cell>
          <cell r="Q107">
            <v>0.42099999999999999</v>
          </cell>
        </row>
        <row r="108">
          <cell r="J108">
            <v>340.86666666666667</v>
          </cell>
          <cell r="K108">
            <v>3.2989999999999999</v>
          </cell>
          <cell r="P108">
            <v>336.01666666666665</v>
          </cell>
          <cell r="Q108">
            <v>0.44600000000000001</v>
          </cell>
        </row>
        <row r="109">
          <cell r="J109">
            <v>362.0333333333333</v>
          </cell>
          <cell r="K109">
            <v>3.9929999999999999</v>
          </cell>
          <cell r="P109">
            <v>336.2166666666667</v>
          </cell>
          <cell r="Q109">
            <v>0.33700000000000002</v>
          </cell>
        </row>
        <row r="110">
          <cell r="J110">
            <v>362.2166666666667</v>
          </cell>
          <cell r="K110">
            <v>2.4809999999999999</v>
          </cell>
          <cell r="P110">
            <v>336.41666666666663</v>
          </cell>
          <cell r="Q110">
            <v>0.54200000000000004</v>
          </cell>
        </row>
        <row r="111">
          <cell r="J111">
            <v>362.2833333333333</v>
          </cell>
          <cell r="K111">
            <v>2.952</v>
          </cell>
          <cell r="P111">
            <v>336.5333333333333</v>
          </cell>
          <cell r="Q111">
            <v>0.252</v>
          </cell>
        </row>
        <row r="112">
          <cell r="J112">
            <v>362.35</v>
          </cell>
          <cell r="K112">
            <v>3.754</v>
          </cell>
          <cell r="P112">
            <v>336.7833333333333</v>
          </cell>
          <cell r="Q112">
            <v>0.27</v>
          </cell>
        </row>
        <row r="113">
          <cell r="J113">
            <v>362.43333333333334</v>
          </cell>
          <cell r="K113">
            <v>4.202</v>
          </cell>
          <cell r="P113">
            <v>358.6</v>
          </cell>
          <cell r="Q113">
            <v>0.40699999999999997</v>
          </cell>
        </row>
        <row r="114">
          <cell r="J114">
            <v>362.48333333333335</v>
          </cell>
          <cell r="K114">
            <v>4.09</v>
          </cell>
          <cell r="P114">
            <v>358.78333333333336</v>
          </cell>
          <cell r="Q114">
            <v>0.47</v>
          </cell>
        </row>
        <row r="115">
          <cell r="J115">
            <v>366.61666666666667</v>
          </cell>
          <cell r="K115">
            <v>5.415</v>
          </cell>
          <cell r="P115">
            <v>358.93333333333334</v>
          </cell>
          <cell r="Q115">
            <v>0.47099999999999997</v>
          </cell>
        </row>
        <row r="116">
          <cell r="J116">
            <v>366.68333333333334</v>
          </cell>
          <cell r="K116">
            <v>4.2649999999999997</v>
          </cell>
          <cell r="P116">
            <v>359</v>
          </cell>
          <cell r="Q116">
            <v>0.23400000000000001</v>
          </cell>
        </row>
        <row r="117">
          <cell r="J117">
            <v>366.7166666666667</v>
          </cell>
          <cell r="K117">
            <v>4.5940000000000003</v>
          </cell>
          <cell r="P117">
            <v>359.2</v>
          </cell>
          <cell r="Q117">
            <v>0.22600000000000001</v>
          </cell>
        </row>
        <row r="118">
          <cell r="J118">
            <v>366.75</v>
          </cell>
          <cell r="K118">
            <v>4.149</v>
          </cell>
          <cell r="P118">
            <v>359.51666666666665</v>
          </cell>
          <cell r="Q118">
            <v>0.53700000000000003</v>
          </cell>
        </row>
        <row r="119">
          <cell r="J119">
            <v>366.7833333333333</v>
          </cell>
          <cell r="K119">
            <v>4.4290000000000003</v>
          </cell>
          <cell r="P119">
            <v>359.66666666666663</v>
          </cell>
          <cell r="Q119">
            <v>0.45600000000000002</v>
          </cell>
        </row>
        <row r="120">
          <cell r="J120">
            <v>366.81666666666666</v>
          </cell>
          <cell r="K120">
            <v>3.8010000000000002</v>
          </cell>
          <cell r="P120">
            <v>359.75</v>
          </cell>
          <cell r="Q120">
            <v>0.246</v>
          </cell>
        </row>
        <row r="121">
          <cell r="J121">
            <v>366.86666666666667</v>
          </cell>
          <cell r="K121">
            <v>4.4580000000000002</v>
          </cell>
          <cell r="P121">
            <v>359.9666666666667</v>
          </cell>
          <cell r="Q121">
            <v>0.41</v>
          </cell>
        </row>
        <row r="122">
          <cell r="J122">
            <v>387.03333333333336</v>
          </cell>
          <cell r="K122">
            <v>4.3780000000000001</v>
          </cell>
          <cell r="P122">
            <v>360.11666666666667</v>
          </cell>
          <cell r="Q122">
            <v>0.24</v>
          </cell>
        </row>
        <row r="123">
          <cell r="J123">
            <v>386.98333333333335</v>
          </cell>
          <cell r="K123">
            <v>4.016</v>
          </cell>
          <cell r="P123">
            <v>360.31666666666666</v>
          </cell>
          <cell r="Q123">
            <v>0.41699999999999998</v>
          </cell>
        </row>
        <row r="124">
          <cell r="J124">
            <v>387.08333333333331</v>
          </cell>
          <cell r="K124">
            <v>4.5640000000000001</v>
          </cell>
          <cell r="P124">
            <v>408</v>
          </cell>
          <cell r="Q124">
            <v>0.33928000000000003</v>
          </cell>
        </row>
        <row r="125">
          <cell r="J125">
            <v>387.11666666666667</v>
          </cell>
          <cell r="K125">
            <v>4.407</v>
          </cell>
          <cell r="P125">
            <v>408</v>
          </cell>
          <cell r="Q125">
            <v>0.26532</v>
          </cell>
        </row>
        <row r="126">
          <cell r="J126">
            <v>387.15</v>
          </cell>
          <cell r="K126">
            <v>4.7320000000000002</v>
          </cell>
          <cell r="P126">
            <v>408</v>
          </cell>
          <cell r="Q126">
            <v>0.36292000000000002</v>
          </cell>
        </row>
        <row r="127">
          <cell r="J127">
            <v>414.2</v>
          </cell>
          <cell r="K127">
            <v>3.9809999999999999</v>
          </cell>
          <cell r="P127">
            <v>408</v>
          </cell>
          <cell r="Q127">
            <v>0.38542999999999999</v>
          </cell>
        </row>
        <row r="128">
          <cell r="J128">
            <v>414.23333333333335</v>
          </cell>
          <cell r="K128">
            <v>5.5449999999999999</v>
          </cell>
          <cell r="P128">
            <v>408</v>
          </cell>
          <cell r="Q128">
            <v>0.29293000000000002</v>
          </cell>
        </row>
        <row r="129">
          <cell r="J129">
            <v>414.26666666666671</v>
          </cell>
          <cell r="K129">
            <v>4.931</v>
          </cell>
          <cell r="P129">
            <v>408</v>
          </cell>
          <cell r="Q129">
            <v>0.31902000000000003</v>
          </cell>
        </row>
        <row r="130">
          <cell r="J130">
            <v>414.3</v>
          </cell>
          <cell r="K130">
            <v>3.9009999999999998</v>
          </cell>
          <cell r="P130">
            <v>408</v>
          </cell>
          <cell r="Q130">
            <v>0.56215000000000004</v>
          </cell>
        </row>
        <row r="131">
          <cell r="J131">
            <v>414.35</v>
          </cell>
          <cell r="K131">
            <v>4.7560000000000002</v>
          </cell>
          <cell r="P131">
            <v>408</v>
          </cell>
        </row>
        <row r="132">
          <cell r="J132">
            <v>414.38333333333333</v>
          </cell>
          <cell r="K132">
            <v>4.9130000000000003</v>
          </cell>
          <cell r="P132">
            <v>408</v>
          </cell>
          <cell r="Q132">
            <v>0.56594</v>
          </cell>
        </row>
        <row r="133">
          <cell r="J133">
            <v>414.41666666666663</v>
          </cell>
          <cell r="K133">
            <v>5.3090000000000002</v>
          </cell>
          <cell r="P133">
            <v>408</v>
          </cell>
          <cell r="Q133">
            <v>1.0720400000000001</v>
          </cell>
        </row>
        <row r="134">
          <cell r="J134">
            <v>435.06666666666661</v>
          </cell>
          <cell r="K134">
            <v>5.49</v>
          </cell>
          <cell r="P134">
            <v>432</v>
          </cell>
        </row>
        <row r="135">
          <cell r="J135">
            <v>435.13333333333333</v>
          </cell>
          <cell r="K135">
            <v>5.6230000000000002</v>
          </cell>
          <cell r="P135">
            <v>432</v>
          </cell>
          <cell r="Q135">
            <v>0.40758</v>
          </cell>
        </row>
        <row r="136">
          <cell r="J136">
            <v>435.15</v>
          </cell>
          <cell r="K136">
            <v>4.4169999999999998</v>
          </cell>
          <cell r="P136">
            <v>432</v>
          </cell>
          <cell r="Q136">
            <v>0.32102999999999998</v>
          </cell>
        </row>
        <row r="137">
          <cell r="J137">
            <v>435.2</v>
          </cell>
          <cell r="K137">
            <v>5.3680000000000003</v>
          </cell>
          <cell r="P137">
            <v>432</v>
          </cell>
          <cell r="Q137">
            <v>0.29604999999999998</v>
          </cell>
        </row>
        <row r="138">
          <cell r="J138">
            <v>435.23333333333335</v>
          </cell>
          <cell r="K138">
            <v>5.1769999999999996</v>
          </cell>
          <cell r="P138">
            <v>432</v>
          </cell>
          <cell r="Q138">
            <v>0.40411999999999998</v>
          </cell>
        </row>
        <row r="139">
          <cell r="J139">
            <v>435.26666666666671</v>
          </cell>
          <cell r="K139">
            <v>4.383</v>
          </cell>
          <cell r="P139">
            <v>432</v>
          </cell>
          <cell r="Q139">
            <v>0.54613999999999996</v>
          </cell>
        </row>
        <row r="140">
          <cell r="J140">
            <v>485.85</v>
          </cell>
          <cell r="K140">
            <v>4.8019999999999996</v>
          </cell>
          <cell r="P140">
            <v>432</v>
          </cell>
          <cell r="Q140">
            <v>0.35332999999999998</v>
          </cell>
        </row>
        <row r="141">
          <cell r="J141">
            <v>485.98333333333335</v>
          </cell>
          <cell r="K141">
            <v>4.0650000000000004</v>
          </cell>
          <cell r="P141">
            <v>432</v>
          </cell>
          <cell r="Q141">
            <v>0.56172999999999995</v>
          </cell>
        </row>
        <row r="142">
          <cell r="J142">
            <v>486.03333333333336</v>
          </cell>
          <cell r="K142">
            <v>4.383</v>
          </cell>
          <cell r="P142">
            <v>432</v>
          </cell>
          <cell r="Q142">
            <v>0.27731</v>
          </cell>
        </row>
        <row r="143">
          <cell r="J143">
            <v>486.06666666666661</v>
          </cell>
          <cell r="K143">
            <v>4.0640000000000001</v>
          </cell>
          <cell r="P143">
            <v>432</v>
          </cell>
          <cell r="Q143">
            <v>0.72392999999999996</v>
          </cell>
        </row>
        <row r="144">
          <cell r="J144">
            <v>486.11666666666667</v>
          </cell>
          <cell r="K144">
            <v>4.6829999999999998</v>
          </cell>
          <cell r="P144">
            <v>480</v>
          </cell>
          <cell r="Q144">
            <v>0.30476999999999999</v>
          </cell>
        </row>
        <row r="145">
          <cell r="J145">
            <v>486.16666666666663</v>
          </cell>
          <cell r="K145">
            <v>4.7380000000000004</v>
          </cell>
          <cell r="P145">
            <v>480</v>
          </cell>
          <cell r="Q145">
            <v>0.51122999999999996</v>
          </cell>
        </row>
        <row r="146">
          <cell r="J146">
            <v>486.2166666666667</v>
          </cell>
          <cell r="K146">
            <v>5.835</v>
          </cell>
          <cell r="P146">
            <v>480</v>
          </cell>
          <cell r="Q146">
            <v>0.67510999999999999</v>
          </cell>
        </row>
        <row r="147">
          <cell r="J147">
            <v>529.0333333333333</v>
          </cell>
          <cell r="K147">
            <v>5.4640000000000004</v>
          </cell>
          <cell r="P147">
            <v>480</v>
          </cell>
          <cell r="Q147">
            <v>0.49417</v>
          </cell>
        </row>
        <row r="148">
          <cell r="J148">
            <v>529.06666666666661</v>
          </cell>
          <cell r="K148">
            <v>5.84</v>
          </cell>
          <cell r="P148">
            <v>480</v>
          </cell>
          <cell r="Q148">
            <v>0.66388999999999998</v>
          </cell>
        </row>
        <row r="149">
          <cell r="J149">
            <v>529.1</v>
          </cell>
          <cell r="K149">
            <v>4.41</v>
          </cell>
          <cell r="P149">
            <v>480</v>
          </cell>
          <cell r="Q149">
            <v>0.45422000000000001</v>
          </cell>
        </row>
        <row r="150">
          <cell r="J150">
            <v>529.16666666666663</v>
          </cell>
          <cell r="K150">
            <v>7.0579999999999998</v>
          </cell>
          <cell r="P150">
            <v>480</v>
          </cell>
        </row>
        <row r="151">
          <cell r="J151">
            <v>529.16666666666663</v>
          </cell>
          <cell r="K151">
            <v>6.21</v>
          </cell>
          <cell r="P151">
            <v>480</v>
          </cell>
        </row>
        <row r="152">
          <cell r="J152">
            <v>529.2166666666667</v>
          </cell>
          <cell r="K152">
            <v>5.8470000000000004</v>
          </cell>
          <cell r="P152">
            <v>480</v>
          </cell>
        </row>
        <row r="153">
          <cell r="J153">
            <v>529.25</v>
          </cell>
          <cell r="K153">
            <v>5.202</v>
          </cell>
          <cell r="P153">
            <v>480</v>
          </cell>
          <cell r="Q153">
            <v>0.51476999999999995</v>
          </cell>
        </row>
        <row r="154">
          <cell r="J154">
            <v>529.29999999999995</v>
          </cell>
          <cell r="K154">
            <v>5.492</v>
          </cell>
          <cell r="P154">
            <v>600</v>
          </cell>
          <cell r="Q154">
            <v>0.54296999999999995</v>
          </cell>
        </row>
        <row r="155">
          <cell r="J155">
            <v>529.33333333333337</v>
          </cell>
          <cell r="K155">
            <v>6.431</v>
          </cell>
          <cell r="P155">
            <v>600</v>
          </cell>
          <cell r="Q155">
            <v>0.91291999999999995</v>
          </cell>
        </row>
        <row r="156">
          <cell r="J156">
            <v>529.38333333333333</v>
          </cell>
          <cell r="K156">
            <v>5.883</v>
          </cell>
          <cell r="P156">
            <v>600</v>
          </cell>
        </row>
        <row r="157">
          <cell r="J157">
            <v>555.66666666666674</v>
          </cell>
          <cell r="K157">
            <v>5.49</v>
          </cell>
          <cell r="P157">
            <v>600</v>
          </cell>
          <cell r="Q157">
            <v>1.00936</v>
          </cell>
        </row>
        <row r="158">
          <cell r="J158">
            <v>555.70000000000005</v>
          </cell>
          <cell r="K158">
            <v>5.968</v>
          </cell>
          <cell r="P158">
            <v>600</v>
          </cell>
        </row>
        <row r="159">
          <cell r="J159">
            <v>555.75</v>
          </cell>
          <cell r="K159">
            <v>5.3890000000000002</v>
          </cell>
          <cell r="P159">
            <v>600</v>
          </cell>
        </row>
        <row r="160">
          <cell r="J160">
            <v>555.76666666666665</v>
          </cell>
          <cell r="K160">
            <v>6.2869999999999999</v>
          </cell>
          <cell r="P160">
            <v>600</v>
          </cell>
          <cell r="Q160">
            <v>0.90952999999999995</v>
          </cell>
        </row>
        <row r="161">
          <cell r="J161">
            <v>555.79999999999995</v>
          </cell>
          <cell r="K161">
            <v>5.85</v>
          </cell>
          <cell r="P161">
            <v>600</v>
          </cell>
        </row>
        <row r="162">
          <cell r="J162">
            <v>555.83333333333326</v>
          </cell>
          <cell r="K162">
            <v>5.57</v>
          </cell>
          <cell r="P162">
            <v>600</v>
          </cell>
        </row>
        <row r="163">
          <cell r="J163">
            <v>555.88333333333333</v>
          </cell>
          <cell r="K163">
            <v>6.7809999999999997</v>
          </cell>
        </row>
        <row r="164">
          <cell r="J164">
            <v>555.93333333333328</v>
          </cell>
          <cell r="K164">
            <v>6.452</v>
          </cell>
        </row>
        <row r="165">
          <cell r="J165">
            <v>555.9666666666667</v>
          </cell>
          <cell r="K165">
            <v>5.3049999999999997</v>
          </cell>
        </row>
        <row r="166">
          <cell r="J166">
            <v>556.01666666666665</v>
          </cell>
          <cell r="K166">
            <v>6.0289999999999999</v>
          </cell>
        </row>
        <row r="167">
          <cell r="J167">
            <v>579.04999999999995</v>
          </cell>
          <cell r="K167">
            <v>5.5549999999999997</v>
          </cell>
        </row>
        <row r="168">
          <cell r="J168">
            <v>579.08333333333326</v>
          </cell>
          <cell r="K168">
            <v>6.8810000000000002</v>
          </cell>
        </row>
        <row r="169">
          <cell r="J169">
            <v>579.13333333333333</v>
          </cell>
          <cell r="K169">
            <v>5.54</v>
          </cell>
        </row>
        <row r="170">
          <cell r="J170">
            <v>579.16666666666663</v>
          </cell>
          <cell r="K170">
            <v>5.8310000000000004</v>
          </cell>
        </row>
        <row r="171">
          <cell r="J171">
            <v>579.20000000000005</v>
          </cell>
          <cell r="K171">
            <v>6.1230000000000002</v>
          </cell>
        </row>
        <row r="172">
          <cell r="J172">
            <v>579.2166666666667</v>
          </cell>
          <cell r="K172">
            <v>6.2519999999999998</v>
          </cell>
        </row>
        <row r="173">
          <cell r="J173">
            <v>579.26666666666665</v>
          </cell>
          <cell r="K173">
            <v>6.234</v>
          </cell>
        </row>
        <row r="174">
          <cell r="J174">
            <v>579.29999999999995</v>
          </cell>
          <cell r="K174">
            <v>6.4260000000000002</v>
          </cell>
        </row>
        <row r="175">
          <cell r="J175">
            <v>602.88333333333333</v>
          </cell>
          <cell r="K175">
            <v>6.7270000000000003</v>
          </cell>
        </row>
        <row r="176">
          <cell r="J176">
            <v>602.91666666666674</v>
          </cell>
          <cell r="K176">
            <v>6.6580000000000004</v>
          </cell>
        </row>
        <row r="177">
          <cell r="J177">
            <v>602.9666666666667</v>
          </cell>
          <cell r="K177">
            <v>6.34</v>
          </cell>
        </row>
        <row r="178">
          <cell r="J178">
            <v>603</v>
          </cell>
          <cell r="K178">
            <v>7.3129999999999997</v>
          </cell>
        </row>
        <row r="179">
          <cell r="J179">
            <v>603.0333333333333</v>
          </cell>
          <cell r="K179">
            <v>6.38</v>
          </cell>
        </row>
        <row r="180">
          <cell r="J180">
            <v>603.1</v>
          </cell>
          <cell r="K180">
            <v>6.8680000000000003</v>
          </cell>
        </row>
        <row r="181">
          <cell r="J181">
            <v>648.23333333333335</v>
          </cell>
          <cell r="K181">
            <v>4.2889999999999997</v>
          </cell>
        </row>
        <row r="182">
          <cell r="J182">
            <v>648.2833333333333</v>
          </cell>
          <cell r="K182">
            <v>6.1210000000000004</v>
          </cell>
        </row>
        <row r="183">
          <cell r="J183">
            <v>648.31666666666661</v>
          </cell>
          <cell r="K183">
            <v>5.8849999999999998</v>
          </cell>
        </row>
        <row r="184">
          <cell r="J184">
            <v>648.4</v>
          </cell>
          <cell r="K184">
            <v>6.617</v>
          </cell>
        </row>
        <row r="185">
          <cell r="J185">
            <v>648.45000000000005</v>
          </cell>
          <cell r="K185">
            <v>5.4160000000000004</v>
          </cell>
        </row>
        <row r="186">
          <cell r="J186">
            <v>648.48333333333335</v>
          </cell>
          <cell r="K186">
            <v>6.5270000000000001</v>
          </cell>
        </row>
        <row r="187">
          <cell r="J187">
            <v>749.2</v>
          </cell>
          <cell r="K187">
            <v>6.4980000000000002</v>
          </cell>
        </row>
        <row r="188">
          <cell r="J188">
            <v>749.2833333333333</v>
          </cell>
          <cell r="K188">
            <v>6.2679999999999998</v>
          </cell>
        </row>
        <row r="189">
          <cell r="J189">
            <v>749.35</v>
          </cell>
          <cell r="K189">
            <v>5.875</v>
          </cell>
        </row>
        <row r="190">
          <cell r="J190">
            <v>749.38333333333333</v>
          </cell>
          <cell r="K190">
            <v>5.8</v>
          </cell>
        </row>
        <row r="191">
          <cell r="J191">
            <v>749.43333333333328</v>
          </cell>
          <cell r="K191">
            <v>6.2750000000000004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88"/>
  <sheetViews>
    <sheetView tabSelected="1" topLeftCell="B1" zoomScale="70" zoomScaleNormal="70" workbookViewId="0">
      <selection activeCell="U54" sqref="U54"/>
    </sheetView>
  </sheetViews>
  <sheetFormatPr defaultRowHeight="15" x14ac:dyDescent="0.25"/>
  <cols>
    <col min="1" max="1" width="10.140625" style="8" bestFit="1" customWidth="1"/>
    <col min="2" max="3" width="10.140625" style="8" customWidth="1"/>
    <col min="4" max="4" width="25.85546875" style="8" customWidth="1"/>
    <col min="5" max="5" width="20.140625" style="8" bestFit="1" customWidth="1"/>
    <col min="6" max="6" width="20.140625" style="8" customWidth="1"/>
    <col min="7" max="8" width="14.28515625" style="8" customWidth="1"/>
    <col min="9" max="9" width="14.140625" style="8" bestFit="1" customWidth="1"/>
    <col min="10" max="17" width="9.140625" style="8"/>
    <col min="18" max="18" width="13.140625" style="8" customWidth="1"/>
    <col min="19" max="19" width="16.5703125" style="8" bestFit="1" customWidth="1"/>
    <col min="20" max="20" width="16.5703125" style="8" customWidth="1"/>
    <col min="21" max="21" width="13.42578125" style="8" bestFit="1" customWidth="1"/>
    <col min="22" max="22" width="21.7109375" style="8" bestFit="1" customWidth="1"/>
    <col min="23" max="23" width="48.7109375" style="8" bestFit="1" customWidth="1"/>
    <col min="24" max="24" width="18.5703125" style="8" bestFit="1" customWidth="1"/>
    <col min="25" max="25" width="19.42578125" style="8" bestFit="1" customWidth="1"/>
    <col min="26" max="26" width="12.5703125" style="8" bestFit="1" customWidth="1"/>
    <col min="27" max="27" width="13.42578125" style="8" bestFit="1" customWidth="1"/>
    <col min="28" max="28" width="20.5703125" style="8" bestFit="1" customWidth="1"/>
    <col min="29" max="29" width="6.5703125" style="8" bestFit="1" customWidth="1"/>
    <col min="30" max="30" width="10.42578125" style="8" bestFit="1" customWidth="1"/>
    <col min="31" max="31" width="19.42578125" style="8" bestFit="1" customWidth="1"/>
    <col min="32" max="32" width="18" style="8" bestFit="1" customWidth="1"/>
    <col min="33" max="16384" width="9.140625" style="8"/>
  </cols>
  <sheetData>
    <row r="1" spans="1:32" x14ac:dyDescent="0.25">
      <c r="R1" s="7" t="s">
        <v>85</v>
      </c>
      <c r="AF1" s="52"/>
    </row>
    <row r="2" spans="1:32" x14ac:dyDescent="0.25">
      <c r="A2" s="1" t="s">
        <v>0</v>
      </c>
      <c r="B2" s="1" t="s">
        <v>9</v>
      </c>
      <c r="C2" s="1" t="s">
        <v>10</v>
      </c>
      <c r="D2" s="4" t="s">
        <v>11</v>
      </c>
      <c r="E2" s="10" t="s">
        <v>12</v>
      </c>
      <c r="F2" s="10" t="s">
        <v>86</v>
      </c>
      <c r="G2" s="7" t="s">
        <v>13</v>
      </c>
      <c r="H2" s="7" t="s">
        <v>88</v>
      </c>
      <c r="I2" s="7" t="s">
        <v>14</v>
      </c>
      <c r="K2" s="53" t="s">
        <v>0</v>
      </c>
      <c r="L2" s="54" t="s">
        <v>89</v>
      </c>
      <c r="M2" s="8" t="s">
        <v>90</v>
      </c>
      <c r="N2" s="12" t="s">
        <v>1</v>
      </c>
      <c r="O2" s="12" t="s">
        <v>2</v>
      </c>
      <c r="P2" s="12" t="s">
        <v>3</v>
      </c>
      <c r="Q2" s="12" t="s">
        <v>4</v>
      </c>
      <c r="R2" s="26" t="s">
        <v>0</v>
      </c>
      <c r="S2" s="10" t="s">
        <v>81</v>
      </c>
      <c r="T2" s="10" t="s">
        <v>87</v>
      </c>
      <c r="U2" s="10" t="s">
        <v>82</v>
      </c>
      <c r="V2" s="10" t="s">
        <v>83</v>
      </c>
      <c r="W2" s="1" t="s">
        <v>15</v>
      </c>
      <c r="X2" s="20" t="s">
        <v>16</v>
      </c>
      <c r="Y2" s="21" t="s">
        <v>17</v>
      </c>
      <c r="Z2" s="20" t="s">
        <v>18</v>
      </c>
      <c r="AA2" s="21" t="s">
        <v>19</v>
      </c>
      <c r="AB2" s="1" t="s">
        <v>20</v>
      </c>
      <c r="AC2" s="1" t="s">
        <v>10</v>
      </c>
      <c r="AD2" s="4" t="s">
        <v>0</v>
      </c>
      <c r="AE2" s="1" t="s">
        <v>33</v>
      </c>
      <c r="AF2" s="22" t="s">
        <v>21</v>
      </c>
    </row>
    <row r="3" spans="1:32" x14ac:dyDescent="0.25">
      <c r="A3" s="9">
        <v>48</v>
      </c>
      <c r="B3" s="9">
        <f t="shared" ref="B3:B23" si="0">A3/24</f>
        <v>2</v>
      </c>
      <c r="C3" s="9">
        <f t="shared" ref="C3:C23" si="1">B3-1</f>
        <v>1</v>
      </c>
      <c r="D3" s="3">
        <v>1.7999999999999999E-2</v>
      </c>
      <c r="E3" s="2">
        <v>0.05</v>
      </c>
      <c r="F3" s="2">
        <f>LN(E3)</f>
        <v>-2.9957322735539909</v>
      </c>
      <c r="G3" s="8">
        <f t="shared" ref="G3:G34" si="2">(-Aw/(1+EXP((A3-PSTmw)*kw)))+Aw</f>
        <v>3.4253524662140933E-2</v>
      </c>
      <c r="H3" s="8">
        <f>LN(G3)</f>
        <v>-3.3739658097252265</v>
      </c>
      <c r="I3" s="8">
        <f t="shared" ref="I3:I34" si="3">(-Al/(1+EXP((A3-PSTml)*kl)))+Al</f>
        <v>3.8589366779653744E-2</v>
      </c>
      <c r="K3" s="3">
        <v>286.5</v>
      </c>
      <c r="L3" s="13">
        <v>0.59540000000000004</v>
      </c>
      <c r="M3" s="8">
        <f>LN(L3)</f>
        <v>-0.51852183040046096</v>
      </c>
      <c r="N3" s="13">
        <v>6</v>
      </c>
      <c r="O3" s="13">
        <v>0.02</v>
      </c>
      <c r="P3" s="13">
        <v>306</v>
      </c>
      <c r="Q3" s="13">
        <v>0.02</v>
      </c>
      <c r="R3" s="3">
        <v>102.53333333333333</v>
      </c>
      <c r="S3" s="3">
        <v>0.08</v>
      </c>
      <c r="T3" s="42">
        <f>LN(S3)</f>
        <v>-2.5257286443082556</v>
      </c>
      <c r="U3" s="42"/>
      <c r="V3" s="42">
        <v>0.1</v>
      </c>
      <c r="W3" s="23" t="s">
        <v>22</v>
      </c>
      <c r="X3" s="24">
        <v>41086</v>
      </c>
      <c r="Y3" s="25">
        <v>0.6875</v>
      </c>
      <c r="Z3" s="24">
        <v>41093</v>
      </c>
      <c r="AA3" s="25">
        <v>0.97083333333333333</v>
      </c>
      <c r="AB3" s="23">
        <f t="shared" ref="AB3:AB12" si="4">(Z3-X3)</f>
        <v>7</v>
      </c>
      <c r="AC3" s="23">
        <f>AB3-1</f>
        <v>6</v>
      </c>
      <c r="AD3" s="2">
        <f t="shared" ref="AD3:AD12" si="5">((Z3-X3)+(AA3-Y3))*24</f>
        <v>174.8</v>
      </c>
      <c r="AE3" s="23">
        <v>0.13200000000000001</v>
      </c>
      <c r="AF3" s="2">
        <v>0</v>
      </c>
    </row>
    <row r="4" spans="1:32" x14ac:dyDescent="0.25">
      <c r="A4" s="9">
        <v>48</v>
      </c>
      <c r="B4" s="9">
        <f t="shared" si="0"/>
        <v>2</v>
      </c>
      <c r="C4" s="9">
        <f t="shared" si="1"/>
        <v>1</v>
      </c>
      <c r="D4" s="3">
        <v>2.5000000000000001E-2</v>
      </c>
      <c r="E4" s="2">
        <v>5.5E-2</v>
      </c>
      <c r="F4" s="2">
        <f t="shared" ref="F4:F67" si="6">LN(E4)</f>
        <v>-2.9004220937496661</v>
      </c>
      <c r="G4" s="8">
        <f t="shared" si="2"/>
        <v>3.4253524662140933E-2</v>
      </c>
      <c r="H4" s="8">
        <f t="shared" ref="H4:H67" si="7">LN(G4)</f>
        <v>-3.3739658097252265</v>
      </c>
      <c r="I4" s="8">
        <f t="shared" si="3"/>
        <v>3.8589366779653744E-2</v>
      </c>
      <c r="K4" s="3">
        <v>286.5</v>
      </c>
      <c r="L4" s="13">
        <v>0.37594</v>
      </c>
      <c r="M4" s="8">
        <f t="shared" ref="M4:M59" si="8">LN(L4)</f>
        <v>-0.97832572279368768</v>
      </c>
      <c r="R4" s="3">
        <v>102.66666666666666</v>
      </c>
      <c r="S4" s="3">
        <v>8.2000000000000003E-2</v>
      </c>
      <c r="T4" s="42">
        <f t="shared" ref="T4:T67" si="9">LN(S4)</f>
        <v>-2.5010360317178839</v>
      </c>
      <c r="U4" s="3"/>
      <c r="V4" s="3">
        <v>0.12</v>
      </c>
      <c r="W4" s="23" t="s">
        <v>23</v>
      </c>
      <c r="X4" s="24">
        <v>41086</v>
      </c>
      <c r="Y4" s="25">
        <v>0.6875</v>
      </c>
      <c r="Z4" s="24">
        <v>41094</v>
      </c>
      <c r="AA4" s="25">
        <v>0.41805555555555557</v>
      </c>
      <c r="AB4" s="23">
        <f t="shared" si="4"/>
        <v>8</v>
      </c>
      <c r="AC4" s="23">
        <f t="shared" ref="AC4:AC66" si="10">AB4-1</f>
        <v>7</v>
      </c>
      <c r="AD4" s="2">
        <f t="shared" si="5"/>
        <v>185.53333333333333</v>
      </c>
      <c r="AE4" s="23">
        <v>0.14799999999999999</v>
      </c>
      <c r="AF4" s="2">
        <v>0</v>
      </c>
    </row>
    <row r="5" spans="1:32" x14ac:dyDescent="0.25">
      <c r="A5" s="9">
        <v>72</v>
      </c>
      <c r="B5" s="9">
        <f t="shared" si="0"/>
        <v>3</v>
      </c>
      <c r="C5" s="9">
        <f t="shared" si="1"/>
        <v>2</v>
      </c>
      <c r="D5" s="3">
        <v>5.2999999999999999E-2</v>
      </c>
      <c r="E5" s="3">
        <v>7.0999999999999994E-2</v>
      </c>
      <c r="F5" s="2">
        <f t="shared" si="6"/>
        <v>-2.6450754019408218</v>
      </c>
      <c r="G5" s="8">
        <f t="shared" si="2"/>
        <v>5.5162232203728401E-2</v>
      </c>
      <c r="H5" s="8">
        <f t="shared" si="7"/>
        <v>-2.8974767590780033</v>
      </c>
      <c r="I5" s="8">
        <f t="shared" si="3"/>
        <v>6.3708521560627673E-2</v>
      </c>
      <c r="K5" s="3">
        <v>286.5</v>
      </c>
      <c r="L5" s="13">
        <v>0.40405000000000002</v>
      </c>
      <c r="M5" s="8">
        <f t="shared" si="8"/>
        <v>-0.9062166463026804</v>
      </c>
      <c r="N5" s="12" t="s">
        <v>5</v>
      </c>
      <c r="O5" s="12" t="s">
        <v>6</v>
      </c>
      <c r="P5" s="12" t="s">
        <v>7</v>
      </c>
      <c r="Q5" s="12" t="s">
        <v>8</v>
      </c>
      <c r="R5" s="3">
        <v>102.81666666666668</v>
      </c>
      <c r="S5" s="3">
        <v>7.4999999999999997E-2</v>
      </c>
      <c r="T5" s="42">
        <f t="shared" si="9"/>
        <v>-2.5902671654458267</v>
      </c>
      <c r="U5" s="3"/>
      <c r="V5" s="3">
        <v>0.11</v>
      </c>
      <c r="W5" s="23" t="s">
        <v>24</v>
      </c>
      <c r="X5" s="24">
        <v>41086</v>
      </c>
      <c r="Y5" s="25">
        <v>0.6875</v>
      </c>
      <c r="Z5" s="24">
        <v>41094</v>
      </c>
      <c r="AA5" s="25">
        <v>0.73055555555555562</v>
      </c>
      <c r="AB5" s="23">
        <f t="shared" si="4"/>
        <v>8</v>
      </c>
      <c r="AC5" s="23">
        <f t="shared" si="10"/>
        <v>7</v>
      </c>
      <c r="AD5" s="2">
        <f t="shared" si="5"/>
        <v>193.03333333333336</v>
      </c>
      <c r="AE5" s="23">
        <v>0.20200000000000001</v>
      </c>
      <c r="AF5" s="2" t="str">
        <f>TEXT((Z5+AA5)-(Z4+AA4),"[h]:mm:ss")</f>
        <v>7:30:00</v>
      </c>
    </row>
    <row r="6" spans="1:32" x14ac:dyDescent="0.25">
      <c r="A6" s="9">
        <v>72</v>
      </c>
      <c r="B6" s="9">
        <f t="shared" si="0"/>
        <v>3</v>
      </c>
      <c r="C6" s="9">
        <f t="shared" si="1"/>
        <v>2</v>
      </c>
      <c r="D6" s="3">
        <v>6.4000000000000001E-2</v>
      </c>
      <c r="E6" s="3">
        <v>7.0999999999999994E-2</v>
      </c>
      <c r="F6" s="2">
        <f t="shared" si="6"/>
        <v>-2.6450754019408218</v>
      </c>
      <c r="G6" s="8">
        <f t="shared" si="2"/>
        <v>5.5162232203728401E-2</v>
      </c>
      <c r="H6" s="8">
        <f t="shared" si="7"/>
        <v>-2.8974767590780033</v>
      </c>
      <c r="I6" s="8">
        <f t="shared" si="3"/>
        <v>6.3708521560627673E-2</v>
      </c>
      <c r="K6" s="3">
        <v>286.5</v>
      </c>
      <c r="L6" s="13">
        <v>0.61597999999999997</v>
      </c>
      <c r="M6" s="8">
        <f t="shared" si="8"/>
        <v>-0.48454078350816659</v>
      </c>
      <c r="N6" s="13">
        <v>9.5</v>
      </c>
      <c r="O6" s="13">
        <v>2.1000000000000001E-2</v>
      </c>
      <c r="P6" s="13">
        <v>310</v>
      </c>
      <c r="Q6" s="13">
        <v>0.02</v>
      </c>
      <c r="R6" s="3">
        <v>100.15</v>
      </c>
      <c r="S6" s="3">
        <v>8.4000000000000005E-2</v>
      </c>
      <c r="T6" s="42">
        <f t="shared" si="9"/>
        <v>-2.4769384801388235</v>
      </c>
      <c r="U6" s="3"/>
      <c r="V6" s="3">
        <v>0.16300000000000001</v>
      </c>
      <c r="W6" s="23" t="s">
        <v>25</v>
      </c>
      <c r="X6" s="24">
        <v>41086</v>
      </c>
      <c r="Y6" s="25">
        <v>0.6875</v>
      </c>
      <c r="Z6" s="24">
        <v>41094</v>
      </c>
      <c r="AA6" s="25">
        <v>0.98472222222222217</v>
      </c>
      <c r="AB6" s="23">
        <f t="shared" si="4"/>
        <v>8</v>
      </c>
      <c r="AC6" s="23">
        <f t="shared" si="10"/>
        <v>7</v>
      </c>
      <c r="AD6" s="2">
        <f t="shared" si="5"/>
        <v>199.13333333333333</v>
      </c>
      <c r="AE6" s="23">
        <v>0.22</v>
      </c>
      <c r="AF6" s="2" t="str">
        <f>TEXT((Z6+AA6)-(Z4+AA4),"[h]:mm:ss")</f>
        <v>13:36:00</v>
      </c>
    </row>
    <row r="7" spans="1:32" x14ac:dyDescent="0.25">
      <c r="A7" s="9">
        <v>72</v>
      </c>
      <c r="B7" s="9">
        <f t="shared" si="0"/>
        <v>3</v>
      </c>
      <c r="C7" s="9">
        <f t="shared" si="1"/>
        <v>2</v>
      </c>
      <c r="D7" s="3">
        <v>5.1999999999999998E-2</v>
      </c>
      <c r="E7" s="3">
        <v>6.8000000000000005E-2</v>
      </c>
      <c r="F7" s="2">
        <f t="shared" si="6"/>
        <v>-2.6882475738060303</v>
      </c>
      <c r="G7" s="8">
        <f t="shared" si="2"/>
        <v>5.5162232203728401E-2</v>
      </c>
      <c r="H7" s="8">
        <f t="shared" si="7"/>
        <v>-2.8974767590780033</v>
      </c>
      <c r="I7" s="8">
        <f t="shared" si="3"/>
        <v>6.3708521560627673E-2</v>
      </c>
      <c r="K7" s="3">
        <v>286.5</v>
      </c>
      <c r="L7" s="13">
        <v>0.51949999999999996</v>
      </c>
      <c r="M7" s="8">
        <f t="shared" si="8"/>
        <v>-0.65488846844285509</v>
      </c>
      <c r="R7" s="3">
        <v>100.5</v>
      </c>
      <c r="S7" s="3">
        <v>0.111</v>
      </c>
      <c r="T7" s="42">
        <f t="shared" si="9"/>
        <v>-2.1982250776698029</v>
      </c>
      <c r="U7" s="3"/>
      <c r="V7" s="3">
        <v>0.124</v>
      </c>
      <c r="W7" s="23" t="s">
        <v>26</v>
      </c>
      <c r="X7" s="24">
        <v>41086</v>
      </c>
      <c r="Y7" s="25">
        <v>0.6875</v>
      </c>
      <c r="Z7" s="24">
        <v>41095</v>
      </c>
      <c r="AA7" s="25">
        <v>0.42499999999999999</v>
      </c>
      <c r="AB7" s="23">
        <f t="shared" si="4"/>
        <v>9</v>
      </c>
      <c r="AC7" s="23">
        <f t="shared" si="10"/>
        <v>8</v>
      </c>
      <c r="AD7" s="2">
        <f t="shared" si="5"/>
        <v>209.70000000000002</v>
      </c>
      <c r="AE7" s="23">
        <v>0.29799999999999999</v>
      </c>
      <c r="AF7" s="2" t="str">
        <f>TEXT((Z7+AA7)-(Z4+AA4),"[h]:mm:ss")</f>
        <v>24:10:00</v>
      </c>
    </row>
    <row r="8" spans="1:32" x14ac:dyDescent="0.25">
      <c r="A8" s="14">
        <v>94.133333333333326</v>
      </c>
      <c r="B8" s="15">
        <f t="shared" si="0"/>
        <v>3.9222222222222221</v>
      </c>
      <c r="C8" s="15">
        <f t="shared" si="1"/>
        <v>2.9222222222222221</v>
      </c>
      <c r="D8" s="14"/>
      <c r="E8" s="17">
        <v>0.08</v>
      </c>
      <c r="F8" s="2">
        <f t="shared" si="6"/>
        <v>-2.5257286443082556</v>
      </c>
      <c r="G8" s="14">
        <f t="shared" si="2"/>
        <v>8.5442078484075701E-2</v>
      </c>
      <c r="H8" s="8">
        <f t="shared" si="7"/>
        <v>-2.459916577239416</v>
      </c>
      <c r="I8" s="8">
        <f t="shared" si="3"/>
        <v>0.10100380354012017</v>
      </c>
      <c r="K8" s="3">
        <v>262.5</v>
      </c>
      <c r="L8" s="13">
        <v>0.40093600000000001</v>
      </c>
      <c r="M8" s="8">
        <f t="shared" si="8"/>
        <v>-0.91395346541066858</v>
      </c>
      <c r="R8" s="3">
        <v>101.13333333333333</v>
      </c>
      <c r="S8" s="3">
        <v>8.6999999999999994E-2</v>
      </c>
      <c r="T8" s="42">
        <f t="shared" si="9"/>
        <v>-2.4418471603275536</v>
      </c>
      <c r="U8" s="3"/>
      <c r="V8" s="3">
        <v>0.122</v>
      </c>
      <c r="W8" s="23" t="s">
        <v>27</v>
      </c>
      <c r="X8" s="24">
        <v>41086</v>
      </c>
      <c r="Y8" s="25">
        <v>0.6875</v>
      </c>
      <c r="Z8" s="24">
        <v>41095</v>
      </c>
      <c r="AA8" s="25">
        <v>0.86041666666666661</v>
      </c>
      <c r="AB8" s="23">
        <f t="shared" si="4"/>
        <v>9</v>
      </c>
      <c r="AC8" s="23">
        <f t="shared" si="10"/>
        <v>8</v>
      </c>
      <c r="AD8" s="2">
        <f t="shared" si="5"/>
        <v>220.14999999999998</v>
      </c>
      <c r="AE8" s="23">
        <v>0.30599999999999999</v>
      </c>
      <c r="AF8" s="2" t="str">
        <f>TEXT((Z8+AA8)-(Z4+AA4),"[h]:mm:ss")</f>
        <v>34:37:00</v>
      </c>
    </row>
    <row r="9" spans="1:32" x14ac:dyDescent="0.25">
      <c r="A9" s="15">
        <v>94.833333333333329</v>
      </c>
      <c r="B9" s="15">
        <f t="shared" si="0"/>
        <v>3.9513888888888888</v>
      </c>
      <c r="C9" s="15">
        <f t="shared" si="1"/>
        <v>2.9513888888888888</v>
      </c>
      <c r="D9" s="16"/>
      <c r="E9" s="17">
        <v>8.8999999999999996E-2</v>
      </c>
      <c r="F9" s="2">
        <f t="shared" si="6"/>
        <v>-2.4191189092499972</v>
      </c>
      <c r="G9" s="14">
        <f t="shared" si="2"/>
        <v>8.6629287822242773E-2</v>
      </c>
      <c r="H9" s="8">
        <f t="shared" si="7"/>
        <v>-2.4461173240276191</v>
      </c>
      <c r="I9" s="8">
        <f t="shared" si="3"/>
        <v>0.10248339063477374</v>
      </c>
      <c r="K9" s="3">
        <v>262.5</v>
      </c>
      <c r="L9" s="13">
        <v>0.31171700000000002</v>
      </c>
      <c r="M9" s="8">
        <f t="shared" si="8"/>
        <v>-1.1656595540746457</v>
      </c>
      <c r="R9" s="3">
        <v>101.68333333333334</v>
      </c>
      <c r="S9" s="3">
        <v>0.126</v>
      </c>
      <c r="T9" s="42">
        <f t="shared" si="9"/>
        <v>-2.0714733720306588</v>
      </c>
      <c r="U9" s="3"/>
      <c r="V9" s="3">
        <v>0.122</v>
      </c>
      <c r="W9" s="23" t="s">
        <v>28</v>
      </c>
      <c r="X9" s="24">
        <v>41086</v>
      </c>
      <c r="Y9" s="25">
        <v>0.6875</v>
      </c>
      <c r="Z9" s="24">
        <v>41096</v>
      </c>
      <c r="AA9" s="25">
        <v>0.3666666666666667</v>
      </c>
      <c r="AB9" s="23">
        <f t="shared" si="4"/>
        <v>10</v>
      </c>
      <c r="AC9" s="23">
        <f t="shared" si="10"/>
        <v>9</v>
      </c>
      <c r="AD9" s="2">
        <f t="shared" si="5"/>
        <v>232.3</v>
      </c>
      <c r="AE9" s="23">
        <v>0.38500000000000001</v>
      </c>
      <c r="AF9" s="2" t="str">
        <f>TEXT((Z9+AA9)-(Z4+AA4),"[h]:mm:ss")</f>
        <v>46:46:00</v>
      </c>
    </row>
    <row r="10" spans="1:32" x14ac:dyDescent="0.25">
      <c r="A10" s="15">
        <v>95.683333333333337</v>
      </c>
      <c r="B10" s="15">
        <f t="shared" si="0"/>
        <v>3.9868055555555557</v>
      </c>
      <c r="C10" s="15">
        <f t="shared" si="1"/>
        <v>2.9868055555555557</v>
      </c>
      <c r="D10" s="16"/>
      <c r="E10" s="17">
        <v>0.08</v>
      </c>
      <c r="F10" s="2">
        <f t="shared" si="6"/>
        <v>-2.5257286443082556</v>
      </c>
      <c r="G10" s="14">
        <f t="shared" si="2"/>
        <v>8.8092767710063136E-2</v>
      </c>
      <c r="H10" s="8">
        <f t="shared" si="7"/>
        <v>-2.4293648412364739</v>
      </c>
      <c r="I10" s="8">
        <f t="shared" si="3"/>
        <v>0.10430887734566063</v>
      </c>
      <c r="K10" s="3">
        <v>214.5</v>
      </c>
      <c r="L10" s="32">
        <v>0.22194</v>
      </c>
      <c r="M10" s="8">
        <f t="shared" si="8"/>
        <v>-1.5053482039097195</v>
      </c>
      <c r="R10" s="3">
        <v>101.93333333333332</v>
      </c>
      <c r="S10" s="3">
        <v>0.1</v>
      </c>
      <c r="T10" s="42">
        <f t="shared" si="9"/>
        <v>-2.3025850929940455</v>
      </c>
      <c r="U10" s="3"/>
      <c r="V10" s="3">
        <v>0.16300000000000001</v>
      </c>
      <c r="W10" s="23" t="s">
        <v>29</v>
      </c>
      <c r="X10" s="24">
        <v>41086</v>
      </c>
      <c r="Y10" s="25">
        <v>0.6875</v>
      </c>
      <c r="Z10" s="24">
        <v>41096</v>
      </c>
      <c r="AA10" s="25">
        <v>0.85</v>
      </c>
      <c r="AB10" s="23">
        <f t="shared" si="4"/>
        <v>10</v>
      </c>
      <c r="AC10" s="23">
        <f t="shared" si="10"/>
        <v>9</v>
      </c>
      <c r="AD10" s="2">
        <f t="shared" si="5"/>
        <v>243.89999999999998</v>
      </c>
      <c r="AE10" s="23">
        <v>0.48</v>
      </c>
      <c r="AF10" s="2" t="str">
        <f>TEXT((Z10+AA10)-(Z4+AA4),"[h]:mm:ss")</f>
        <v>58:22:00</v>
      </c>
    </row>
    <row r="11" spans="1:32" x14ac:dyDescent="0.25">
      <c r="A11" s="9">
        <v>96</v>
      </c>
      <c r="B11" s="9">
        <f t="shared" si="0"/>
        <v>4</v>
      </c>
      <c r="C11" s="9">
        <f t="shared" si="1"/>
        <v>3</v>
      </c>
      <c r="D11" s="3">
        <v>9.2999999999999999E-2</v>
      </c>
      <c r="E11" s="19">
        <v>7.4999999999999997E-2</v>
      </c>
      <c r="F11" s="2">
        <f t="shared" si="6"/>
        <v>-2.5902671654458267</v>
      </c>
      <c r="G11" s="8">
        <f t="shared" si="2"/>
        <v>8.8644190159638647E-2</v>
      </c>
      <c r="H11" s="8">
        <f t="shared" si="7"/>
        <v>-2.4231247854438598</v>
      </c>
      <c r="I11" s="8">
        <f t="shared" si="3"/>
        <v>0.10499715085856032</v>
      </c>
      <c r="K11" s="3">
        <v>214.5</v>
      </c>
      <c r="L11" s="32">
        <v>0.24296000000000001</v>
      </c>
      <c r="M11" s="8">
        <f t="shared" si="8"/>
        <v>-1.4148584582446437</v>
      </c>
      <c r="R11" s="3">
        <v>101.96666666666667</v>
      </c>
      <c r="S11" s="3">
        <v>0.11600000000000001</v>
      </c>
      <c r="T11" s="42">
        <f t="shared" si="9"/>
        <v>-2.1541650878757723</v>
      </c>
      <c r="U11" s="3"/>
      <c r="V11" s="3">
        <v>0.13400000000000001</v>
      </c>
      <c r="W11" s="23" t="s">
        <v>30</v>
      </c>
      <c r="X11" s="24">
        <v>41086</v>
      </c>
      <c r="Y11" s="25">
        <v>0.6875</v>
      </c>
      <c r="Z11" s="24">
        <v>41097</v>
      </c>
      <c r="AA11" s="25">
        <v>0.48055555555555557</v>
      </c>
      <c r="AB11" s="23">
        <f t="shared" si="4"/>
        <v>11</v>
      </c>
      <c r="AC11" s="23">
        <f t="shared" si="10"/>
        <v>10</v>
      </c>
      <c r="AD11" s="2">
        <f t="shared" si="5"/>
        <v>259.03333333333336</v>
      </c>
      <c r="AE11" s="26">
        <v>0.68200000000000005</v>
      </c>
      <c r="AF11" s="2" t="str">
        <f>TEXT((Z11+AA11)-(Z4+AA4),"[h]:mm:ss")</f>
        <v>73:30:00</v>
      </c>
    </row>
    <row r="12" spans="1:32" x14ac:dyDescent="0.25">
      <c r="A12" s="15">
        <v>96.883333333333326</v>
      </c>
      <c r="B12" s="15">
        <f t="shared" si="0"/>
        <v>4.0368055555555555</v>
      </c>
      <c r="C12" s="15">
        <f t="shared" si="1"/>
        <v>3.0368055555555555</v>
      </c>
      <c r="D12" s="16"/>
      <c r="E12" s="17">
        <v>9.4E-2</v>
      </c>
      <c r="F12" s="2">
        <f t="shared" si="6"/>
        <v>-2.364460496712133</v>
      </c>
      <c r="G12" s="14">
        <f t="shared" si="2"/>
        <v>9.0200400552070903E-2</v>
      </c>
      <c r="H12" s="8">
        <f t="shared" si="7"/>
        <v>-2.4057214112130985</v>
      </c>
      <c r="I12" s="8">
        <f t="shared" si="3"/>
        <v>0.1069408953977824</v>
      </c>
      <c r="K12" s="3">
        <v>310.5</v>
      </c>
      <c r="L12" s="32">
        <v>0.46434199999999998</v>
      </c>
      <c r="M12" s="8">
        <f t="shared" si="8"/>
        <v>-0.76713392929229229</v>
      </c>
      <c r="R12" s="3">
        <v>102.46666666666665</v>
      </c>
      <c r="S12" s="3">
        <v>0.104</v>
      </c>
      <c r="T12" s="42">
        <f t="shared" si="9"/>
        <v>-2.2633643798407643</v>
      </c>
      <c r="U12" s="3"/>
      <c r="V12" s="3">
        <v>0.13700000000000001</v>
      </c>
      <c r="W12" s="27" t="s">
        <v>31</v>
      </c>
      <c r="X12" s="28">
        <v>41086</v>
      </c>
      <c r="Y12" s="29">
        <v>0.6875</v>
      </c>
      <c r="Z12" s="28">
        <v>41098</v>
      </c>
      <c r="AA12" s="30">
        <v>0.57777777777777783</v>
      </c>
      <c r="AB12" s="27">
        <f t="shared" si="4"/>
        <v>12</v>
      </c>
      <c r="AC12" s="23">
        <f t="shared" si="10"/>
        <v>11</v>
      </c>
      <c r="AD12" s="31">
        <f t="shared" si="5"/>
        <v>285.36666666666667</v>
      </c>
      <c r="AE12" s="27"/>
      <c r="AF12" s="2" t="str">
        <f>TEXT((Z12+AA12)-(Z4+AA4),"[h]:mm:ss")</f>
        <v>99:50:00</v>
      </c>
    </row>
    <row r="13" spans="1:32" x14ac:dyDescent="0.25">
      <c r="A13" s="15">
        <v>97.800000000000011</v>
      </c>
      <c r="B13" s="15">
        <f t="shared" si="0"/>
        <v>4.0750000000000002</v>
      </c>
      <c r="C13" s="15">
        <f t="shared" si="1"/>
        <v>3.0750000000000002</v>
      </c>
      <c r="D13" s="16"/>
      <c r="E13" s="17">
        <v>6.7000000000000004E-2</v>
      </c>
      <c r="F13" s="2">
        <f t="shared" si="6"/>
        <v>-2.7030626595911711</v>
      </c>
      <c r="G13" s="14">
        <f t="shared" si="2"/>
        <v>9.184377956166756E-2</v>
      </c>
      <c r="H13" s="8">
        <f t="shared" si="7"/>
        <v>-2.3876661934938719</v>
      </c>
      <c r="I13" s="8">
        <f t="shared" si="3"/>
        <v>0.10899560182049406</v>
      </c>
      <c r="K13" s="3">
        <v>310.5</v>
      </c>
      <c r="L13" s="32">
        <v>0.48859599999999997</v>
      </c>
      <c r="M13" s="8">
        <f t="shared" si="8"/>
        <v>-0.71621930684775903</v>
      </c>
      <c r="R13" s="3">
        <v>102.73333333333335</v>
      </c>
      <c r="S13" s="3">
        <v>0.11899999999999999</v>
      </c>
      <c r="T13" s="42">
        <f t="shared" si="9"/>
        <v>-2.1286317858706076</v>
      </c>
      <c r="U13" s="3"/>
      <c r="V13" s="3">
        <v>0.158</v>
      </c>
      <c r="W13" s="27" t="s">
        <v>32</v>
      </c>
      <c r="X13" s="28">
        <v>41086</v>
      </c>
      <c r="Y13" s="29">
        <v>0.6875</v>
      </c>
      <c r="Z13" s="28">
        <v>41102</v>
      </c>
      <c r="AA13" s="30">
        <v>0.90833333333333333</v>
      </c>
      <c r="AB13" s="27">
        <f>(Z13-X13)</f>
        <v>16</v>
      </c>
      <c r="AC13" s="23">
        <f t="shared" si="10"/>
        <v>15</v>
      </c>
      <c r="AD13" s="31">
        <f>((Z13-X13)+(AA13-Y13))*24</f>
        <v>389.30000000000007</v>
      </c>
      <c r="AE13" s="27"/>
      <c r="AF13" s="2" t="str">
        <f>TEXT((Z13+AA13)-(Z4+AA4),"[h]:mm:ss")</f>
        <v>203:46:00</v>
      </c>
    </row>
    <row r="14" spans="1:32" x14ac:dyDescent="0.25">
      <c r="A14" s="9">
        <v>100</v>
      </c>
      <c r="B14" s="9">
        <f t="shared" si="0"/>
        <v>4.166666666666667</v>
      </c>
      <c r="C14" s="9">
        <f t="shared" si="1"/>
        <v>3.166666666666667</v>
      </c>
      <c r="D14" s="3">
        <v>8.4000000000000005E-2</v>
      </c>
      <c r="E14" s="19">
        <v>8.3000000000000004E-2</v>
      </c>
      <c r="F14" s="2">
        <f t="shared" si="6"/>
        <v>-2.488914671185539</v>
      </c>
      <c r="G14" s="8">
        <f t="shared" si="2"/>
        <v>9.5909090053215351E-2</v>
      </c>
      <c r="H14" s="8">
        <f t="shared" si="7"/>
        <v>-2.3443545147941616</v>
      </c>
      <c r="I14" s="8">
        <f t="shared" si="3"/>
        <v>0.11408744094431</v>
      </c>
      <c r="K14" s="3">
        <v>310.5</v>
      </c>
      <c r="L14" s="32">
        <v>0.583874</v>
      </c>
      <c r="M14" s="8">
        <f t="shared" si="8"/>
        <v>-0.53807007285668595</v>
      </c>
      <c r="R14" s="2">
        <v>122.13333333333333</v>
      </c>
      <c r="S14" s="2">
        <v>0.109</v>
      </c>
      <c r="T14" s="42">
        <f t="shared" si="9"/>
        <v>-2.2164073967529934</v>
      </c>
      <c r="U14" s="2"/>
      <c r="V14" s="2">
        <v>0.14199999999999999</v>
      </c>
      <c r="AC14" s="23"/>
    </row>
    <row r="15" spans="1:32" x14ac:dyDescent="0.25">
      <c r="A15" s="9">
        <v>100</v>
      </c>
      <c r="B15" s="9">
        <f t="shared" si="0"/>
        <v>4.166666666666667</v>
      </c>
      <c r="C15" s="9">
        <f t="shared" si="1"/>
        <v>3.166666666666667</v>
      </c>
      <c r="D15" s="3">
        <v>9.1999999999999998E-2</v>
      </c>
      <c r="E15" s="19">
        <v>8.4000000000000005E-2</v>
      </c>
      <c r="F15" s="2">
        <f t="shared" si="6"/>
        <v>-2.4769384801388235</v>
      </c>
      <c r="G15" s="8">
        <f t="shared" si="2"/>
        <v>9.5909090053215351E-2</v>
      </c>
      <c r="H15" s="8">
        <f t="shared" si="7"/>
        <v>-2.3443545147941616</v>
      </c>
      <c r="I15" s="8">
        <f t="shared" si="3"/>
        <v>0.11408744094431</v>
      </c>
      <c r="K15" s="3">
        <v>310.5</v>
      </c>
      <c r="L15" s="32">
        <v>0.36218099999999998</v>
      </c>
      <c r="M15" s="8">
        <f t="shared" si="8"/>
        <v>-1.0156111921147151</v>
      </c>
      <c r="R15" s="2">
        <v>122.25</v>
      </c>
      <c r="S15" s="2">
        <v>0.114</v>
      </c>
      <c r="T15" s="42">
        <f t="shared" si="9"/>
        <v>-2.1715568305876416</v>
      </c>
      <c r="U15" s="2"/>
      <c r="V15" s="2">
        <v>0.14799999999999999</v>
      </c>
      <c r="W15" s="1" t="s">
        <v>15</v>
      </c>
      <c r="X15" s="20" t="s">
        <v>16</v>
      </c>
      <c r="Y15" s="21" t="s">
        <v>17</v>
      </c>
      <c r="Z15" s="20" t="s">
        <v>18</v>
      </c>
      <c r="AA15" s="21" t="s">
        <v>19</v>
      </c>
      <c r="AB15" s="1" t="s">
        <v>20</v>
      </c>
      <c r="AC15" s="26" t="s">
        <v>10</v>
      </c>
      <c r="AD15" s="4" t="s">
        <v>0</v>
      </c>
      <c r="AE15" s="1" t="s">
        <v>79</v>
      </c>
      <c r="AF15" s="10" t="s">
        <v>21</v>
      </c>
    </row>
    <row r="16" spans="1:32" x14ac:dyDescent="0.25">
      <c r="A16" s="9">
        <v>100</v>
      </c>
      <c r="B16" s="9">
        <f t="shared" si="0"/>
        <v>4.166666666666667</v>
      </c>
      <c r="C16" s="9">
        <f t="shared" si="1"/>
        <v>3.166666666666667</v>
      </c>
      <c r="D16" s="3">
        <v>8.4000000000000005E-2</v>
      </c>
      <c r="E16" s="3">
        <v>8.4000000000000005E-2</v>
      </c>
      <c r="F16" s="2">
        <f t="shared" si="6"/>
        <v>-2.4769384801388235</v>
      </c>
      <c r="G16" s="8">
        <f t="shared" si="2"/>
        <v>9.5909090053215351E-2</v>
      </c>
      <c r="H16" s="8">
        <f t="shared" si="7"/>
        <v>-2.3443545147941616</v>
      </c>
      <c r="I16" s="8">
        <f t="shared" si="3"/>
        <v>0.11408744094431</v>
      </c>
      <c r="K16" s="3">
        <v>310.5</v>
      </c>
      <c r="L16" s="32">
        <v>0.42077399999999998</v>
      </c>
      <c r="M16" s="8">
        <f t="shared" si="8"/>
        <v>-0.86565940653978013</v>
      </c>
      <c r="R16" s="2">
        <v>122.75</v>
      </c>
      <c r="S16" s="2">
        <v>7.0000000000000007E-2</v>
      </c>
      <c r="T16" s="42">
        <f t="shared" si="9"/>
        <v>-2.6592600369327779</v>
      </c>
      <c r="U16" s="2"/>
      <c r="V16" s="2">
        <v>0.115</v>
      </c>
      <c r="W16" s="32" t="s">
        <v>34</v>
      </c>
      <c r="X16" s="33">
        <v>41066</v>
      </c>
      <c r="Y16" s="34">
        <v>0.6875</v>
      </c>
      <c r="Z16" s="33">
        <v>41072</v>
      </c>
      <c r="AA16" s="35">
        <v>0.49305555555555558</v>
      </c>
      <c r="AB16" s="9">
        <f t="shared" ref="AB16:AB23" si="11">(Z16-X16)</f>
        <v>6</v>
      </c>
      <c r="AC16" s="23">
        <f t="shared" si="10"/>
        <v>5</v>
      </c>
      <c r="AD16" s="3">
        <f t="shared" ref="AD16:AD23" si="12">((Z16-X16)+(AA16-Y16))*24</f>
        <v>139.33333333333331</v>
      </c>
      <c r="AE16" s="32">
        <v>6.3E-2</v>
      </c>
      <c r="AF16" s="36">
        <v>0</v>
      </c>
    </row>
    <row r="17" spans="1:32" x14ac:dyDescent="0.25">
      <c r="A17" s="9">
        <v>100</v>
      </c>
      <c r="B17" s="9">
        <f t="shared" si="0"/>
        <v>4.166666666666667</v>
      </c>
      <c r="C17" s="9">
        <f t="shared" si="1"/>
        <v>3.166666666666667</v>
      </c>
      <c r="D17" s="3">
        <v>0.14299999999999999</v>
      </c>
      <c r="E17" s="3">
        <v>0.105</v>
      </c>
      <c r="F17" s="2">
        <f t="shared" si="6"/>
        <v>-2.2537949288246137</v>
      </c>
      <c r="G17" s="8">
        <f t="shared" si="2"/>
        <v>9.5909090053215351E-2</v>
      </c>
      <c r="H17" s="8">
        <f t="shared" si="7"/>
        <v>-2.3443545147941616</v>
      </c>
      <c r="I17" s="8">
        <f t="shared" si="3"/>
        <v>0.11408744094431</v>
      </c>
      <c r="K17" s="3">
        <v>310.5</v>
      </c>
      <c r="L17" s="32">
        <v>0.378469</v>
      </c>
      <c r="M17" s="8">
        <f t="shared" si="8"/>
        <v>-0.97162111170451237</v>
      </c>
      <c r="R17" s="2">
        <v>123.14999999999999</v>
      </c>
      <c r="S17" s="2">
        <v>9.5000000000000001E-2</v>
      </c>
      <c r="T17" s="42">
        <f t="shared" si="9"/>
        <v>-2.353878387381596</v>
      </c>
      <c r="U17" s="2"/>
      <c r="V17" s="2">
        <v>0.155</v>
      </c>
      <c r="W17" s="32" t="s">
        <v>35</v>
      </c>
      <c r="X17" s="33">
        <v>41066</v>
      </c>
      <c r="Y17" s="34">
        <v>0.6875</v>
      </c>
      <c r="Z17" s="33">
        <v>41073</v>
      </c>
      <c r="AA17" s="34">
        <v>0.40625</v>
      </c>
      <c r="AB17" s="9">
        <f t="shared" si="11"/>
        <v>7</v>
      </c>
      <c r="AC17" s="23">
        <f t="shared" si="10"/>
        <v>6</v>
      </c>
      <c r="AD17" s="3">
        <f t="shared" si="12"/>
        <v>161.25</v>
      </c>
      <c r="AE17" s="13">
        <v>0.09</v>
      </c>
      <c r="AF17" s="37" t="str">
        <f>TEXT((Z17+AA17)-(Z16+AA16),"[h]:mm:ss")</f>
        <v>21:55:00</v>
      </c>
    </row>
    <row r="18" spans="1:32" x14ac:dyDescent="0.25">
      <c r="A18" s="9">
        <v>100</v>
      </c>
      <c r="B18" s="9">
        <f t="shared" si="0"/>
        <v>4.166666666666667</v>
      </c>
      <c r="C18" s="9">
        <f t="shared" si="1"/>
        <v>3.166666666666667</v>
      </c>
      <c r="D18" s="3">
        <v>9.5000000000000001E-2</v>
      </c>
      <c r="E18" s="3">
        <v>8.5999999999999993E-2</v>
      </c>
      <c r="F18" s="2">
        <f t="shared" si="6"/>
        <v>-2.4534079827286295</v>
      </c>
      <c r="G18" s="8">
        <f t="shared" si="2"/>
        <v>9.5909090053215351E-2</v>
      </c>
      <c r="H18" s="8">
        <f t="shared" si="7"/>
        <v>-2.3443545147941616</v>
      </c>
      <c r="I18" s="8">
        <f t="shared" si="3"/>
        <v>0.11408744094431</v>
      </c>
      <c r="K18" s="3">
        <v>335.25</v>
      </c>
      <c r="L18" s="32">
        <v>0.78059699999999999</v>
      </c>
      <c r="M18" s="8">
        <f t="shared" si="8"/>
        <v>-0.24769626744054793</v>
      </c>
      <c r="R18" s="2">
        <v>123.54999999999998</v>
      </c>
      <c r="S18" s="2">
        <v>9.5000000000000001E-2</v>
      </c>
      <c r="T18" s="42">
        <f t="shared" si="9"/>
        <v>-2.353878387381596</v>
      </c>
      <c r="U18" s="2"/>
      <c r="V18" s="2">
        <v>0.14699999999999999</v>
      </c>
      <c r="W18" s="32" t="s">
        <v>36</v>
      </c>
      <c r="X18" s="33">
        <v>41066</v>
      </c>
      <c r="Y18" s="34">
        <v>0.6875</v>
      </c>
      <c r="Z18" s="33">
        <v>41074</v>
      </c>
      <c r="AA18" s="34">
        <v>0.44791666666666669</v>
      </c>
      <c r="AB18" s="9">
        <f t="shared" si="11"/>
        <v>8</v>
      </c>
      <c r="AC18" s="23">
        <f t="shared" si="10"/>
        <v>7</v>
      </c>
      <c r="AD18" s="3">
        <f t="shared" si="12"/>
        <v>186.25</v>
      </c>
      <c r="AE18" s="13">
        <v>0.17199999999999999</v>
      </c>
      <c r="AF18" s="37" t="str">
        <f>TEXT((Z18+AA18)-(Z16+AA16),"[h]:mm:ss")</f>
        <v>46:55:00</v>
      </c>
    </row>
    <row r="19" spans="1:32" x14ac:dyDescent="0.25">
      <c r="A19" s="9">
        <v>100</v>
      </c>
      <c r="B19" s="9">
        <f t="shared" si="0"/>
        <v>4.166666666666667</v>
      </c>
      <c r="C19" s="9">
        <f t="shared" si="1"/>
        <v>3.166666666666667</v>
      </c>
      <c r="D19" s="3">
        <v>0.115</v>
      </c>
      <c r="E19" s="3">
        <v>8.8999999999999996E-2</v>
      </c>
      <c r="F19" s="2">
        <f t="shared" si="6"/>
        <v>-2.4191189092499972</v>
      </c>
      <c r="G19" s="8">
        <f t="shared" si="2"/>
        <v>9.5909090053215351E-2</v>
      </c>
      <c r="H19" s="8">
        <f t="shared" si="7"/>
        <v>-2.3443545147941616</v>
      </c>
      <c r="I19" s="8">
        <f t="shared" si="3"/>
        <v>0.11408744094431</v>
      </c>
      <c r="K19" s="3">
        <v>335.25</v>
      </c>
      <c r="L19" s="32">
        <v>0.76489499999999999</v>
      </c>
      <c r="M19" s="8">
        <f t="shared" si="8"/>
        <v>-0.26801670947787809</v>
      </c>
      <c r="R19" s="2">
        <v>123.75</v>
      </c>
      <c r="S19" s="2">
        <v>0.111</v>
      </c>
      <c r="T19" s="42">
        <f t="shared" si="9"/>
        <v>-2.1982250776698029</v>
      </c>
      <c r="U19" s="2"/>
      <c r="V19" s="2">
        <v>0.14699999999999999</v>
      </c>
      <c r="W19" s="32" t="s">
        <v>37</v>
      </c>
      <c r="X19" s="33">
        <v>41066</v>
      </c>
      <c r="Y19" s="34">
        <v>0.6875</v>
      </c>
      <c r="Z19" s="33">
        <v>41075</v>
      </c>
      <c r="AA19" s="34">
        <v>0.47083333333333338</v>
      </c>
      <c r="AB19" s="9">
        <f t="shared" si="11"/>
        <v>9</v>
      </c>
      <c r="AC19" s="23">
        <f t="shared" si="10"/>
        <v>8</v>
      </c>
      <c r="AD19" s="3">
        <f t="shared" si="12"/>
        <v>210.8</v>
      </c>
      <c r="AE19" s="13">
        <v>0.27200000000000002</v>
      </c>
      <c r="AF19" s="37" t="str">
        <f>TEXT((Z19+AA19)-(Z16+AA16),"[h]:mm:ss")</f>
        <v>71:28:00</v>
      </c>
    </row>
    <row r="20" spans="1:32" x14ac:dyDescent="0.25">
      <c r="A20" s="9">
        <v>100</v>
      </c>
      <c r="B20" s="9">
        <f t="shared" si="0"/>
        <v>4.166666666666667</v>
      </c>
      <c r="C20" s="9">
        <f t="shared" si="1"/>
        <v>3.166666666666667</v>
      </c>
      <c r="D20" s="3">
        <v>0.09</v>
      </c>
      <c r="E20" s="3">
        <v>8.6999999999999994E-2</v>
      </c>
      <c r="F20" s="2">
        <f t="shared" si="6"/>
        <v>-2.4418471603275536</v>
      </c>
      <c r="G20" s="8">
        <f t="shared" si="2"/>
        <v>9.5909090053215351E-2</v>
      </c>
      <c r="H20" s="8">
        <f t="shared" si="7"/>
        <v>-2.3443545147941616</v>
      </c>
      <c r="I20" s="8">
        <f t="shared" si="3"/>
        <v>0.11408744094431</v>
      </c>
      <c r="K20" s="3">
        <v>335.25</v>
      </c>
      <c r="L20" s="32">
        <v>0.73446800000000001</v>
      </c>
      <c r="M20" s="8">
        <f t="shared" si="8"/>
        <v>-0.30860885136969324</v>
      </c>
      <c r="R20" s="2">
        <v>124.01666666666667</v>
      </c>
      <c r="S20" s="2">
        <v>0.13</v>
      </c>
      <c r="T20" s="42">
        <f t="shared" si="9"/>
        <v>-2.0402208285265546</v>
      </c>
      <c r="U20" s="2"/>
      <c r="V20" s="2">
        <v>0.17</v>
      </c>
      <c r="W20" s="32" t="s">
        <v>38</v>
      </c>
      <c r="X20" s="33">
        <v>41066</v>
      </c>
      <c r="Y20" s="34">
        <v>0.6875</v>
      </c>
      <c r="Z20" s="33">
        <v>41076</v>
      </c>
      <c r="AA20" s="34">
        <v>0.51180555555555551</v>
      </c>
      <c r="AB20" s="9">
        <f t="shared" si="11"/>
        <v>10</v>
      </c>
      <c r="AC20" s="23">
        <f t="shared" si="10"/>
        <v>9</v>
      </c>
      <c r="AD20" s="3">
        <f t="shared" si="12"/>
        <v>235.78333333333336</v>
      </c>
      <c r="AE20" s="13">
        <v>0.39</v>
      </c>
      <c r="AF20" s="37" t="str">
        <f>TEXT((Z20+AA20)-(Z16+AA16),"[h]:mm:ss")</f>
        <v>96:27:00</v>
      </c>
    </row>
    <row r="21" spans="1:32" x14ac:dyDescent="0.25">
      <c r="A21" s="15">
        <v>118.1</v>
      </c>
      <c r="B21" s="15">
        <f t="shared" si="0"/>
        <v>4.9208333333333334</v>
      </c>
      <c r="C21" s="15">
        <f t="shared" si="1"/>
        <v>3.9208333333333334</v>
      </c>
      <c r="D21" s="16"/>
      <c r="E21" s="18">
        <v>0.13</v>
      </c>
      <c r="F21" s="2">
        <f t="shared" si="6"/>
        <v>-2.0402208285265546</v>
      </c>
      <c r="G21" s="14">
        <f t="shared" si="2"/>
        <v>0.13679075004062646</v>
      </c>
      <c r="H21" s="8">
        <f t="shared" si="7"/>
        <v>-1.9893028927418839</v>
      </c>
      <c r="I21" s="8">
        <f t="shared" si="3"/>
        <v>0.16592354622707539</v>
      </c>
      <c r="K21" s="3">
        <v>335.25</v>
      </c>
      <c r="L21" s="32">
        <v>0.73402999999999996</v>
      </c>
      <c r="M21" s="8">
        <f t="shared" si="8"/>
        <v>-0.30920537926825137</v>
      </c>
      <c r="R21" s="2">
        <v>124.33333333333333</v>
      </c>
      <c r="S21" s="2">
        <v>9.0999999999999998E-2</v>
      </c>
      <c r="T21" s="42">
        <f t="shared" si="9"/>
        <v>-2.3968957724652871</v>
      </c>
      <c r="U21" s="2"/>
      <c r="V21" s="2">
        <v>0.127</v>
      </c>
      <c r="W21" s="32" t="s">
        <v>39</v>
      </c>
      <c r="X21" s="33">
        <v>41066</v>
      </c>
      <c r="Y21" s="34">
        <v>0.6875</v>
      </c>
      <c r="Z21" s="33">
        <v>41077</v>
      </c>
      <c r="AA21" s="34">
        <v>0.58333333333333337</v>
      </c>
      <c r="AB21" s="9">
        <f t="shared" si="11"/>
        <v>11</v>
      </c>
      <c r="AC21" s="23">
        <f t="shared" si="10"/>
        <v>10</v>
      </c>
      <c r="AD21" s="3">
        <f t="shared" si="12"/>
        <v>261.5</v>
      </c>
      <c r="AE21" s="13">
        <v>0.499</v>
      </c>
      <c r="AF21" s="37" t="str">
        <f>TEXT((Z21+AA21)-(Z16+AA16),"[h]:mm:ss")</f>
        <v>122:10:00</v>
      </c>
    </row>
    <row r="22" spans="1:32" x14ac:dyDescent="0.25">
      <c r="A22" s="15">
        <v>118.64999999999999</v>
      </c>
      <c r="B22" s="15">
        <f t="shared" si="0"/>
        <v>4.9437499999999996</v>
      </c>
      <c r="C22" s="15">
        <f t="shared" si="1"/>
        <v>3.9437499999999996</v>
      </c>
      <c r="D22" s="16"/>
      <c r="E22" s="18">
        <v>0.123</v>
      </c>
      <c r="F22" s="2">
        <f t="shared" si="6"/>
        <v>-2.0955709236097197</v>
      </c>
      <c r="G22" s="14">
        <f t="shared" si="2"/>
        <v>0.13826888765118284</v>
      </c>
      <c r="H22" s="8">
        <f t="shared" si="7"/>
        <v>-1.978555028372899</v>
      </c>
      <c r="I22" s="8">
        <f t="shared" si="3"/>
        <v>0.16781702355861761</v>
      </c>
      <c r="K22" s="3">
        <v>335.25</v>
      </c>
      <c r="L22" s="32">
        <v>0.90854800000000002</v>
      </c>
      <c r="M22" s="8">
        <f t="shared" si="8"/>
        <v>-9.5907558199273352E-2</v>
      </c>
      <c r="R22" s="2">
        <v>124.45</v>
      </c>
      <c r="S22" s="2">
        <v>8.2000000000000003E-2</v>
      </c>
      <c r="T22" s="42">
        <f t="shared" si="9"/>
        <v>-2.5010360317178839</v>
      </c>
      <c r="U22" s="2"/>
      <c r="V22" s="2">
        <v>0.125</v>
      </c>
      <c r="W22" s="32" t="s">
        <v>40</v>
      </c>
      <c r="X22" s="33">
        <v>41066</v>
      </c>
      <c r="Y22" s="34">
        <v>0.6875</v>
      </c>
      <c r="Z22" s="33">
        <v>41078</v>
      </c>
      <c r="AA22" s="34">
        <v>0.4375</v>
      </c>
      <c r="AB22" s="9">
        <f t="shared" si="11"/>
        <v>12</v>
      </c>
      <c r="AC22" s="23">
        <f t="shared" si="10"/>
        <v>11</v>
      </c>
      <c r="AD22" s="3">
        <f t="shared" si="12"/>
        <v>282</v>
      </c>
      <c r="AE22" s="13">
        <v>0.57799999999999996</v>
      </c>
      <c r="AF22" s="37" t="str">
        <f>TEXT((Z22+AA22)-(Z16+AA16),"[h]:mm:ss")</f>
        <v>142:40:00</v>
      </c>
    </row>
    <row r="23" spans="1:32" x14ac:dyDescent="0.25">
      <c r="A23" s="15">
        <v>119.05000000000001</v>
      </c>
      <c r="B23" s="15">
        <f t="shared" si="0"/>
        <v>4.9604166666666671</v>
      </c>
      <c r="C23" s="15">
        <f t="shared" si="1"/>
        <v>3.9604166666666671</v>
      </c>
      <c r="D23" s="16"/>
      <c r="E23" s="18">
        <v>8.8999999999999996E-2</v>
      </c>
      <c r="F23" s="2">
        <f t="shared" si="6"/>
        <v>-2.4191189092499972</v>
      </c>
      <c r="G23" s="14">
        <f t="shared" si="2"/>
        <v>0.13935368110267277</v>
      </c>
      <c r="H23" s="8">
        <f t="shared" si="7"/>
        <v>-1.9707401091657466</v>
      </c>
      <c r="I23" s="8">
        <f t="shared" si="3"/>
        <v>0.16920741006490481</v>
      </c>
      <c r="K23" s="3">
        <v>359.25</v>
      </c>
      <c r="L23" s="32">
        <v>0.56372199999999995</v>
      </c>
      <c r="M23" s="8">
        <f t="shared" si="8"/>
        <v>-0.57319405680448043</v>
      </c>
      <c r="R23" s="3">
        <v>146.78333333333333</v>
      </c>
      <c r="S23" s="3">
        <v>0.10199999999999999</v>
      </c>
      <c r="T23" s="42">
        <f t="shared" si="9"/>
        <v>-2.2827824656978661</v>
      </c>
      <c r="U23" s="3">
        <v>0.14299999999999999</v>
      </c>
      <c r="V23" s="3">
        <v>0.161</v>
      </c>
      <c r="W23" s="32" t="s">
        <v>41</v>
      </c>
      <c r="X23" s="33">
        <v>41066</v>
      </c>
      <c r="Y23" s="34">
        <v>0.6875</v>
      </c>
      <c r="Z23" s="33">
        <v>41079</v>
      </c>
      <c r="AA23" s="34">
        <v>0.44166666666666665</v>
      </c>
      <c r="AB23" s="9">
        <f t="shared" si="11"/>
        <v>13</v>
      </c>
      <c r="AC23" s="23">
        <f t="shared" si="10"/>
        <v>12</v>
      </c>
      <c r="AD23" s="3">
        <f t="shared" si="12"/>
        <v>306.10000000000002</v>
      </c>
      <c r="AE23" s="13"/>
      <c r="AF23" s="37" t="str">
        <f>TEXT((Z23+AA23)-(Z16+AA16),"[h]:mm:ss")</f>
        <v>166:46:00</v>
      </c>
    </row>
    <row r="24" spans="1:32" x14ac:dyDescent="0.25">
      <c r="A24" s="15">
        <v>120.88333333333333</v>
      </c>
      <c r="B24" s="15">
        <f t="shared" ref="B24:B26" si="13">A24/24</f>
        <v>5.0368055555555555</v>
      </c>
      <c r="C24" s="15">
        <f t="shared" ref="C24:C26" si="14">B24-1</f>
        <v>4.0368055555555555</v>
      </c>
      <c r="D24" s="16"/>
      <c r="E24" s="17">
        <v>0.13400000000000001</v>
      </c>
      <c r="F24" s="2">
        <f t="shared" si="6"/>
        <v>-2.0099154790312257</v>
      </c>
      <c r="G24" s="14">
        <f t="shared" si="2"/>
        <v>0.14443286554363954</v>
      </c>
      <c r="H24" s="8">
        <f t="shared" si="7"/>
        <v>-1.9349404777027999</v>
      </c>
      <c r="I24" s="8">
        <f t="shared" si="3"/>
        <v>0.17572607287049813</v>
      </c>
      <c r="K24" s="3">
        <v>359.25</v>
      </c>
      <c r="L24" s="32">
        <v>0.62827500000000003</v>
      </c>
      <c r="M24" s="8">
        <f t="shared" si="8"/>
        <v>-0.46477731027415414</v>
      </c>
      <c r="R24" s="3">
        <v>147.30000000000001</v>
      </c>
      <c r="S24" s="3">
        <v>9.5500000000000002E-2</v>
      </c>
      <c r="T24" s="42">
        <f t="shared" si="9"/>
        <v>-2.3486290314954523</v>
      </c>
      <c r="U24" s="3" t="s">
        <v>84</v>
      </c>
      <c r="V24" s="3">
        <v>0.16</v>
      </c>
      <c r="AC24" s="23"/>
    </row>
    <row r="25" spans="1:32" x14ac:dyDescent="0.25">
      <c r="A25" s="15">
        <v>122.16666666666666</v>
      </c>
      <c r="B25" s="15">
        <f t="shared" si="13"/>
        <v>5.0902777777777777</v>
      </c>
      <c r="C25" s="15">
        <f t="shared" si="14"/>
        <v>4.0902777777777777</v>
      </c>
      <c r="D25" s="16"/>
      <c r="E25" s="17">
        <v>7.5999999999999998E-2</v>
      </c>
      <c r="F25" s="2">
        <f t="shared" si="6"/>
        <v>-2.5770219386958062</v>
      </c>
      <c r="G25" s="14">
        <f t="shared" si="2"/>
        <v>0.14809527470189465</v>
      </c>
      <c r="H25" s="8">
        <f t="shared" si="7"/>
        <v>-1.9098994643490994</v>
      </c>
      <c r="I25" s="8">
        <f t="shared" si="3"/>
        <v>0.18043511163125991</v>
      </c>
      <c r="K25" s="3">
        <v>359.25</v>
      </c>
      <c r="L25" s="32">
        <v>0.76817500000000005</v>
      </c>
      <c r="M25" s="8">
        <f t="shared" si="8"/>
        <v>-0.26373770720832257</v>
      </c>
      <c r="R25" s="3">
        <v>147.88333333333333</v>
      </c>
      <c r="S25" s="3">
        <v>8.5999999999999993E-2</v>
      </c>
      <c r="T25" s="42">
        <f t="shared" si="9"/>
        <v>-2.4534079827286295</v>
      </c>
      <c r="U25" s="3" t="s">
        <v>84</v>
      </c>
      <c r="V25" s="3">
        <v>0.15</v>
      </c>
      <c r="W25" s="38"/>
      <c r="X25" s="38"/>
      <c r="Y25" s="38"/>
      <c r="Z25" s="38"/>
      <c r="AA25" s="38"/>
      <c r="AB25" s="38"/>
      <c r="AC25" s="23"/>
      <c r="AD25" s="38"/>
    </row>
    <row r="26" spans="1:32" x14ac:dyDescent="0.25">
      <c r="A26" s="15">
        <v>123.06666666666668</v>
      </c>
      <c r="B26" s="15">
        <f t="shared" si="13"/>
        <v>5.1277777777777782</v>
      </c>
      <c r="C26" s="15">
        <f t="shared" si="14"/>
        <v>4.1277777777777782</v>
      </c>
      <c r="D26" s="16"/>
      <c r="E26" s="17">
        <v>0.123</v>
      </c>
      <c r="F26" s="2">
        <f t="shared" si="6"/>
        <v>-2.0955709236097197</v>
      </c>
      <c r="G26" s="14">
        <f t="shared" si="2"/>
        <v>0.15071755771807727</v>
      </c>
      <c r="H26" s="8">
        <f t="shared" si="7"/>
        <v>-1.8923476723851778</v>
      </c>
      <c r="I26" s="8">
        <f t="shared" si="3"/>
        <v>0.18381115550281102</v>
      </c>
      <c r="K26" s="3">
        <v>359.25</v>
      </c>
      <c r="L26" s="32">
        <v>0.83274800000000004</v>
      </c>
      <c r="M26" s="8">
        <f t="shared" si="8"/>
        <v>-0.18302420359240884</v>
      </c>
      <c r="R26" s="3">
        <v>148.08333333333334</v>
      </c>
      <c r="S26" s="3">
        <v>0.121</v>
      </c>
      <c r="T26" s="42">
        <f t="shared" si="9"/>
        <v>-2.1119647333853959</v>
      </c>
      <c r="U26" s="3" t="s">
        <v>84</v>
      </c>
      <c r="V26" s="3">
        <v>0.159</v>
      </c>
      <c r="W26" s="1" t="s">
        <v>15</v>
      </c>
      <c r="X26" s="20" t="s">
        <v>16</v>
      </c>
      <c r="Y26" s="21" t="s">
        <v>17</v>
      </c>
      <c r="Z26" s="20" t="s">
        <v>18</v>
      </c>
      <c r="AA26" s="21" t="s">
        <v>19</v>
      </c>
      <c r="AB26" s="1" t="s">
        <v>20</v>
      </c>
      <c r="AC26" s="26" t="s">
        <v>10</v>
      </c>
      <c r="AD26" s="4" t="s">
        <v>0</v>
      </c>
      <c r="AE26" s="1" t="s">
        <v>80</v>
      </c>
      <c r="AF26" s="7" t="s">
        <v>78</v>
      </c>
    </row>
    <row r="27" spans="1:32" x14ac:dyDescent="0.25">
      <c r="A27" s="2">
        <v>146.86666666666667</v>
      </c>
      <c r="B27" s="9">
        <f t="shared" ref="B27:B58" si="15">A27/24</f>
        <v>6.1194444444444445</v>
      </c>
      <c r="C27" s="9">
        <f t="shared" ref="C27:C58" si="16">B27-1</f>
        <v>5.1194444444444445</v>
      </c>
      <c r="D27" s="5">
        <v>0.27400000000000002</v>
      </c>
      <c r="E27" s="2">
        <v>0.2</v>
      </c>
      <c r="F27" s="2">
        <f t="shared" si="6"/>
        <v>-1.6094379124341003</v>
      </c>
      <c r="G27" s="8">
        <f t="shared" si="2"/>
        <v>0.2389394547686301</v>
      </c>
      <c r="H27" s="8">
        <f t="shared" si="7"/>
        <v>-1.4315450864713215</v>
      </c>
      <c r="I27" s="8">
        <f t="shared" si="3"/>
        <v>0.29923867883140787</v>
      </c>
      <c r="K27" s="3">
        <v>359.25</v>
      </c>
      <c r="L27" s="32">
        <v>0.66996299999999998</v>
      </c>
      <c r="M27" s="8">
        <f t="shared" si="8"/>
        <v>-0.40053279200261699</v>
      </c>
      <c r="R27" s="3">
        <v>148.28333333333333</v>
      </c>
      <c r="S27" s="3">
        <v>0.11</v>
      </c>
      <c r="T27" s="42">
        <f t="shared" si="9"/>
        <v>-2.2072749131897207</v>
      </c>
      <c r="U27" s="3">
        <v>0.151</v>
      </c>
      <c r="V27" s="3">
        <v>0.17599999999999999</v>
      </c>
      <c r="W27" s="32" t="s">
        <v>42</v>
      </c>
      <c r="X27" s="33">
        <v>41417</v>
      </c>
      <c r="Y27" s="34">
        <v>0.75</v>
      </c>
      <c r="Z27" s="33">
        <v>41423</v>
      </c>
      <c r="AA27" s="35">
        <v>0.61458333333333337</v>
      </c>
      <c r="AB27" s="9">
        <f t="shared" ref="AB27:AB66" si="17">(Z27-X27)</f>
        <v>6</v>
      </c>
      <c r="AC27" s="23">
        <f t="shared" si="10"/>
        <v>5</v>
      </c>
      <c r="AD27" s="3">
        <f t="shared" ref="AD27:AD48" si="18">((Z27-X27)+(AA27-Y27))*24</f>
        <v>140.75</v>
      </c>
      <c r="AE27" s="32">
        <v>0.155</v>
      </c>
      <c r="AF27" s="8">
        <v>9.2999999999999999E-2</v>
      </c>
    </row>
    <row r="28" spans="1:32" x14ac:dyDescent="0.25">
      <c r="A28" s="3">
        <v>147.38333333333333</v>
      </c>
      <c r="B28" s="9">
        <f t="shared" si="15"/>
        <v>6.1409722222222216</v>
      </c>
      <c r="C28" s="9">
        <f t="shared" si="16"/>
        <v>5.1409722222222216</v>
      </c>
      <c r="D28" s="6">
        <v>0.37</v>
      </c>
      <c r="E28" s="3">
        <v>0.27800000000000002</v>
      </c>
      <c r="F28" s="2">
        <f t="shared" si="6"/>
        <v>-1.2801341652914999</v>
      </c>
      <c r="G28" s="8">
        <f t="shared" si="2"/>
        <v>0.24132147627900302</v>
      </c>
      <c r="H28" s="8">
        <f t="shared" si="7"/>
        <v>-1.4216253079121144</v>
      </c>
      <c r="I28" s="8">
        <f t="shared" si="3"/>
        <v>0.30239918466438631</v>
      </c>
      <c r="K28" s="3">
        <v>359.25</v>
      </c>
      <c r="L28" s="32">
        <v>0.84920899999999999</v>
      </c>
      <c r="M28" s="8">
        <f t="shared" si="8"/>
        <v>-0.16344995099911658</v>
      </c>
      <c r="R28" s="3">
        <v>150.05000000000001</v>
      </c>
      <c r="S28" s="3">
        <v>0.13200000000000001</v>
      </c>
      <c r="T28" s="42">
        <f t="shared" si="9"/>
        <v>-2.0249533563957662</v>
      </c>
      <c r="U28" s="3" t="s">
        <v>84</v>
      </c>
      <c r="V28" s="3">
        <v>0.19900000000000001</v>
      </c>
      <c r="W28" s="32" t="s">
        <v>34</v>
      </c>
      <c r="X28" s="33">
        <v>41417</v>
      </c>
      <c r="Y28" s="34">
        <v>0.75</v>
      </c>
      <c r="Z28" s="33">
        <v>41423</v>
      </c>
      <c r="AA28" s="35">
        <v>0.70138888888888884</v>
      </c>
      <c r="AB28" s="9">
        <f t="shared" si="17"/>
        <v>6</v>
      </c>
      <c r="AC28" s="23">
        <f t="shared" si="10"/>
        <v>5</v>
      </c>
      <c r="AD28" s="3">
        <f t="shared" si="18"/>
        <v>142.83333333333334</v>
      </c>
      <c r="AE28" s="13"/>
    </row>
    <row r="29" spans="1:32" x14ac:dyDescent="0.25">
      <c r="A29" s="3">
        <v>147.61666666666667</v>
      </c>
      <c r="B29" s="9">
        <f t="shared" si="15"/>
        <v>6.1506944444444445</v>
      </c>
      <c r="C29" s="9">
        <f t="shared" si="16"/>
        <v>5.1506944444444445</v>
      </c>
      <c r="D29" s="6">
        <v>0.35</v>
      </c>
      <c r="E29" s="3">
        <v>0.21</v>
      </c>
      <c r="F29" s="2">
        <f t="shared" si="6"/>
        <v>-1.5606477482646683</v>
      </c>
      <c r="G29" s="8">
        <f t="shared" si="2"/>
        <v>0.24240467063702997</v>
      </c>
      <c r="H29" s="8">
        <f t="shared" si="7"/>
        <v>-1.41714675666803</v>
      </c>
      <c r="I29" s="8">
        <f t="shared" si="3"/>
        <v>0.303837069831701</v>
      </c>
      <c r="K29" s="3">
        <v>456</v>
      </c>
      <c r="L29" s="32">
        <v>0.486043</v>
      </c>
      <c r="M29" s="8">
        <f t="shared" si="8"/>
        <v>-0.72145818162927944</v>
      </c>
      <c r="R29" s="3">
        <v>150.30000000000001</v>
      </c>
      <c r="S29" s="3">
        <v>8.2000000000000003E-2</v>
      </c>
      <c r="T29" s="42">
        <f t="shared" si="9"/>
        <v>-2.5010360317178839</v>
      </c>
      <c r="U29" s="3" t="s">
        <v>84</v>
      </c>
      <c r="V29" s="3">
        <v>0.123</v>
      </c>
      <c r="W29" s="32" t="s">
        <v>43</v>
      </c>
      <c r="X29" s="33">
        <v>41417</v>
      </c>
      <c r="Y29" s="34">
        <v>0.75</v>
      </c>
      <c r="Z29" s="33">
        <v>41423</v>
      </c>
      <c r="AA29" s="35">
        <v>0.77013888888888893</v>
      </c>
      <c r="AB29" s="9">
        <f t="shared" si="17"/>
        <v>6</v>
      </c>
      <c r="AC29" s="23">
        <f t="shared" si="10"/>
        <v>5</v>
      </c>
      <c r="AD29" s="3">
        <f t="shared" si="18"/>
        <v>144.48333333333335</v>
      </c>
      <c r="AE29" s="13"/>
    </row>
    <row r="30" spans="1:32" x14ac:dyDescent="0.25">
      <c r="A30" s="3">
        <v>148.01666666666665</v>
      </c>
      <c r="B30" s="9">
        <f t="shared" si="15"/>
        <v>6.1673611111111102</v>
      </c>
      <c r="C30" s="9">
        <f t="shared" si="16"/>
        <v>5.1673611111111102</v>
      </c>
      <c r="D30" s="6">
        <v>0.432</v>
      </c>
      <c r="E30" s="3">
        <v>0.31</v>
      </c>
      <c r="F30" s="2">
        <f t="shared" si="6"/>
        <v>-1.1711829815029451</v>
      </c>
      <c r="G30" s="8">
        <f t="shared" si="2"/>
        <v>0.24427241866600724</v>
      </c>
      <c r="H30" s="8">
        <f t="shared" si="7"/>
        <v>-1.4094712065353419</v>
      </c>
      <c r="I30" s="8">
        <f t="shared" si="3"/>
        <v>0.30631741007257318</v>
      </c>
      <c r="K30" s="3">
        <v>456</v>
      </c>
      <c r="L30" s="32">
        <v>0.80595000000000006</v>
      </c>
      <c r="M30" s="8">
        <f t="shared" si="8"/>
        <v>-0.2157335731391968</v>
      </c>
      <c r="R30" s="3">
        <v>150.46666666666667</v>
      </c>
      <c r="S30" s="3">
        <v>0.122</v>
      </c>
      <c r="T30" s="42">
        <f t="shared" si="9"/>
        <v>-2.1037342342488805</v>
      </c>
      <c r="U30" s="3" t="s">
        <v>84</v>
      </c>
      <c r="V30" s="3">
        <v>0.186</v>
      </c>
      <c r="W30" s="32" t="s">
        <v>44</v>
      </c>
      <c r="X30" s="33">
        <v>41417</v>
      </c>
      <c r="Y30" s="34">
        <v>0.75</v>
      </c>
      <c r="Z30" s="33">
        <v>41423</v>
      </c>
      <c r="AA30" s="35">
        <v>0.8534722222222223</v>
      </c>
      <c r="AB30" s="9">
        <f t="shared" si="17"/>
        <v>6</v>
      </c>
      <c r="AC30" s="23">
        <f t="shared" si="10"/>
        <v>5</v>
      </c>
      <c r="AD30" s="3">
        <f t="shared" si="18"/>
        <v>146.48333333333332</v>
      </c>
      <c r="AE30" s="13"/>
    </row>
    <row r="31" spans="1:32" x14ac:dyDescent="0.25">
      <c r="A31" s="2">
        <v>148.21666666666667</v>
      </c>
      <c r="B31" s="9">
        <f t="shared" si="15"/>
        <v>6.1756944444444448</v>
      </c>
      <c r="C31" s="9">
        <f t="shared" si="16"/>
        <v>5.1756944444444448</v>
      </c>
      <c r="D31" s="5">
        <v>0.32</v>
      </c>
      <c r="E31" s="2">
        <v>0.224</v>
      </c>
      <c r="F31" s="2">
        <f t="shared" si="6"/>
        <v>-1.4961092271270973</v>
      </c>
      <c r="G31" s="8">
        <f t="shared" si="2"/>
        <v>0.24521145289395996</v>
      </c>
      <c r="H31" s="8">
        <f t="shared" si="7"/>
        <v>-1.4056343676342111</v>
      </c>
      <c r="I31" s="8">
        <f t="shared" si="3"/>
        <v>0.30756490927326752</v>
      </c>
      <c r="K31" s="3">
        <v>456</v>
      </c>
      <c r="L31" s="32">
        <v>0.76233200000000001</v>
      </c>
      <c r="M31" s="8">
        <f t="shared" si="8"/>
        <v>-0.27137312264517355</v>
      </c>
      <c r="R31" s="3">
        <v>150.73333333333335</v>
      </c>
      <c r="S31" s="3">
        <v>0.129</v>
      </c>
      <c r="T31" s="42">
        <f t="shared" si="9"/>
        <v>-2.0479428746204649</v>
      </c>
      <c r="U31" s="3" t="s">
        <v>84</v>
      </c>
      <c r="V31" s="3">
        <v>0.17299999999999999</v>
      </c>
      <c r="W31" s="32" t="s">
        <v>45</v>
      </c>
      <c r="X31" s="33">
        <v>41417</v>
      </c>
      <c r="Y31" s="34">
        <v>0.75</v>
      </c>
      <c r="Z31" s="33">
        <v>41423</v>
      </c>
      <c r="AA31" s="35">
        <v>0.93680555555555556</v>
      </c>
      <c r="AB31" s="9">
        <f t="shared" si="17"/>
        <v>6</v>
      </c>
      <c r="AC31" s="23">
        <f t="shared" si="10"/>
        <v>5</v>
      </c>
      <c r="AD31" s="6">
        <f t="shared" si="18"/>
        <v>148.48333333333335</v>
      </c>
      <c r="AE31" s="39"/>
    </row>
    <row r="32" spans="1:32" x14ac:dyDescent="0.25">
      <c r="A32" s="3">
        <v>148.29999999999998</v>
      </c>
      <c r="B32" s="9">
        <f t="shared" si="15"/>
        <v>6.1791666666666663</v>
      </c>
      <c r="C32" s="9">
        <f t="shared" si="16"/>
        <v>5.1791666666666663</v>
      </c>
      <c r="D32" s="3">
        <v>0.185</v>
      </c>
      <c r="E32" s="3">
        <v>0.16</v>
      </c>
      <c r="F32" s="2">
        <f t="shared" si="6"/>
        <v>-1.8325814637483102</v>
      </c>
      <c r="G32" s="8">
        <f t="shared" si="2"/>
        <v>0.24560373633611654</v>
      </c>
      <c r="H32" s="8">
        <f t="shared" si="7"/>
        <v>-1.4040358697299307</v>
      </c>
      <c r="I32" s="8">
        <f t="shared" si="3"/>
        <v>0.30808614867335038</v>
      </c>
      <c r="K32" s="3">
        <v>383.16666666666669</v>
      </c>
      <c r="L32" s="32">
        <v>0.86207900000000004</v>
      </c>
      <c r="M32" s="8">
        <f t="shared" si="8"/>
        <v>-0.14840836518601749</v>
      </c>
      <c r="R32" s="3">
        <v>151.18333333333334</v>
      </c>
      <c r="S32" s="3">
        <v>0.13900000000000001</v>
      </c>
      <c r="T32" s="42">
        <f t="shared" si="9"/>
        <v>-1.9732813458514451</v>
      </c>
      <c r="U32" s="3" t="s">
        <v>84</v>
      </c>
      <c r="V32" s="3">
        <v>0.18099999999999999</v>
      </c>
      <c r="W32" s="32" t="s">
        <v>46</v>
      </c>
      <c r="X32" s="33">
        <v>41417</v>
      </c>
      <c r="Y32" s="34">
        <v>0.75</v>
      </c>
      <c r="Z32" s="33">
        <v>41424</v>
      </c>
      <c r="AA32" s="35">
        <v>2.013888888888889E-2</v>
      </c>
      <c r="AB32" s="9">
        <f t="shared" si="17"/>
        <v>7</v>
      </c>
      <c r="AC32" s="23">
        <f t="shared" si="10"/>
        <v>6</v>
      </c>
      <c r="AD32" s="6">
        <f t="shared" si="18"/>
        <v>150.48333333333335</v>
      </c>
      <c r="AE32" s="39"/>
    </row>
    <row r="33" spans="1:32" x14ac:dyDescent="0.25">
      <c r="A33" s="2">
        <v>148.30000000000001</v>
      </c>
      <c r="B33" s="9">
        <f t="shared" si="15"/>
        <v>6.1791666666666671</v>
      </c>
      <c r="C33" s="9">
        <f t="shared" si="16"/>
        <v>5.1791666666666671</v>
      </c>
      <c r="D33" s="5">
        <v>0.44400000000000001</v>
      </c>
      <c r="E33" s="2">
        <v>0.252</v>
      </c>
      <c r="F33" s="2">
        <f t="shared" si="6"/>
        <v>-1.3783261914707137</v>
      </c>
      <c r="G33" s="8">
        <f t="shared" si="2"/>
        <v>0.24560373633611654</v>
      </c>
      <c r="H33" s="8">
        <f t="shared" si="7"/>
        <v>-1.4040358697299307</v>
      </c>
      <c r="I33" s="8">
        <f t="shared" si="3"/>
        <v>0.30808614867335038</v>
      </c>
      <c r="K33" s="3">
        <v>383.16666666666669</v>
      </c>
      <c r="L33" s="32">
        <v>0.90503699999999998</v>
      </c>
      <c r="M33" s="8">
        <f t="shared" si="8"/>
        <v>-9.9779452140037445E-2</v>
      </c>
      <c r="R33" s="3">
        <v>167.95</v>
      </c>
      <c r="S33" s="3">
        <v>0.13200000000000001</v>
      </c>
      <c r="T33" s="42">
        <f t="shared" si="9"/>
        <v>-2.0249533563957662</v>
      </c>
      <c r="U33" s="3">
        <v>0.16300000000000001</v>
      </c>
      <c r="V33" s="3">
        <v>0.20100000000000001</v>
      </c>
      <c r="W33" s="32" t="s">
        <v>47</v>
      </c>
      <c r="X33" s="33">
        <v>41417</v>
      </c>
      <c r="Y33" s="34">
        <v>0.75</v>
      </c>
      <c r="Z33" s="33">
        <v>41424</v>
      </c>
      <c r="AA33" s="35">
        <v>0.10347222222222223</v>
      </c>
      <c r="AB33" s="9">
        <f t="shared" si="17"/>
        <v>7</v>
      </c>
      <c r="AC33" s="23">
        <f t="shared" si="10"/>
        <v>6</v>
      </c>
      <c r="AD33" s="6">
        <f t="shared" si="18"/>
        <v>152.48333333333332</v>
      </c>
      <c r="AE33" s="13">
        <v>0.20799999999999999</v>
      </c>
      <c r="AF33" s="8">
        <v>0.122</v>
      </c>
    </row>
    <row r="34" spans="1:32" x14ac:dyDescent="0.25">
      <c r="A34" s="2">
        <v>148.63333333333333</v>
      </c>
      <c r="B34" s="9">
        <f t="shared" si="15"/>
        <v>6.1930555555555555</v>
      </c>
      <c r="C34" s="9">
        <f t="shared" si="16"/>
        <v>5.1930555555555555</v>
      </c>
      <c r="D34" s="5">
        <v>0.54900000000000004</v>
      </c>
      <c r="E34" s="2">
        <v>0.36799999999999999</v>
      </c>
      <c r="F34" s="2">
        <f t="shared" si="6"/>
        <v>-0.99967234081320611</v>
      </c>
      <c r="G34" s="8">
        <f t="shared" si="2"/>
        <v>0.24717888584516423</v>
      </c>
      <c r="H34" s="8">
        <f t="shared" si="7"/>
        <v>-1.3976429702942381</v>
      </c>
      <c r="I34" s="8">
        <f t="shared" si="3"/>
        <v>0.31017965629595246</v>
      </c>
      <c r="K34" s="3">
        <v>383.16666666666669</v>
      </c>
      <c r="L34" s="13">
        <v>0.79769699999999999</v>
      </c>
      <c r="M34" s="8">
        <f t="shared" si="8"/>
        <v>-0.22602645288446058</v>
      </c>
      <c r="R34" s="3">
        <v>169.53333333333333</v>
      </c>
      <c r="S34" s="3">
        <v>0.105</v>
      </c>
      <c r="T34" s="42">
        <f t="shared" si="9"/>
        <v>-2.2537949288246137</v>
      </c>
      <c r="U34" s="3">
        <v>0.14499999999999999</v>
      </c>
      <c r="V34" s="3">
        <v>0.20100000000000001</v>
      </c>
      <c r="W34" s="32" t="s">
        <v>48</v>
      </c>
      <c r="X34" s="33">
        <v>41417</v>
      </c>
      <c r="Y34" s="34">
        <v>0.75</v>
      </c>
      <c r="Z34" s="33">
        <v>41424</v>
      </c>
      <c r="AA34" s="35">
        <v>0.18680555555555556</v>
      </c>
      <c r="AB34" s="9">
        <f t="shared" si="17"/>
        <v>7</v>
      </c>
      <c r="AC34" s="23">
        <f t="shared" si="10"/>
        <v>6</v>
      </c>
      <c r="AD34" s="6">
        <f t="shared" si="18"/>
        <v>154.48333333333335</v>
      </c>
      <c r="AE34" s="32"/>
    </row>
    <row r="35" spans="1:32" x14ac:dyDescent="0.25">
      <c r="A35" s="3">
        <v>148.64999999999998</v>
      </c>
      <c r="B35" s="9">
        <f t="shared" si="15"/>
        <v>6.1937499999999988</v>
      </c>
      <c r="C35" s="9">
        <f t="shared" si="16"/>
        <v>5.1937499999999988</v>
      </c>
      <c r="D35" s="3">
        <v>0.379</v>
      </c>
      <c r="E35" s="3">
        <v>0.28499999999999998</v>
      </c>
      <c r="F35" s="2">
        <f t="shared" si="6"/>
        <v>-1.2552660987134867</v>
      </c>
      <c r="G35" s="8">
        <f t="shared" ref="G35:G66" si="19">(-Aw/(1+EXP((A35-PSTmw)*kw)))+Aw</f>
        <v>0.24725789658976094</v>
      </c>
      <c r="H35" s="8">
        <f t="shared" si="7"/>
        <v>-1.3973233713158604</v>
      </c>
      <c r="I35" s="8">
        <f t="shared" ref="I35:I66" si="20">(-Al/(1+EXP((A35-PSTml)*kl)))+Al</f>
        <v>0.31028469172423989</v>
      </c>
      <c r="K35" s="3">
        <v>383.16666666666669</v>
      </c>
      <c r="L35" s="13">
        <v>0.86694499999999997</v>
      </c>
      <c r="M35" s="8">
        <f t="shared" si="8"/>
        <v>-0.1427797413533774</v>
      </c>
      <c r="R35" s="3">
        <v>169.64999999999998</v>
      </c>
      <c r="S35" s="3">
        <v>9.4E-2</v>
      </c>
      <c r="T35" s="42">
        <f t="shared" si="9"/>
        <v>-2.364460496712133</v>
      </c>
      <c r="U35" s="3" t="s">
        <v>84</v>
      </c>
      <c r="V35" s="3">
        <v>0.187</v>
      </c>
      <c r="W35" s="32" t="s">
        <v>49</v>
      </c>
      <c r="X35" s="33">
        <v>41417</v>
      </c>
      <c r="Y35" s="34">
        <v>0.75</v>
      </c>
      <c r="Z35" s="33">
        <v>41424</v>
      </c>
      <c r="AA35" s="35">
        <v>0.27013888888888887</v>
      </c>
      <c r="AB35" s="9">
        <f t="shared" si="17"/>
        <v>7</v>
      </c>
      <c r="AC35" s="23">
        <f t="shared" si="10"/>
        <v>6</v>
      </c>
      <c r="AD35" s="6">
        <f t="shared" si="18"/>
        <v>156.48333333333335</v>
      </c>
      <c r="AE35" s="13"/>
    </row>
    <row r="36" spans="1:32" x14ac:dyDescent="0.25">
      <c r="A36" s="2">
        <v>148.91666666666666</v>
      </c>
      <c r="B36" s="9">
        <f t="shared" si="15"/>
        <v>6.2048611111111107</v>
      </c>
      <c r="C36" s="9">
        <f t="shared" si="16"/>
        <v>5.2048611111111107</v>
      </c>
      <c r="D36" s="5">
        <v>0.64500000000000002</v>
      </c>
      <c r="E36" s="2">
        <v>0.42599999999999999</v>
      </c>
      <c r="F36" s="2">
        <f t="shared" si="6"/>
        <v>-0.85331593271276662</v>
      </c>
      <c r="G36" s="8">
        <f t="shared" si="19"/>
        <v>0.24852536017428051</v>
      </c>
      <c r="H36" s="8">
        <f t="shared" si="7"/>
        <v>-1.3922103856372949</v>
      </c>
      <c r="I36" s="8">
        <f t="shared" si="20"/>
        <v>0.31196993953180474</v>
      </c>
      <c r="K36" s="3">
        <v>479.41666666666663</v>
      </c>
      <c r="L36" s="13">
        <v>0.49535699999999999</v>
      </c>
      <c r="M36" s="8">
        <f t="shared" si="8"/>
        <v>-0.70247656424071869</v>
      </c>
      <c r="R36" s="3">
        <v>170.51666666666665</v>
      </c>
      <c r="S36" s="3">
        <v>0.114</v>
      </c>
      <c r="T36" s="42">
        <f t="shared" si="9"/>
        <v>-2.1715568305876416</v>
      </c>
      <c r="U36" s="3" t="s">
        <v>84</v>
      </c>
      <c r="V36" s="3">
        <v>0.214</v>
      </c>
      <c r="W36" s="32" t="s">
        <v>50</v>
      </c>
      <c r="X36" s="33">
        <v>41417</v>
      </c>
      <c r="Y36" s="34">
        <v>0.75</v>
      </c>
      <c r="Z36" s="33">
        <v>41424</v>
      </c>
      <c r="AA36" s="35">
        <v>0.39583333333333331</v>
      </c>
      <c r="AB36" s="9">
        <f t="shared" si="17"/>
        <v>7</v>
      </c>
      <c r="AC36" s="23">
        <f t="shared" si="10"/>
        <v>6</v>
      </c>
      <c r="AD36" s="6">
        <f t="shared" si="18"/>
        <v>159.5</v>
      </c>
      <c r="AE36" s="13"/>
    </row>
    <row r="37" spans="1:32" x14ac:dyDescent="0.25">
      <c r="A37" s="3">
        <v>150.61666666666667</v>
      </c>
      <c r="B37" s="9">
        <f t="shared" si="15"/>
        <v>6.2756944444444445</v>
      </c>
      <c r="C37" s="9">
        <f t="shared" si="16"/>
        <v>5.2756944444444445</v>
      </c>
      <c r="D37" s="6">
        <v>0.47799999999999998</v>
      </c>
      <c r="E37" s="3">
        <v>0.29799999999999999</v>
      </c>
      <c r="F37" s="2">
        <f t="shared" si="6"/>
        <v>-1.2106617924767327</v>
      </c>
      <c r="G37" s="8">
        <f t="shared" si="19"/>
        <v>0.25675270726700283</v>
      </c>
      <c r="H37" s="8">
        <f t="shared" si="7"/>
        <v>-1.3596418858590402</v>
      </c>
      <c r="I37" s="8">
        <f t="shared" si="20"/>
        <v>0.3229230370015177</v>
      </c>
      <c r="K37" s="3">
        <v>479.41666666666663</v>
      </c>
      <c r="L37" s="55">
        <v>0.58333199999999996</v>
      </c>
      <c r="M37" s="8">
        <f t="shared" si="8"/>
        <v>-0.53899878644958499</v>
      </c>
      <c r="R37" s="3">
        <v>170.86666666666667</v>
      </c>
      <c r="S37" s="3">
        <v>0.11</v>
      </c>
      <c r="T37" s="42">
        <f t="shared" si="9"/>
        <v>-2.2072749131897207</v>
      </c>
      <c r="U37" s="3">
        <v>0.15</v>
      </c>
      <c r="V37" s="3">
        <v>0.183</v>
      </c>
      <c r="W37" s="32" t="s">
        <v>51</v>
      </c>
      <c r="X37" s="33">
        <v>41417</v>
      </c>
      <c r="Y37" s="34">
        <v>0.75</v>
      </c>
      <c r="Z37" s="33">
        <v>41424</v>
      </c>
      <c r="AA37" s="35">
        <v>0.47916666666666669</v>
      </c>
      <c r="AB37" s="9">
        <f t="shared" si="17"/>
        <v>7</v>
      </c>
      <c r="AC37" s="23">
        <f t="shared" si="10"/>
        <v>6</v>
      </c>
      <c r="AD37" s="6">
        <f t="shared" si="18"/>
        <v>161.5</v>
      </c>
      <c r="AE37" s="32"/>
    </row>
    <row r="38" spans="1:32" x14ac:dyDescent="0.25">
      <c r="A38" s="3">
        <v>151</v>
      </c>
      <c r="B38" s="9">
        <f t="shared" si="15"/>
        <v>6.291666666666667</v>
      </c>
      <c r="C38" s="9">
        <f t="shared" si="16"/>
        <v>5.291666666666667</v>
      </c>
      <c r="D38" s="6">
        <v>0.39200000000000002</v>
      </c>
      <c r="E38" s="3">
        <v>0.28399999999999997</v>
      </c>
      <c r="F38" s="2">
        <f t="shared" si="6"/>
        <v>-1.258781040820931</v>
      </c>
      <c r="G38" s="8">
        <f t="shared" si="19"/>
        <v>0.25864352964651705</v>
      </c>
      <c r="H38" s="8">
        <f t="shared" si="7"/>
        <v>-1.3523044987105177</v>
      </c>
      <c r="I38" s="8">
        <f t="shared" si="20"/>
        <v>0.32544364658923364</v>
      </c>
      <c r="K38" s="3">
        <v>407.5</v>
      </c>
      <c r="L38" s="55">
        <v>1.468701</v>
      </c>
      <c r="M38" s="8">
        <f t="shared" si="8"/>
        <v>0.38437833665169047</v>
      </c>
      <c r="R38" s="3">
        <v>171.56666666666666</v>
      </c>
      <c r="S38" s="3">
        <v>0.126</v>
      </c>
      <c r="T38" s="42">
        <f t="shared" si="9"/>
        <v>-2.0714733720306588</v>
      </c>
      <c r="U38" s="3">
        <v>0.159</v>
      </c>
      <c r="V38" s="3">
        <v>0.19700000000000001</v>
      </c>
      <c r="W38" s="32" t="s">
        <v>52</v>
      </c>
      <c r="X38" s="33">
        <v>41417</v>
      </c>
      <c r="Y38" s="34">
        <v>0.75</v>
      </c>
      <c r="Z38" s="33">
        <v>41424</v>
      </c>
      <c r="AA38" s="35">
        <v>0.56458333333333333</v>
      </c>
      <c r="AB38" s="9">
        <f t="shared" si="17"/>
        <v>7</v>
      </c>
      <c r="AC38" s="23">
        <f t="shared" si="10"/>
        <v>6</v>
      </c>
      <c r="AD38" s="6">
        <f t="shared" si="18"/>
        <v>163.55000000000001</v>
      </c>
      <c r="AE38" s="13"/>
    </row>
    <row r="39" spans="1:32" x14ac:dyDescent="0.25">
      <c r="A39" s="3">
        <v>151.19999999999999</v>
      </c>
      <c r="B39" s="9">
        <f t="shared" si="15"/>
        <v>6.3</v>
      </c>
      <c r="C39" s="9">
        <f t="shared" si="16"/>
        <v>5.3</v>
      </c>
      <c r="D39" s="6">
        <v>0.435</v>
      </c>
      <c r="E39" s="3">
        <v>0.26800000000000002</v>
      </c>
      <c r="F39" s="2">
        <f t="shared" si="6"/>
        <v>-1.3167682984712803</v>
      </c>
      <c r="G39" s="8">
        <f t="shared" si="19"/>
        <v>0.25963531735486889</v>
      </c>
      <c r="H39" s="8">
        <f t="shared" si="7"/>
        <v>-1.3484772581248252</v>
      </c>
      <c r="I39" s="8">
        <f t="shared" si="20"/>
        <v>0.3267662702252796</v>
      </c>
      <c r="K39" s="3">
        <v>407.5</v>
      </c>
      <c r="L39" s="55">
        <v>0.91894500000000001</v>
      </c>
      <c r="M39" s="8">
        <f t="shared" si="8"/>
        <v>-8.4529006077893223E-2</v>
      </c>
      <c r="R39" s="3">
        <v>171.83333333333334</v>
      </c>
      <c r="S39" s="3">
        <v>0.11700000000000001</v>
      </c>
      <c r="T39" s="42">
        <f t="shared" si="9"/>
        <v>-2.145581344184381</v>
      </c>
      <c r="U39" s="3">
        <v>0.156</v>
      </c>
      <c r="V39" s="3" t="s">
        <v>84</v>
      </c>
      <c r="W39" s="32" t="s">
        <v>38</v>
      </c>
      <c r="X39" s="33">
        <v>41417</v>
      </c>
      <c r="Y39" s="34">
        <v>0.75</v>
      </c>
      <c r="Z39" s="33">
        <v>41424</v>
      </c>
      <c r="AA39" s="35">
        <v>0.64583333333333337</v>
      </c>
      <c r="AB39" s="9">
        <f t="shared" si="17"/>
        <v>7</v>
      </c>
      <c r="AC39" s="23">
        <f t="shared" si="10"/>
        <v>6</v>
      </c>
      <c r="AD39" s="6">
        <f t="shared" si="18"/>
        <v>165.5</v>
      </c>
      <c r="AE39" s="13">
        <v>0.27700000000000002</v>
      </c>
      <c r="AF39" s="8">
        <v>0.18</v>
      </c>
    </row>
    <row r="40" spans="1:32" x14ac:dyDescent="0.25">
      <c r="A40" s="3">
        <v>151.33333333333331</v>
      </c>
      <c r="B40" s="9">
        <f t="shared" si="15"/>
        <v>6.3055555555555545</v>
      </c>
      <c r="C40" s="9">
        <f t="shared" si="16"/>
        <v>5.3055555555555545</v>
      </c>
      <c r="D40" s="6">
        <v>0.42099999999999999</v>
      </c>
      <c r="E40" s="3">
        <v>0.28299999999999997</v>
      </c>
      <c r="F40" s="2">
        <f t="shared" si="6"/>
        <v>-1.2623083813388996</v>
      </c>
      <c r="G40" s="8">
        <f t="shared" si="19"/>
        <v>0.26029852533422737</v>
      </c>
      <c r="H40" s="8">
        <f t="shared" si="7"/>
        <v>-1.345926132252266</v>
      </c>
      <c r="I40" s="8">
        <f t="shared" si="20"/>
        <v>0.32765089760514066</v>
      </c>
      <c r="K40" s="3">
        <v>407.5</v>
      </c>
      <c r="L40" s="55">
        <v>0.97934100000000002</v>
      </c>
      <c r="M40" s="8">
        <f t="shared" si="8"/>
        <v>-2.0875382492335195E-2</v>
      </c>
      <c r="R40" s="3">
        <v>172.41666666666666</v>
      </c>
      <c r="S40" s="3">
        <v>0.13200000000000001</v>
      </c>
      <c r="T40" s="42">
        <f t="shared" si="9"/>
        <v>-2.0249533563957662</v>
      </c>
      <c r="U40" s="3" t="s">
        <v>84</v>
      </c>
      <c r="V40" s="3">
        <v>0.222</v>
      </c>
      <c r="W40" s="32" t="s">
        <v>39</v>
      </c>
      <c r="X40" s="33">
        <v>41417</v>
      </c>
      <c r="Y40" s="34">
        <v>0.75</v>
      </c>
      <c r="Z40" s="33">
        <v>41424</v>
      </c>
      <c r="AA40" s="35">
        <v>0.71944444444444444</v>
      </c>
      <c r="AB40" s="9">
        <f t="shared" si="17"/>
        <v>7</v>
      </c>
      <c r="AC40" s="23">
        <f t="shared" si="10"/>
        <v>6</v>
      </c>
      <c r="AD40" s="6">
        <f t="shared" si="18"/>
        <v>167.26666666666665</v>
      </c>
      <c r="AE40" s="13"/>
    </row>
    <row r="41" spans="1:32" x14ac:dyDescent="0.25">
      <c r="A41" s="3">
        <v>151.44999999999999</v>
      </c>
      <c r="B41" s="9">
        <f t="shared" si="15"/>
        <v>6.3104166666666659</v>
      </c>
      <c r="C41" s="9">
        <f t="shared" si="16"/>
        <v>5.3104166666666659</v>
      </c>
      <c r="D41" s="6">
        <v>0.373</v>
      </c>
      <c r="E41" s="3">
        <v>0.249</v>
      </c>
      <c r="F41" s="2">
        <f t="shared" si="6"/>
        <v>-1.3903023825174294</v>
      </c>
      <c r="G41" s="8">
        <f t="shared" si="19"/>
        <v>0.26088015869925574</v>
      </c>
      <c r="H41" s="8">
        <f t="shared" si="7"/>
        <v>-1.3436941391784443</v>
      </c>
      <c r="I41" s="8">
        <f t="shared" si="20"/>
        <v>0.32842684056149274</v>
      </c>
      <c r="K41" s="3">
        <v>407.5</v>
      </c>
      <c r="L41" s="55">
        <v>0.74243300000000001</v>
      </c>
      <c r="M41" s="8">
        <f t="shared" si="8"/>
        <v>-0.29782264806700287</v>
      </c>
      <c r="R41" s="3">
        <v>172.76666666666665</v>
      </c>
      <c r="S41" s="3">
        <v>0.11</v>
      </c>
      <c r="T41" s="42">
        <f t="shared" si="9"/>
        <v>-2.2072749131897207</v>
      </c>
      <c r="U41" s="3" t="s">
        <v>84</v>
      </c>
      <c r="V41" s="3">
        <v>0.17799999999999999</v>
      </c>
      <c r="W41" s="32" t="s">
        <v>53</v>
      </c>
      <c r="X41" s="33">
        <v>41417</v>
      </c>
      <c r="Y41" s="34">
        <v>0.75</v>
      </c>
      <c r="Z41" s="33">
        <v>41424</v>
      </c>
      <c r="AA41" s="35">
        <v>0.76666666666666661</v>
      </c>
      <c r="AB41" s="9">
        <f t="shared" si="17"/>
        <v>7</v>
      </c>
      <c r="AC41" s="23">
        <f t="shared" si="10"/>
        <v>6</v>
      </c>
      <c r="AD41" s="6">
        <f t="shared" si="18"/>
        <v>168.4</v>
      </c>
      <c r="AE41" s="39"/>
    </row>
    <row r="42" spans="1:32" x14ac:dyDescent="0.25">
      <c r="A42" s="9">
        <v>168</v>
      </c>
      <c r="B42" s="9">
        <f t="shared" si="15"/>
        <v>7</v>
      </c>
      <c r="C42" s="9">
        <f t="shared" si="16"/>
        <v>6</v>
      </c>
      <c r="D42" s="3">
        <v>0.311</v>
      </c>
      <c r="E42" s="3">
        <v>0.246</v>
      </c>
      <c r="F42" s="2">
        <f t="shared" si="6"/>
        <v>-1.4024237430497744</v>
      </c>
      <c r="G42" s="8">
        <f t="shared" si="19"/>
        <v>0.3571461958590092</v>
      </c>
      <c r="H42" s="8">
        <f t="shared" si="7"/>
        <v>-1.0296100688196286</v>
      </c>
      <c r="I42" s="8">
        <f t="shared" si="20"/>
        <v>0.45833424099708253</v>
      </c>
      <c r="K42" s="3">
        <v>407.5</v>
      </c>
      <c r="L42" s="55">
        <v>0.89437900000000004</v>
      </c>
      <c r="M42" s="8">
        <f t="shared" si="8"/>
        <v>-0.11162565628449757</v>
      </c>
      <c r="R42" s="3">
        <v>191.73333333333335</v>
      </c>
      <c r="S42" s="3">
        <v>0.11799999999999999</v>
      </c>
      <c r="T42" s="42">
        <f t="shared" si="9"/>
        <v>-2.1370706545164722</v>
      </c>
      <c r="U42" s="3">
        <v>0.15</v>
      </c>
      <c r="V42" s="3">
        <v>0.18099999999999999</v>
      </c>
      <c r="W42" s="32" t="s">
        <v>54</v>
      </c>
      <c r="X42" s="33">
        <v>41417</v>
      </c>
      <c r="Y42" s="34">
        <v>0.75</v>
      </c>
      <c r="Z42" s="33">
        <v>41424</v>
      </c>
      <c r="AA42" s="35">
        <v>0.85</v>
      </c>
      <c r="AB42" s="9">
        <f t="shared" si="17"/>
        <v>7</v>
      </c>
      <c r="AC42" s="23">
        <f t="shared" si="10"/>
        <v>6</v>
      </c>
      <c r="AD42" s="3">
        <f t="shared" si="18"/>
        <v>170.39999999999998</v>
      </c>
      <c r="AE42" s="13"/>
    </row>
    <row r="43" spans="1:32" x14ac:dyDescent="0.25">
      <c r="A43" s="9">
        <v>168</v>
      </c>
      <c r="B43" s="9">
        <f t="shared" si="15"/>
        <v>7</v>
      </c>
      <c r="C43" s="9">
        <f t="shared" si="16"/>
        <v>6</v>
      </c>
      <c r="D43" s="3">
        <v>0.45700000000000002</v>
      </c>
      <c r="E43" s="3">
        <v>0.3</v>
      </c>
      <c r="F43" s="2">
        <f t="shared" si="6"/>
        <v>-1.2039728043259361</v>
      </c>
      <c r="G43" s="8">
        <f t="shared" si="19"/>
        <v>0.3571461958590092</v>
      </c>
      <c r="H43" s="8">
        <f t="shared" si="7"/>
        <v>-1.0296100688196286</v>
      </c>
      <c r="I43" s="8">
        <f t="shared" si="20"/>
        <v>0.45833424099708253</v>
      </c>
      <c r="K43" s="3">
        <v>407.5</v>
      </c>
      <c r="L43" s="55">
        <v>1.3927590000000001</v>
      </c>
      <c r="M43" s="8">
        <f t="shared" si="8"/>
        <v>0.33128667193345018</v>
      </c>
      <c r="R43" s="3">
        <v>191.71666666666667</v>
      </c>
      <c r="S43" s="3">
        <v>0.155</v>
      </c>
      <c r="T43" s="42">
        <f t="shared" si="9"/>
        <v>-1.8643301620628905</v>
      </c>
      <c r="U43" s="3">
        <v>0.214</v>
      </c>
      <c r="V43" s="3">
        <v>0.253</v>
      </c>
      <c r="W43" s="32" t="s">
        <v>55</v>
      </c>
      <c r="X43" s="33">
        <v>41417</v>
      </c>
      <c r="Y43" s="34">
        <v>0.75</v>
      </c>
      <c r="Z43" s="33">
        <v>41424</v>
      </c>
      <c r="AA43" s="35">
        <v>0.93333333333333324</v>
      </c>
      <c r="AB43" s="9">
        <f t="shared" si="17"/>
        <v>7</v>
      </c>
      <c r="AC43" s="23">
        <f t="shared" si="10"/>
        <v>6</v>
      </c>
      <c r="AD43" s="3">
        <f t="shared" si="18"/>
        <v>172.4</v>
      </c>
      <c r="AE43" s="32"/>
    </row>
    <row r="44" spans="1:32" x14ac:dyDescent="0.25">
      <c r="A44" s="9">
        <v>168</v>
      </c>
      <c r="B44" s="9">
        <f t="shared" si="15"/>
        <v>7</v>
      </c>
      <c r="C44" s="9">
        <f t="shared" si="16"/>
        <v>6</v>
      </c>
      <c r="D44" s="3">
        <v>0.45900000000000002</v>
      </c>
      <c r="E44" s="3">
        <v>0.309</v>
      </c>
      <c r="F44" s="2">
        <f t="shared" si="6"/>
        <v>-1.1744140020843916</v>
      </c>
      <c r="G44" s="8">
        <f t="shared" si="19"/>
        <v>0.3571461958590092</v>
      </c>
      <c r="H44" s="8">
        <f t="shared" si="7"/>
        <v>-1.0296100688196286</v>
      </c>
      <c r="I44" s="8">
        <f t="shared" si="20"/>
        <v>0.45833424099708253</v>
      </c>
      <c r="K44" s="3">
        <v>456.5</v>
      </c>
      <c r="L44" s="55">
        <v>0.64263400000000004</v>
      </c>
      <c r="M44" s="8">
        <f t="shared" si="8"/>
        <v>-0.44217992364715636</v>
      </c>
      <c r="R44" s="3">
        <v>192.08333333333331</v>
      </c>
      <c r="S44" s="3">
        <v>0.19400000000000001</v>
      </c>
      <c r="T44" s="42">
        <f t="shared" si="9"/>
        <v>-1.6398971199188088</v>
      </c>
      <c r="U44" s="3">
        <v>0.24199999999999999</v>
      </c>
      <c r="V44" s="3">
        <v>0.316</v>
      </c>
      <c r="W44" s="32" t="s">
        <v>56</v>
      </c>
      <c r="X44" s="33">
        <v>41417</v>
      </c>
      <c r="Y44" s="34">
        <v>0.75</v>
      </c>
      <c r="Z44" s="33">
        <v>41425</v>
      </c>
      <c r="AA44" s="40">
        <v>1.6666666666666666E-2</v>
      </c>
      <c r="AB44" s="9">
        <f t="shared" si="17"/>
        <v>8</v>
      </c>
      <c r="AC44" s="23">
        <f t="shared" si="10"/>
        <v>7</v>
      </c>
      <c r="AD44" s="3">
        <f t="shared" si="18"/>
        <v>174.4</v>
      </c>
      <c r="AE44" s="13"/>
    </row>
    <row r="45" spans="1:32" x14ac:dyDescent="0.25">
      <c r="A45" s="9">
        <v>168</v>
      </c>
      <c r="B45" s="9">
        <f t="shared" si="15"/>
        <v>7</v>
      </c>
      <c r="C45" s="9">
        <f t="shared" si="16"/>
        <v>6</v>
      </c>
      <c r="D45" s="3">
        <v>0.51</v>
      </c>
      <c r="E45" s="3">
        <v>0.32900000000000001</v>
      </c>
      <c r="F45" s="2">
        <f t="shared" si="6"/>
        <v>-1.1116975282167652</v>
      </c>
      <c r="G45" s="8">
        <f t="shared" si="19"/>
        <v>0.3571461958590092</v>
      </c>
      <c r="H45" s="8">
        <f t="shared" si="7"/>
        <v>-1.0296100688196286</v>
      </c>
      <c r="I45" s="8">
        <f t="shared" si="20"/>
        <v>0.45833424099708253</v>
      </c>
      <c r="K45" s="3">
        <v>456.5</v>
      </c>
      <c r="L45" s="55">
        <v>0.56701999999999997</v>
      </c>
      <c r="M45" s="8">
        <f t="shared" si="8"/>
        <v>-0.56736070250786896</v>
      </c>
      <c r="R45" s="3">
        <v>192.7166666666667</v>
      </c>
      <c r="S45" s="3">
        <v>0.186</v>
      </c>
      <c r="T45" s="42">
        <f t="shared" si="9"/>
        <v>-1.6820086052689358</v>
      </c>
      <c r="U45" s="3">
        <v>0.24199999999999999</v>
      </c>
      <c r="V45" s="3">
        <v>0.27400000000000002</v>
      </c>
      <c r="W45" s="32" t="s">
        <v>57</v>
      </c>
      <c r="X45" s="33">
        <v>41417</v>
      </c>
      <c r="Y45" s="34">
        <v>0.75</v>
      </c>
      <c r="Z45" s="33">
        <v>41425</v>
      </c>
      <c r="AA45" s="40">
        <v>9.9999999999999992E-2</v>
      </c>
      <c r="AB45" s="9">
        <f t="shared" si="17"/>
        <v>8</v>
      </c>
      <c r="AC45" s="23">
        <f t="shared" si="10"/>
        <v>7</v>
      </c>
      <c r="AD45" s="3">
        <f t="shared" si="18"/>
        <v>176.39999999999998</v>
      </c>
      <c r="AE45" s="13">
        <v>0.39700000000000002</v>
      </c>
      <c r="AF45" s="8">
        <v>0.26</v>
      </c>
    </row>
    <row r="46" spans="1:32" x14ac:dyDescent="0.25">
      <c r="A46" s="3">
        <v>172.13333333333333</v>
      </c>
      <c r="B46" s="9">
        <f t="shared" si="15"/>
        <v>7.1722222222222216</v>
      </c>
      <c r="C46" s="9">
        <f t="shared" si="16"/>
        <v>6.1722222222222216</v>
      </c>
      <c r="D46" s="6">
        <v>0.69899999999999995</v>
      </c>
      <c r="E46" s="3">
        <v>0.52900000000000003</v>
      </c>
      <c r="F46" s="2">
        <f t="shared" si="6"/>
        <v>-0.63676684712383758</v>
      </c>
      <c r="G46" s="8">
        <f t="shared" si="19"/>
        <v>0.38594512574569073</v>
      </c>
      <c r="H46" s="8">
        <f t="shared" si="7"/>
        <v>-0.95206008090377281</v>
      </c>
      <c r="I46" s="8">
        <f t="shared" si="20"/>
        <v>0.49771787178810278</v>
      </c>
      <c r="K46" s="3">
        <v>504</v>
      </c>
      <c r="L46" s="13">
        <v>0.60423899999999997</v>
      </c>
      <c r="M46" s="8">
        <f t="shared" si="8"/>
        <v>-0.50378546394984858</v>
      </c>
      <c r="R46" s="3">
        <v>192.98333333333335</v>
      </c>
      <c r="S46" s="3">
        <v>0.13500000000000001</v>
      </c>
      <c r="T46" s="42">
        <f t="shared" si="9"/>
        <v>-2.0024805005437076</v>
      </c>
      <c r="U46" s="3">
        <v>0.19400000000000001</v>
      </c>
      <c r="V46" s="3" t="s">
        <v>84</v>
      </c>
      <c r="W46" s="32" t="s">
        <v>58</v>
      </c>
      <c r="X46" s="33">
        <v>41417</v>
      </c>
      <c r="Y46" s="34">
        <v>0.75</v>
      </c>
      <c r="Z46" s="33">
        <v>41425</v>
      </c>
      <c r="AA46" s="40">
        <v>0.18333333333333335</v>
      </c>
      <c r="AB46" s="9">
        <f t="shared" si="17"/>
        <v>8</v>
      </c>
      <c r="AC46" s="23">
        <f t="shared" si="10"/>
        <v>7</v>
      </c>
      <c r="AD46" s="3">
        <f t="shared" si="18"/>
        <v>178.4</v>
      </c>
      <c r="AE46" s="13"/>
    </row>
    <row r="47" spans="1:32" x14ac:dyDescent="0.25">
      <c r="A47" s="3">
        <v>172.36666666666667</v>
      </c>
      <c r="B47" s="9">
        <f t="shared" si="15"/>
        <v>7.1819444444444445</v>
      </c>
      <c r="C47" s="9">
        <f t="shared" si="16"/>
        <v>6.1819444444444445</v>
      </c>
      <c r="D47" s="6">
        <v>0.66600000000000004</v>
      </c>
      <c r="E47" s="3">
        <v>0.45</v>
      </c>
      <c r="F47" s="2">
        <f t="shared" si="6"/>
        <v>-0.79850769621777162</v>
      </c>
      <c r="G47" s="8">
        <f t="shared" si="19"/>
        <v>0.38763378039800589</v>
      </c>
      <c r="H47" s="8">
        <f t="shared" si="7"/>
        <v>-0.94769425003347108</v>
      </c>
      <c r="I47" s="8">
        <f t="shared" si="20"/>
        <v>0.50003399167358786</v>
      </c>
      <c r="K47" s="3">
        <v>504</v>
      </c>
      <c r="L47" s="55">
        <v>0.98449399999999998</v>
      </c>
      <c r="M47" s="8">
        <f t="shared" si="8"/>
        <v>-1.5627475385723188E-2</v>
      </c>
      <c r="R47" s="3">
        <v>193.06666666666666</v>
      </c>
      <c r="S47" s="3">
        <v>0.18099999999999999</v>
      </c>
      <c r="T47" s="42">
        <f t="shared" si="9"/>
        <v>-1.7092582477163114</v>
      </c>
      <c r="U47" s="3">
        <v>0.27100000000000002</v>
      </c>
      <c r="V47" s="3">
        <v>0.316</v>
      </c>
      <c r="W47" s="32" t="s">
        <v>59</v>
      </c>
      <c r="X47" s="33">
        <v>41417</v>
      </c>
      <c r="Y47" s="34">
        <v>0.75</v>
      </c>
      <c r="Z47" s="33">
        <v>41425</v>
      </c>
      <c r="AA47" s="40">
        <v>0.26666666666666666</v>
      </c>
      <c r="AB47" s="9">
        <f t="shared" si="17"/>
        <v>8</v>
      </c>
      <c r="AC47" s="23">
        <f t="shared" si="10"/>
        <v>7</v>
      </c>
      <c r="AD47" s="3">
        <f t="shared" si="18"/>
        <v>180.4</v>
      </c>
      <c r="AE47" s="13"/>
    </row>
    <row r="48" spans="1:32" x14ac:dyDescent="0.25">
      <c r="A48" s="3">
        <v>172.63333333333333</v>
      </c>
      <c r="B48" s="9">
        <f t="shared" si="15"/>
        <v>7.1930555555555555</v>
      </c>
      <c r="C48" s="9">
        <f t="shared" si="16"/>
        <v>6.1930555555555555</v>
      </c>
      <c r="D48" s="6">
        <v>0.61399999999999999</v>
      </c>
      <c r="E48" s="3">
        <v>0.45700000000000002</v>
      </c>
      <c r="F48" s="2">
        <f t="shared" si="6"/>
        <v>-0.78307188808793227</v>
      </c>
      <c r="G48" s="8">
        <f t="shared" si="19"/>
        <v>0.38957209252865876</v>
      </c>
      <c r="H48" s="8">
        <f t="shared" si="7"/>
        <v>-0.94270634086599059</v>
      </c>
      <c r="I48" s="8">
        <f t="shared" si="20"/>
        <v>0.50269344920567072</v>
      </c>
      <c r="K48" s="3">
        <v>431</v>
      </c>
      <c r="L48" s="55">
        <v>1.1161700000000001</v>
      </c>
      <c r="M48" s="8">
        <f t="shared" si="8"/>
        <v>0.10990318210722511</v>
      </c>
      <c r="R48" s="3">
        <v>193.23333333333335</v>
      </c>
      <c r="S48" s="3">
        <v>0.14199999999999999</v>
      </c>
      <c r="T48" s="42">
        <f t="shared" si="9"/>
        <v>-1.9519282213808764</v>
      </c>
      <c r="U48" s="3" t="s">
        <v>84</v>
      </c>
      <c r="V48" s="3">
        <v>0.22500000000000001</v>
      </c>
      <c r="W48" s="32" t="s">
        <v>41</v>
      </c>
      <c r="X48" s="33">
        <v>41417</v>
      </c>
      <c r="Y48" s="34">
        <v>0.75</v>
      </c>
      <c r="Z48" s="33">
        <v>41425</v>
      </c>
      <c r="AA48" s="40">
        <v>0.41666666666666669</v>
      </c>
      <c r="AB48" s="9">
        <f t="shared" si="17"/>
        <v>8</v>
      </c>
      <c r="AC48" s="23">
        <f t="shared" si="10"/>
        <v>7</v>
      </c>
      <c r="AD48" s="3">
        <f t="shared" si="18"/>
        <v>184</v>
      </c>
      <c r="AE48" s="13"/>
    </row>
    <row r="49" spans="1:32" x14ac:dyDescent="0.25">
      <c r="A49" s="3">
        <v>172.93333333333334</v>
      </c>
      <c r="B49" s="9">
        <f t="shared" si="15"/>
        <v>7.2055555555555557</v>
      </c>
      <c r="C49" s="9">
        <f t="shared" si="16"/>
        <v>6.2055555555555557</v>
      </c>
      <c r="D49" s="6">
        <v>0.83799999999999997</v>
      </c>
      <c r="E49" s="3">
        <v>0.57299999999999995</v>
      </c>
      <c r="F49" s="2">
        <f t="shared" si="6"/>
        <v>-0.55686956226739759</v>
      </c>
      <c r="G49" s="8">
        <f t="shared" si="19"/>
        <v>0.39176347253394006</v>
      </c>
      <c r="H49" s="8">
        <f t="shared" si="7"/>
        <v>-0.9370970076955133</v>
      </c>
      <c r="I49" s="8">
        <f t="shared" si="20"/>
        <v>0.50570129953655574</v>
      </c>
      <c r="K49" s="3">
        <v>431</v>
      </c>
      <c r="L49" s="55">
        <v>1.125</v>
      </c>
      <c r="M49" s="8">
        <f t="shared" si="8"/>
        <v>0.11778303565638346</v>
      </c>
      <c r="R49" s="3">
        <v>193.75</v>
      </c>
      <c r="S49" s="3">
        <v>0.123</v>
      </c>
      <c r="T49" s="42">
        <f t="shared" si="9"/>
        <v>-2.0955709236097197</v>
      </c>
      <c r="U49" s="3">
        <v>0.17699999999999999</v>
      </c>
      <c r="V49" s="3">
        <v>0.22500000000000001</v>
      </c>
      <c r="W49" s="32" t="s">
        <v>60</v>
      </c>
      <c r="X49" s="33">
        <v>41417</v>
      </c>
      <c r="Y49" s="34">
        <v>0.75</v>
      </c>
      <c r="Z49" s="33">
        <v>41425</v>
      </c>
      <c r="AA49" s="40">
        <v>0.45833333333333331</v>
      </c>
      <c r="AB49" s="9">
        <f t="shared" si="17"/>
        <v>8</v>
      </c>
      <c r="AC49" s="23">
        <f t="shared" si="10"/>
        <v>7</v>
      </c>
      <c r="AD49" s="6">
        <f t="shared" ref="AD49:AD65" si="21">((Z49-X49)+(AA50-Y49))*24</f>
        <v>186.13333333333333</v>
      </c>
      <c r="AE49" s="13"/>
    </row>
    <row r="50" spans="1:32" x14ac:dyDescent="0.25">
      <c r="A50" s="3">
        <v>173.15</v>
      </c>
      <c r="B50" s="9">
        <f t="shared" si="15"/>
        <v>7.2145833333333336</v>
      </c>
      <c r="C50" s="9">
        <f t="shared" si="16"/>
        <v>6.2145833333333336</v>
      </c>
      <c r="D50" s="6">
        <v>0.60599999999999998</v>
      </c>
      <c r="E50" s="3">
        <v>0.39800000000000002</v>
      </c>
      <c r="F50" s="2">
        <f t="shared" si="6"/>
        <v>-0.92130327369769927</v>
      </c>
      <c r="G50" s="8">
        <f t="shared" si="19"/>
        <v>0.39335326081780764</v>
      </c>
      <c r="H50" s="8">
        <f t="shared" si="7"/>
        <v>-0.93304718837774647</v>
      </c>
      <c r="I50" s="8">
        <f t="shared" si="20"/>
        <v>0.50788419102330806</v>
      </c>
      <c r="K50" s="3">
        <v>431</v>
      </c>
      <c r="L50" s="55">
        <v>1.2228749999999999</v>
      </c>
      <c r="M50" s="8">
        <f t="shared" si="8"/>
        <v>0.2012046437954558</v>
      </c>
      <c r="R50" s="3">
        <v>195.81666666666666</v>
      </c>
      <c r="S50" s="3">
        <v>0.17599999999999999</v>
      </c>
      <c r="T50" s="42">
        <f t="shared" si="9"/>
        <v>-1.7372712839439852</v>
      </c>
      <c r="U50" s="3">
        <v>0.191</v>
      </c>
      <c r="V50" s="3">
        <v>0.22700000000000001</v>
      </c>
      <c r="W50" s="32" t="s">
        <v>61</v>
      </c>
      <c r="X50" s="33">
        <v>41417</v>
      </c>
      <c r="Y50" s="34">
        <v>0.75</v>
      </c>
      <c r="Z50" s="33">
        <v>41425</v>
      </c>
      <c r="AA50" s="41">
        <v>0.50555555555555554</v>
      </c>
      <c r="AB50" s="9">
        <f t="shared" si="17"/>
        <v>8</v>
      </c>
      <c r="AC50" s="23">
        <f t="shared" si="10"/>
        <v>7</v>
      </c>
      <c r="AD50" s="5">
        <f t="shared" si="21"/>
        <v>187.08333333333334</v>
      </c>
      <c r="AE50" s="32"/>
    </row>
    <row r="51" spans="1:32" x14ac:dyDescent="0.25">
      <c r="A51" s="3">
        <v>173.41666666666669</v>
      </c>
      <c r="B51" s="9">
        <f t="shared" si="15"/>
        <v>7.2256944444444455</v>
      </c>
      <c r="C51" s="9">
        <f t="shared" si="16"/>
        <v>6.2256944444444455</v>
      </c>
      <c r="D51" s="6">
        <v>0.72399999999999998</v>
      </c>
      <c r="E51" s="3">
        <v>0.58899999999999997</v>
      </c>
      <c r="F51" s="2">
        <f t="shared" si="6"/>
        <v>-0.52932909533055039</v>
      </c>
      <c r="G51" s="8">
        <f t="shared" si="19"/>
        <v>0.39531815800022585</v>
      </c>
      <c r="H51" s="8">
        <f t="shared" si="7"/>
        <v>-0.92806437500077932</v>
      </c>
      <c r="I51" s="8">
        <f t="shared" si="20"/>
        <v>0.51058303161691398</v>
      </c>
      <c r="K51" s="3">
        <v>431</v>
      </c>
      <c r="L51" s="55">
        <v>1.3150250000000001</v>
      </c>
      <c r="M51" s="8">
        <f t="shared" si="8"/>
        <v>0.27385567685585754</v>
      </c>
      <c r="R51" s="3">
        <v>217.03333333333336</v>
      </c>
      <c r="S51" s="3">
        <v>0.16</v>
      </c>
      <c r="T51" s="42">
        <f t="shared" si="9"/>
        <v>-1.8325814637483102</v>
      </c>
      <c r="U51" s="3">
        <v>0.19400000000000001</v>
      </c>
      <c r="V51" s="3">
        <v>0.222</v>
      </c>
      <c r="W51" s="32" t="s">
        <v>62</v>
      </c>
      <c r="X51" s="33">
        <v>41417</v>
      </c>
      <c r="Y51" s="34">
        <v>0.75</v>
      </c>
      <c r="Z51" s="33">
        <v>41425</v>
      </c>
      <c r="AA51" s="35">
        <v>0.54513888888888895</v>
      </c>
      <c r="AB51" s="9">
        <f t="shared" si="17"/>
        <v>8</v>
      </c>
      <c r="AC51" s="23">
        <f t="shared" si="10"/>
        <v>7</v>
      </c>
      <c r="AD51" s="5">
        <f t="shared" si="21"/>
        <v>188.15</v>
      </c>
      <c r="AE51" s="32"/>
    </row>
    <row r="52" spans="1:32" x14ac:dyDescent="0.25">
      <c r="A52" s="3">
        <v>174.16666666666669</v>
      </c>
      <c r="B52" s="9">
        <f t="shared" si="15"/>
        <v>7.2569444444444455</v>
      </c>
      <c r="C52" s="9">
        <f t="shared" si="16"/>
        <v>6.2569444444444455</v>
      </c>
      <c r="D52" s="6">
        <v>0.54800000000000004</v>
      </c>
      <c r="E52" s="3">
        <v>0.42299999999999999</v>
      </c>
      <c r="F52" s="2">
        <f t="shared" si="6"/>
        <v>-0.86038309993585915</v>
      </c>
      <c r="G52" s="8">
        <f t="shared" si="19"/>
        <v>0.40089343930392562</v>
      </c>
      <c r="H52" s="8">
        <f t="shared" si="7"/>
        <v>-0.91405962438670041</v>
      </c>
      <c r="I52" s="8">
        <f t="shared" si="20"/>
        <v>0.51824621174726282</v>
      </c>
      <c r="K52" s="3">
        <v>431</v>
      </c>
      <c r="L52" s="55">
        <v>1.695587</v>
      </c>
      <c r="M52" s="8">
        <f t="shared" si="8"/>
        <v>0.52802899356438282</v>
      </c>
      <c r="R52" s="3">
        <v>216.65</v>
      </c>
      <c r="S52" s="3">
        <v>0.155</v>
      </c>
      <c r="T52" s="42">
        <f t="shared" si="9"/>
        <v>-1.8643301620628905</v>
      </c>
      <c r="U52" s="3" t="s">
        <v>84</v>
      </c>
      <c r="V52" s="3">
        <v>0.27200000000000002</v>
      </c>
      <c r="W52" s="32" t="s">
        <v>63</v>
      </c>
      <c r="X52" s="33">
        <v>41417</v>
      </c>
      <c r="Y52" s="34">
        <v>0.75</v>
      </c>
      <c r="Z52" s="33">
        <v>41425</v>
      </c>
      <c r="AA52" s="35">
        <v>0.58958333333333335</v>
      </c>
      <c r="AB52" s="9">
        <f t="shared" si="17"/>
        <v>8</v>
      </c>
      <c r="AC52" s="23">
        <f t="shared" si="10"/>
        <v>7</v>
      </c>
      <c r="AD52" s="5">
        <f t="shared" si="21"/>
        <v>189.05</v>
      </c>
      <c r="AE52" s="32"/>
      <c r="AF52" s="8">
        <v>0.35599999999999998</v>
      </c>
    </row>
    <row r="53" spans="1:32" x14ac:dyDescent="0.25">
      <c r="A53" s="3">
        <v>174.71666666666667</v>
      </c>
      <c r="B53" s="9">
        <f t="shared" si="15"/>
        <v>7.2798611111111109</v>
      </c>
      <c r="C53" s="9">
        <f t="shared" si="16"/>
        <v>6.2798611111111109</v>
      </c>
      <c r="D53" s="3">
        <v>0.55600000000000005</v>
      </c>
      <c r="E53" s="3">
        <v>0.371</v>
      </c>
      <c r="F53" s="2">
        <f t="shared" si="6"/>
        <v>-0.99155321637470195</v>
      </c>
      <c r="G53" s="8">
        <f t="shared" si="19"/>
        <v>0.40502828291740389</v>
      </c>
      <c r="H53" s="8">
        <f t="shared" si="7"/>
        <v>-0.90379837994994339</v>
      </c>
      <c r="I53" s="8">
        <f t="shared" si="20"/>
        <v>0.52393462299989579</v>
      </c>
      <c r="K53" s="3">
        <v>479.5</v>
      </c>
      <c r="L53" s="55">
        <v>0.720553</v>
      </c>
      <c r="M53" s="8">
        <f t="shared" si="8"/>
        <v>-0.32773630622020794</v>
      </c>
      <c r="R53" s="3">
        <v>216.81666666666666</v>
      </c>
      <c r="S53" s="3">
        <v>0.14299999999999999</v>
      </c>
      <c r="T53" s="42">
        <f t="shared" si="9"/>
        <v>-1.9449106487222299</v>
      </c>
      <c r="U53" s="3" t="s">
        <v>84</v>
      </c>
      <c r="V53" s="3">
        <v>0.21099999999999999</v>
      </c>
      <c r="W53" s="32" t="s">
        <v>64</v>
      </c>
      <c r="X53" s="33">
        <v>41417</v>
      </c>
      <c r="Y53" s="34">
        <v>0.75</v>
      </c>
      <c r="Z53" s="33">
        <v>41425</v>
      </c>
      <c r="AA53" s="35">
        <v>0.62708333333333333</v>
      </c>
      <c r="AB53" s="9">
        <f t="shared" si="17"/>
        <v>8</v>
      </c>
      <c r="AC53" s="23">
        <f t="shared" si="10"/>
        <v>7</v>
      </c>
      <c r="AD53" s="2">
        <f t="shared" si="21"/>
        <v>190.1</v>
      </c>
      <c r="AE53" s="32">
        <v>0.49</v>
      </c>
    </row>
    <row r="54" spans="1:32" x14ac:dyDescent="0.25">
      <c r="A54" s="3">
        <v>174.85</v>
      </c>
      <c r="B54" s="9">
        <f t="shared" si="15"/>
        <v>7.2854166666666664</v>
      </c>
      <c r="C54" s="9">
        <f t="shared" si="16"/>
        <v>6.2854166666666664</v>
      </c>
      <c r="D54" s="3">
        <v>0.58899999999999997</v>
      </c>
      <c r="E54" s="3">
        <v>0.46700000000000003</v>
      </c>
      <c r="F54" s="2">
        <f t="shared" si="6"/>
        <v>-0.76142602131323966</v>
      </c>
      <c r="G54" s="8">
        <f t="shared" si="19"/>
        <v>0.40603661048390194</v>
      </c>
      <c r="H54" s="8">
        <f t="shared" si="7"/>
        <v>-0.90131194984012974</v>
      </c>
      <c r="I54" s="8">
        <f t="shared" si="20"/>
        <v>0.52532246022543561</v>
      </c>
      <c r="K54" s="3">
        <v>479.5</v>
      </c>
      <c r="L54" s="55">
        <v>0.83963299999999996</v>
      </c>
      <c r="M54" s="8">
        <f t="shared" si="8"/>
        <v>-0.17479038737737679</v>
      </c>
      <c r="R54" s="3">
        <v>217.04999999999998</v>
      </c>
      <c r="S54" s="3">
        <v>0.111</v>
      </c>
      <c r="T54" s="42">
        <f t="shared" si="9"/>
        <v>-2.1982250776698029</v>
      </c>
      <c r="U54" s="3" t="s">
        <v>84</v>
      </c>
      <c r="V54" s="3">
        <v>0.185</v>
      </c>
      <c r="W54" s="32" t="s">
        <v>65</v>
      </c>
      <c r="X54" s="33">
        <v>41417</v>
      </c>
      <c r="Y54" s="34">
        <v>0.75</v>
      </c>
      <c r="Z54" s="33">
        <v>41425</v>
      </c>
      <c r="AA54" s="41">
        <v>0.67083333333333339</v>
      </c>
      <c r="AB54" s="9">
        <f t="shared" si="17"/>
        <v>8</v>
      </c>
      <c r="AC54" s="23">
        <f t="shared" si="10"/>
        <v>7</v>
      </c>
      <c r="AD54" s="2">
        <f t="shared" si="21"/>
        <v>191</v>
      </c>
      <c r="AE54" s="32"/>
    </row>
    <row r="55" spans="1:32" x14ac:dyDescent="0.25">
      <c r="A55" s="3">
        <v>192.21666666666667</v>
      </c>
      <c r="B55" s="9">
        <f t="shared" si="15"/>
        <v>8.0090277777777779</v>
      </c>
      <c r="C55" s="9">
        <f t="shared" si="16"/>
        <v>7.0090277777777779</v>
      </c>
      <c r="D55" s="6">
        <v>1.145</v>
      </c>
      <c r="E55" s="3">
        <v>0.81499999999999995</v>
      </c>
      <c r="F55" s="2">
        <f t="shared" si="6"/>
        <v>-0.2045671657412744</v>
      </c>
      <c r="G55" s="8">
        <f t="shared" si="19"/>
        <v>0.55895032721487059</v>
      </c>
      <c r="H55" s="8">
        <f t="shared" si="7"/>
        <v>-0.58169466985606111</v>
      </c>
      <c r="I55" s="8">
        <f t="shared" si="20"/>
        <v>0.73853494086331573</v>
      </c>
      <c r="K55" s="3">
        <v>479.5</v>
      </c>
      <c r="L55" s="55">
        <v>1.4611559999999999</v>
      </c>
      <c r="M55" s="8">
        <f t="shared" si="8"/>
        <v>0.37922790324908989</v>
      </c>
      <c r="R55" s="3">
        <v>217.18333333333334</v>
      </c>
      <c r="S55" s="3">
        <v>0.19500000000000001</v>
      </c>
      <c r="T55" s="42">
        <f t="shared" si="9"/>
        <v>-1.6347557204183902</v>
      </c>
      <c r="U55" s="3">
        <v>0.255</v>
      </c>
      <c r="V55" s="3">
        <v>0.29299999999999998</v>
      </c>
      <c r="W55" s="32" t="s">
        <v>66</v>
      </c>
      <c r="X55" s="33">
        <v>41417</v>
      </c>
      <c r="Y55" s="34">
        <v>0.75</v>
      </c>
      <c r="Z55" s="33">
        <v>41425</v>
      </c>
      <c r="AA55" s="35">
        <v>0.70833333333333337</v>
      </c>
      <c r="AB55" s="9">
        <f t="shared" si="17"/>
        <v>8</v>
      </c>
      <c r="AC55" s="23">
        <f t="shared" si="10"/>
        <v>7</v>
      </c>
      <c r="AD55" s="6">
        <f t="shared" si="21"/>
        <v>191.75</v>
      </c>
      <c r="AE55" s="32"/>
    </row>
    <row r="56" spans="1:32" x14ac:dyDescent="0.25">
      <c r="A56" s="3">
        <v>192.40000000000003</v>
      </c>
      <c r="B56" s="9">
        <f t="shared" si="15"/>
        <v>8.0166666666666675</v>
      </c>
      <c r="C56" s="9">
        <f t="shared" si="16"/>
        <v>7.0166666666666675</v>
      </c>
      <c r="D56" s="6">
        <v>0.73299999999999998</v>
      </c>
      <c r="E56" s="3">
        <v>0.45900000000000002</v>
      </c>
      <c r="F56" s="2">
        <f t="shared" si="6"/>
        <v>-0.77870506892159186</v>
      </c>
      <c r="G56" s="8">
        <f t="shared" si="19"/>
        <v>0.56081165963497792</v>
      </c>
      <c r="H56" s="8">
        <f t="shared" si="7"/>
        <v>-0.57837015240267786</v>
      </c>
      <c r="I56" s="8">
        <f t="shared" si="20"/>
        <v>0.74116152292502058</v>
      </c>
      <c r="K56" s="3">
        <v>527.5</v>
      </c>
      <c r="L56" s="55">
        <v>0.70027600000000001</v>
      </c>
      <c r="M56" s="8">
        <f t="shared" si="8"/>
        <v>-0.35628073593463289</v>
      </c>
      <c r="R56" s="3">
        <v>218.10000000000002</v>
      </c>
      <c r="S56" s="3">
        <v>0.25700000000000001</v>
      </c>
      <c r="T56" s="42">
        <f t="shared" si="9"/>
        <v>-1.3586791940869172</v>
      </c>
      <c r="U56" s="3">
        <v>0.30099999999999999</v>
      </c>
      <c r="V56" s="3">
        <v>0.34200000000000003</v>
      </c>
      <c r="W56" s="32" t="s">
        <v>67</v>
      </c>
      <c r="X56" s="33">
        <v>41417</v>
      </c>
      <c r="Y56" s="34">
        <v>0.75</v>
      </c>
      <c r="Z56" s="33">
        <v>41425</v>
      </c>
      <c r="AA56" s="35">
        <v>0.73958333333333337</v>
      </c>
      <c r="AB56" s="9">
        <f t="shared" si="17"/>
        <v>8</v>
      </c>
      <c r="AC56" s="23">
        <f t="shared" si="10"/>
        <v>7</v>
      </c>
      <c r="AD56" s="6">
        <f t="shared" si="21"/>
        <v>193.75</v>
      </c>
      <c r="AE56" s="13"/>
    </row>
    <row r="57" spans="1:32" x14ac:dyDescent="0.25">
      <c r="A57" s="3">
        <v>192.58333333333331</v>
      </c>
      <c r="B57" s="9">
        <f t="shared" si="15"/>
        <v>8.0243055555555554</v>
      </c>
      <c r="C57" s="9">
        <f t="shared" si="16"/>
        <v>7.0243055555555554</v>
      </c>
      <c r="D57" s="6">
        <v>0.79500000000000004</v>
      </c>
      <c r="E57" s="3">
        <v>0.57099999999999995</v>
      </c>
      <c r="F57" s="2">
        <f t="shared" si="6"/>
        <v>-0.56036606932612687</v>
      </c>
      <c r="G57" s="8">
        <f t="shared" si="19"/>
        <v>0.56267854939312301</v>
      </c>
      <c r="H57" s="8">
        <f t="shared" si="7"/>
        <v>-0.57504677412766503</v>
      </c>
      <c r="I57" s="8">
        <f t="shared" si="20"/>
        <v>0.74379665333598943</v>
      </c>
      <c r="K57" s="3">
        <v>527.5</v>
      </c>
      <c r="L57" s="55">
        <v>1.1699329999999999</v>
      </c>
      <c r="M57" s="8">
        <f t="shared" si="8"/>
        <v>0.15694648221269944</v>
      </c>
      <c r="R57" s="3">
        <v>218.41666666666669</v>
      </c>
      <c r="S57" s="3">
        <v>0.29599999999999999</v>
      </c>
      <c r="T57" s="42">
        <f t="shared" si="9"/>
        <v>-1.2173958246580767</v>
      </c>
      <c r="U57" s="3" t="s">
        <v>84</v>
      </c>
      <c r="V57" s="3">
        <v>0.35299999999999998</v>
      </c>
      <c r="W57" s="32" t="s">
        <v>68</v>
      </c>
      <c r="X57" s="33">
        <v>41417</v>
      </c>
      <c r="Y57" s="34">
        <v>0.75</v>
      </c>
      <c r="Z57" s="33">
        <v>41425</v>
      </c>
      <c r="AA57" s="40">
        <v>0.82291666666666663</v>
      </c>
      <c r="AB57" s="9">
        <f t="shared" si="17"/>
        <v>8</v>
      </c>
      <c r="AC57" s="23">
        <f t="shared" si="10"/>
        <v>7</v>
      </c>
      <c r="AD57" s="6">
        <f t="shared" si="21"/>
        <v>195.75</v>
      </c>
      <c r="AE57" s="13"/>
    </row>
    <row r="58" spans="1:32" x14ac:dyDescent="0.25">
      <c r="A58" s="3">
        <v>192.7166666666667</v>
      </c>
      <c r="B58" s="9">
        <f t="shared" si="15"/>
        <v>8.0298611111111118</v>
      </c>
      <c r="C58" s="9">
        <f t="shared" si="16"/>
        <v>7.0298611111111118</v>
      </c>
      <c r="D58" s="6">
        <v>0.69899999999999995</v>
      </c>
      <c r="E58" s="3">
        <v>0.52</v>
      </c>
      <c r="F58" s="2">
        <f t="shared" si="6"/>
        <v>-0.65392646740666394</v>
      </c>
      <c r="G58" s="8">
        <f t="shared" si="19"/>
        <v>0.56403978499319329</v>
      </c>
      <c r="H58" s="8">
        <f t="shared" si="7"/>
        <v>-0.57263048920388793</v>
      </c>
      <c r="I58" s="8">
        <f t="shared" si="20"/>
        <v>0.74571849368876819</v>
      </c>
      <c r="K58" s="3">
        <v>527.5</v>
      </c>
      <c r="L58" s="55">
        <v>0.60626599999999997</v>
      </c>
      <c r="M58" s="8">
        <f t="shared" si="8"/>
        <v>-0.50043644532612297</v>
      </c>
      <c r="R58" s="3">
        <v>218.86666666666665</v>
      </c>
      <c r="S58" s="3">
        <v>0.193</v>
      </c>
      <c r="T58" s="42">
        <f t="shared" si="9"/>
        <v>-1.6450650900772514</v>
      </c>
      <c r="U58" s="3">
        <v>0.28399999999999997</v>
      </c>
      <c r="V58" s="3">
        <v>0.32900000000000001</v>
      </c>
      <c r="W58" s="32" t="s">
        <v>69</v>
      </c>
      <c r="X58" s="33">
        <v>41417</v>
      </c>
      <c r="Y58" s="34">
        <v>0.75</v>
      </c>
      <c r="Z58" s="33">
        <v>41425</v>
      </c>
      <c r="AA58" s="40">
        <v>0.90625</v>
      </c>
      <c r="AB58" s="9">
        <f t="shared" si="17"/>
        <v>8</v>
      </c>
      <c r="AC58" s="23">
        <f t="shared" si="10"/>
        <v>7</v>
      </c>
      <c r="AD58" s="6">
        <f t="shared" si="21"/>
        <v>197.75</v>
      </c>
      <c r="AE58" s="13"/>
    </row>
    <row r="59" spans="1:32" x14ac:dyDescent="0.25">
      <c r="A59" s="3">
        <v>192.85</v>
      </c>
      <c r="B59" s="9">
        <f t="shared" ref="B59:B90" si="22">A59/24</f>
        <v>8.0354166666666664</v>
      </c>
      <c r="C59" s="9">
        <f t="shared" ref="C59:C90" si="23">B59-1</f>
        <v>7.0354166666666664</v>
      </c>
      <c r="D59" s="6">
        <v>0.70099999999999996</v>
      </c>
      <c r="E59" s="3">
        <v>0.495</v>
      </c>
      <c r="F59" s="2">
        <f t="shared" si="6"/>
        <v>-0.70319751641344674</v>
      </c>
      <c r="G59" s="8">
        <f t="shared" si="19"/>
        <v>0.56540397126673803</v>
      </c>
      <c r="H59" s="8">
        <f t="shared" si="7"/>
        <v>-0.57021480992924178</v>
      </c>
      <c r="I59" s="8">
        <f t="shared" si="20"/>
        <v>0.74764487574640093</v>
      </c>
      <c r="K59" s="3">
        <v>527.5</v>
      </c>
      <c r="L59" s="55">
        <v>0.72279700000000002</v>
      </c>
      <c r="M59" s="8">
        <f t="shared" si="8"/>
        <v>-0.32462687079841029</v>
      </c>
      <c r="R59" s="3">
        <v>219.93333333333334</v>
      </c>
      <c r="S59" s="3">
        <v>0.23400000000000001</v>
      </c>
      <c r="T59" s="42">
        <f t="shared" si="9"/>
        <v>-1.4524341636244356</v>
      </c>
      <c r="U59" s="3">
        <v>0.27</v>
      </c>
      <c r="V59" s="3">
        <v>0.33700000000000002</v>
      </c>
      <c r="W59" s="32" t="s">
        <v>70</v>
      </c>
      <c r="X59" s="33">
        <v>41417</v>
      </c>
      <c r="Y59" s="34">
        <v>0.75</v>
      </c>
      <c r="Z59" s="33">
        <v>41425</v>
      </c>
      <c r="AA59" s="40">
        <v>0.98958333333333337</v>
      </c>
      <c r="AB59" s="9">
        <f t="shared" si="17"/>
        <v>8</v>
      </c>
      <c r="AC59" s="23">
        <f t="shared" si="10"/>
        <v>7</v>
      </c>
      <c r="AD59" s="6">
        <f t="shared" si="21"/>
        <v>175.75</v>
      </c>
      <c r="AE59" s="13"/>
    </row>
    <row r="60" spans="1:32" x14ac:dyDescent="0.25">
      <c r="A60" s="3">
        <v>214.68333333333334</v>
      </c>
      <c r="B60" s="9">
        <f t="shared" si="22"/>
        <v>8.9451388888888896</v>
      </c>
      <c r="C60" s="9">
        <f t="shared" si="23"/>
        <v>7.9451388888888896</v>
      </c>
      <c r="D60" s="3">
        <v>0.66</v>
      </c>
      <c r="E60" s="3">
        <v>0.5</v>
      </c>
      <c r="F60" s="2">
        <f t="shared" si="6"/>
        <v>-0.69314718055994529</v>
      </c>
      <c r="G60" s="8">
        <f t="shared" si="19"/>
        <v>0.83205394309431657</v>
      </c>
      <c r="H60" s="8">
        <f t="shared" si="7"/>
        <v>-0.18385800481275566</v>
      </c>
      <c r="I60" s="8">
        <f t="shared" si="20"/>
        <v>1.1307830185475911</v>
      </c>
      <c r="R60" s="3">
        <v>239.08333333333331</v>
      </c>
      <c r="S60" s="2">
        <v>0.19500000000000001</v>
      </c>
      <c r="T60" s="42">
        <f t="shared" si="9"/>
        <v>-1.6347557204183902</v>
      </c>
      <c r="U60" s="2">
        <v>0.25800000000000001</v>
      </c>
      <c r="V60" s="2">
        <v>0.29399999999999998</v>
      </c>
      <c r="W60" s="32" t="s">
        <v>71</v>
      </c>
      <c r="X60" s="33">
        <v>41417</v>
      </c>
      <c r="Y60" s="34">
        <v>0.75</v>
      </c>
      <c r="Z60" s="33">
        <v>41426</v>
      </c>
      <c r="AA60" s="40">
        <v>7.2916666666666671E-2</v>
      </c>
      <c r="AB60" s="9">
        <f t="shared" si="17"/>
        <v>9</v>
      </c>
      <c r="AC60" s="23">
        <f t="shared" si="10"/>
        <v>8</v>
      </c>
      <c r="AD60" s="6">
        <f t="shared" si="21"/>
        <v>201.75</v>
      </c>
      <c r="AE60" s="13"/>
      <c r="AF60" s="8">
        <v>0.47</v>
      </c>
    </row>
    <row r="61" spans="1:32" x14ac:dyDescent="0.25">
      <c r="A61" s="3">
        <v>215.33333333333331</v>
      </c>
      <c r="B61" s="9">
        <f t="shared" si="22"/>
        <v>8.9722222222222214</v>
      </c>
      <c r="C61" s="9">
        <f t="shared" si="23"/>
        <v>7.9722222222222214</v>
      </c>
      <c r="D61" s="3">
        <v>1.508</v>
      </c>
      <c r="E61" s="3">
        <v>1.1879999999999999</v>
      </c>
      <c r="F61" s="2">
        <f t="shared" si="6"/>
        <v>0.17227122094045313</v>
      </c>
      <c r="G61" s="8">
        <f t="shared" si="19"/>
        <v>0.84141446778232432</v>
      </c>
      <c r="H61" s="8">
        <f t="shared" si="7"/>
        <v>-0.17267091308131463</v>
      </c>
      <c r="I61" s="8">
        <f t="shared" si="20"/>
        <v>1.1444518284226906</v>
      </c>
      <c r="R61" s="3">
        <v>239.5</v>
      </c>
      <c r="S61" s="2">
        <v>0.29499999999999998</v>
      </c>
      <c r="T61" s="42">
        <f t="shared" si="9"/>
        <v>-1.2207799226423173</v>
      </c>
      <c r="U61" s="2">
        <v>0.40899999999999997</v>
      </c>
      <c r="V61" s="2">
        <v>0.44800000000000001</v>
      </c>
      <c r="W61" s="32" t="s">
        <v>72</v>
      </c>
      <c r="X61" s="33">
        <v>41417</v>
      </c>
      <c r="Y61" s="34">
        <v>0.75</v>
      </c>
      <c r="Z61" s="33">
        <v>41426</v>
      </c>
      <c r="AA61" s="40">
        <v>0.15625</v>
      </c>
      <c r="AB61" s="9">
        <f t="shared" si="17"/>
        <v>9</v>
      </c>
      <c r="AC61" s="23">
        <f t="shared" si="10"/>
        <v>8</v>
      </c>
      <c r="AD61" s="6">
        <f t="shared" si="21"/>
        <v>203.75</v>
      </c>
      <c r="AE61" s="13"/>
    </row>
    <row r="62" spans="1:32" x14ac:dyDescent="0.25">
      <c r="A62" s="3">
        <v>215.91666666666669</v>
      </c>
      <c r="B62" s="9">
        <f t="shared" si="22"/>
        <v>8.9965277777777786</v>
      </c>
      <c r="C62" s="9">
        <f t="shared" si="23"/>
        <v>7.9965277777777786</v>
      </c>
      <c r="D62" s="3">
        <v>1.67</v>
      </c>
      <c r="E62" s="3">
        <v>1.411</v>
      </c>
      <c r="F62" s="2">
        <f t="shared" si="6"/>
        <v>0.34429867287067695</v>
      </c>
      <c r="G62" s="8">
        <f t="shared" si="19"/>
        <v>0.84988982246858846</v>
      </c>
      <c r="H62" s="8">
        <f t="shared" si="7"/>
        <v>-0.16264855852444421</v>
      </c>
      <c r="I62" s="8">
        <f t="shared" si="20"/>
        <v>1.1568398897864043</v>
      </c>
      <c r="R62" s="3">
        <v>239.70000000000002</v>
      </c>
      <c r="S62" s="2">
        <v>0.221</v>
      </c>
      <c r="T62" s="42">
        <f t="shared" si="9"/>
        <v>-1.5095925774643841</v>
      </c>
      <c r="U62" s="2">
        <v>0.27700000000000002</v>
      </c>
      <c r="V62" s="2">
        <v>0.315</v>
      </c>
      <c r="W62" s="32" t="s">
        <v>73</v>
      </c>
      <c r="X62" s="33">
        <v>41417</v>
      </c>
      <c r="Y62" s="34">
        <v>0.75</v>
      </c>
      <c r="Z62" s="33">
        <v>41426</v>
      </c>
      <c r="AA62" s="40">
        <v>0.23958333333333334</v>
      </c>
      <c r="AB62" s="9">
        <f t="shared" si="17"/>
        <v>9</v>
      </c>
      <c r="AC62" s="23">
        <f t="shared" si="10"/>
        <v>8</v>
      </c>
      <c r="AD62" s="6">
        <f t="shared" si="21"/>
        <v>208.4666666666667</v>
      </c>
      <c r="AE62" s="13"/>
    </row>
    <row r="63" spans="1:32" x14ac:dyDescent="0.25">
      <c r="A63" s="3">
        <v>216.61666666666665</v>
      </c>
      <c r="B63" s="9">
        <f t="shared" si="22"/>
        <v>9.0256944444444436</v>
      </c>
      <c r="C63" s="9">
        <f t="shared" si="23"/>
        <v>8.0256944444444436</v>
      </c>
      <c r="D63" s="3">
        <v>0.85499999999999998</v>
      </c>
      <c r="E63" s="3">
        <v>0.70799999999999996</v>
      </c>
      <c r="F63" s="2">
        <f t="shared" si="6"/>
        <v>-0.34531118528841737</v>
      </c>
      <c r="G63" s="8">
        <f t="shared" si="19"/>
        <v>0.86015421166580719</v>
      </c>
      <c r="H63" s="8">
        <f t="shared" si="7"/>
        <v>-0.15064358991928278</v>
      </c>
      <c r="I63" s="8">
        <f t="shared" si="20"/>
        <v>1.1718578548162348</v>
      </c>
      <c r="R63" s="3">
        <v>241.03333333333336</v>
      </c>
      <c r="S63" s="2">
        <v>0.125</v>
      </c>
      <c r="T63" s="42">
        <f t="shared" si="9"/>
        <v>-2.0794415416798357</v>
      </c>
      <c r="U63" s="2">
        <v>0.17399999999999999</v>
      </c>
      <c r="V63" s="2">
        <v>0.21299999999999999</v>
      </c>
      <c r="W63" s="13" t="s">
        <v>74</v>
      </c>
      <c r="X63" s="33">
        <v>41417</v>
      </c>
      <c r="Y63" s="34">
        <v>0.75</v>
      </c>
      <c r="Z63" s="33">
        <v>41426</v>
      </c>
      <c r="AA63" s="40">
        <v>0.43611111111111112</v>
      </c>
      <c r="AB63" s="9">
        <f t="shared" si="17"/>
        <v>9</v>
      </c>
      <c r="AC63" s="23">
        <f t="shared" si="10"/>
        <v>8</v>
      </c>
      <c r="AD63" s="6">
        <f t="shared" si="21"/>
        <v>209.63333333333333</v>
      </c>
      <c r="AE63" s="13">
        <v>0.752</v>
      </c>
    </row>
    <row r="64" spans="1:32" x14ac:dyDescent="0.25">
      <c r="A64" s="3">
        <v>216.89999999999998</v>
      </c>
      <c r="B64" s="9">
        <f t="shared" si="22"/>
        <v>9.0374999999999996</v>
      </c>
      <c r="C64" s="9">
        <f t="shared" si="23"/>
        <v>8.0374999999999996</v>
      </c>
      <c r="D64" s="6">
        <v>1.6879999999999999</v>
      </c>
      <c r="E64" s="3">
        <v>1.1619999999999999</v>
      </c>
      <c r="F64" s="2">
        <f t="shared" si="6"/>
        <v>0.15014265842971941</v>
      </c>
      <c r="G64" s="8">
        <f t="shared" si="19"/>
        <v>0.86433810152453994</v>
      </c>
      <c r="H64" s="8">
        <f t="shared" si="7"/>
        <v>-0.1457912655152987</v>
      </c>
      <c r="I64" s="8">
        <f t="shared" si="20"/>
        <v>1.1779840313490464</v>
      </c>
      <c r="R64" s="3">
        <v>241.03333333333336</v>
      </c>
      <c r="S64" s="23">
        <v>0.16</v>
      </c>
      <c r="T64" s="42">
        <f t="shared" si="9"/>
        <v>-1.8325814637483102</v>
      </c>
      <c r="U64" s="23">
        <v>0.24</v>
      </c>
      <c r="V64" s="23">
        <v>0.28899999999999998</v>
      </c>
      <c r="W64" s="13" t="s">
        <v>75</v>
      </c>
      <c r="X64" s="33">
        <v>41417</v>
      </c>
      <c r="Y64" s="34">
        <v>0.75</v>
      </c>
      <c r="Z64" s="33">
        <v>41426</v>
      </c>
      <c r="AA64" s="40">
        <v>0.48472222222222222</v>
      </c>
      <c r="AB64" s="9">
        <f t="shared" si="17"/>
        <v>9</v>
      </c>
      <c r="AC64" s="23">
        <f t="shared" si="10"/>
        <v>8</v>
      </c>
      <c r="AD64" s="6">
        <f t="shared" si="21"/>
        <v>210.5</v>
      </c>
      <c r="AE64" s="13">
        <v>0.77100000000000002</v>
      </c>
    </row>
    <row r="65" spans="1:32" x14ac:dyDescent="0.25">
      <c r="A65" s="3">
        <v>217.48333333333332</v>
      </c>
      <c r="B65" s="9">
        <f t="shared" si="22"/>
        <v>9.061805555555555</v>
      </c>
      <c r="C65" s="9">
        <f t="shared" si="23"/>
        <v>8.061805555555555</v>
      </c>
      <c r="D65" s="3">
        <v>1.6739999999999999</v>
      </c>
      <c r="E65" s="3">
        <v>1.405</v>
      </c>
      <c r="F65" s="2">
        <f t="shared" si="6"/>
        <v>0.34003730278570909</v>
      </c>
      <c r="G65" s="8">
        <f t="shared" si="19"/>
        <v>0.87300528348862017</v>
      </c>
      <c r="H65" s="8">
        <f t="shared" si="7"/>
        <v>-0.13581367105475464</v>
      </c>
      <c r="I65" s="8">
        <f t="shared" si="20"/>
        <v>1.1906833367003848</v>
      </c>
      <c r="R65" s="3">
        <v>241.03333333333336</v>
      </c>
      <c r="S65" s="3">
        <v>0.35299999999999998</v>
      </c>
      <c r="T65" s="42">
        <f t="shared" si="9"/>
        <v>-1.0412872220488403</v>
      </c>
      <c r="U65" s="3">
        <v>0.36499999999999999</v>
      </c>
      <c r="V65" s="3" t="s">
        <v>84</v>
      </c>
      <c r="W65" s="13" t="s">
        <v>76</v>
      </c>
      <c r="X65" s="33">
        <v>41417</v>
      </c>
      <c r="Y65" s="34">
        <v>0.75</v>
      </c>
      <c r="Z65" s="33">
        <v>41426</v>
      </c>
      <c r="AA65" s="34">
        <v>0.52083333333333337</v>
      </c>
      <c r="AB65" s="9">
        <f t="shared" si="17"/>
        <v>9</v>
      </c>
      <c r="AC65" s="23">
        <f t="shared" si="10"/>
        <v>8</v>
      </c>
      <c r="AD65" s="6">
        <f t="shared" si="21"/>
        <v>211.25</v>
      </c>
      <c r="AE65" s="13">
        <v>0.80100000000000005</v>
      </c>
    </row>
    <row r="66" spans="1:32" x14ac:dyDescent="0.25">
      <c r="A66" s="3">
        <v>218.66666666666666</v>
      </c>
      <c r="B66" s="9">
        <f t="shared" si="22"/>
        <v>9.1111111111111107</v>
      </c>
      <c r="C66" s="9">
        <f t="shared" si="23"/>
        <v>8.1111111111111107</v>
      </c>
      <c r="D66" s="3">
        <v>1.375</v>
      </c>
      <c r="E66" s="3">
        <v>1.171</v>
      </c>
      <c r="F66" s="2">
        <f t="shared" si="6"/>
        <v>0.15785808461558032</v>
      </c>
      <c r="G66" s="8">
        <f t="shared" si="19"/>
        <v>0.89080873326428733</v>
      </c>
      <c r="H66" s="8">
        <f t="shared" si="7"/>
        <v>-0.11562553980292334</v>
      </c>
      <c r="I66" s="8">
        <f t="shared" si="20"/>
        <v>1.2168052041700772</v>
      </c>
      <c r="R66" s="3">
        <v>242.2166666666667</v>
      </c>
      <c r="S66" s="3">
        <v>0.20200000000000001</v>
      </c>
      <c r="T66" s="42">
        <f t="shared" si="9"/>
        <v>-1.5994875815809322</v>
      </c>
      <c r="U66" s="3">
        <v>0.27800000000000002</v>
      </c>
      <c r="V66" s="3">
        <v>0.312</v>
      </c>
      <c r="W66" s="13" t="s">
        <v>77</v>
      </c>
      <c r="X66" s="33">
        <v>41417</v>
      </c>
      <c r="Y66" s="34">
        <v>0.75</v>
      </c>
      <c r="Z66" s="33">
        <v>41426</v>
      </c>
      <c r="AA66" s="34">
        <v>0.55208333333333337</v>
      </c>
      <c r="AB66" s="9">
        <f t="shared" si="17"/>
        <v>9</v>
      </c>
      <c r="AC66" s="23">
        <f t="shared" si="10"/>
        <v>8</v>
      </c>
      <c r="AD66" s="6">
        <f>((Z66-X66)+(AA66-Y66))*24</f>
        <v>211.25</v>
      </c>
      <c r="AE66" s="13">
        <v>0.81799999999999995</v>
      </c>
      <c r="AF66" s="8">
        <v>0.55200000000000005</v>
      </c>
    </row>
    <row r="67" spans="1:32" x14ac:dyDescent="0.25">
      <c r="A67" s="3">
        <v>219.81666666666666</v>
      </c>
      <c r="B67" s="9">
        <f t="shared" si="22"/>
        <v>9.1590277777777782</v>
      </c>
      <c r="C67" s="9">
        <f t="shared" si="23"/>
        <v>8.1590277777777782</v>
      </c>
      <c r="D67" s="3">
        <v>1.161</v>
      </c>
      <c r="E67" s="3">
        <v>1.077</v>
      </c>
      <c r="F67" s="2">
        <f t="shared" si="6"/>
        <v>7.4179398174251468E-2</v>
      </c>
      <c r="G67" s="8">
        <f t="shared" ref="G67:G98" si="24">(-Aw/(1+EXP((A67-PSTmw)*kw)))+Aw</f>
        <v>0.90839685879209053</v>
      </c>
      <c r="H67" s="8">
        <f t="shared" si="7"/>
        <v>-9.6073926713459934E-2</v>
      </c>
      <c r="I67" s="8">
        <f t="shared" ref="I67:I98" si="25">(-Al/(1+EXP((A67-PSTml)*kl)))+Al</f>
        <v>1.242658118917241</v>
      </c>
      <c r="R67" s="3">
        <v>242.76666666666665</v>
      </c>
      <c r="S67" s="3">
        <v>0.14599999999999999</v>
      </c>
      <c r="T67" s="42">
        <f t="shared" si="9"/>
        <v>-1.9241486572738007</v>
      </c>
      <c r="U67" s="3">
        <v>0.192</v>
      </c>
      <c r="V67" s="3">
        <v>0.214</v>
      </c>
    </row>
    <row r="68" spans="1:32" x14ac:dyDescent="0.25">
      <c r="A68" s="3">
        <v>220.18333333333334</v>
      </c>
      <c r="B68" s="9">
        <f t="shared" si="22"/>
        <v>9.1743055555555557</v>
      </c>
      <c r="C68" s="9">
        <f t="shared" si="23"/>
        <v>8.1743055555555557</v>
      </c>
      <c r="D68" s="3">
        <v>1.204</v>
      </c>
      <c r="E68" s="3">
        <v>0.99099999999999999</v>
      </c>
      <c r="F68" s="2">
        <f t="shared" ref="F68:F131" si="26">LN(E68)</f>
        <v>-9.0407446521490707E-3</v>
      </c>
      <c r="G68" s="8">
        <f t="shared" si="24"/>
        <v>0.91406433946236909</v>
      </c>
      <c r="H68" s="8">
        <f t="shared" ref="H68:H131" si="27">LN(G68)</f>
        <v>-8.9854316720610339E-2</v>
      </c>
      <c r="I68" s="8">
        <f t="shared" si="25"/>
        <v>1.2509986415133394</v>
      </c>
      <c r="R68" s="3">
        <v>243</v>
      </c>
      <c r="S68" s="3">
        <v>0.21</v>
      </c>
      <c r="T68" s="42">
        <f t="shared" ref="T68:T131" si="28">LN(S68)</f>
        <v>-1.5606477482646683</v>
      </c>
      <c r="U68" s="3">
        <v>0.25800000000000001</v>
      </c>
      <c r="V68" s="3">
        <v>0.28999999999999998</v>
      </c>
    </row>
    <row r="69" spans="1:32" x14ac:dyDescent="0.25">
      <c r="A69" s="3">
        <v>221.05</v>
      </c>
      <c r="B69" s="9">
        <f t="shared" si="22"/>
        <v>9.2104166666666671</v>
      </c>
      <c r="C69" s="9">
        <f t="shared" si="23"/>
        <v>8.2104166666666671</v>
      </c>
      <c r="D69" s="6">
        <v>0.96399999999999997</v>
      </c>
      <c r="E69" s="3">
        <v>0.76700000000000002</v>
      </c>
      <c r="F69" s="2">
        <f t="shared" si="26"/>
        <v>-0.26526847761488087</v>
      </c>
      <c r="G69" s="8">
        <f t="shared" si="24"/>
        <v>0.92757549578418441</v>
      </c>
      <c r="H69" s="8">
        <f t="shared" si="27"/>
        <v>-7.5181090741211806E-2</v>
      </c>
      <c r="I69" s="8">
        <f t="shared" si="25"/>
        <v>1.2709014771495273</v>
      </c>
      <c r="R69" s="3">
        <v>243.14999999999998</v>
      </c>
      <c r="S69" s="3">
        <v>0.222</v>
      </c>
      <c r="T69" s="42">
        <f t="shared" si="28"/>
        <v>-1.5050778971098575</v>
      </c>
      <c r="U69" s="3">
        <v>0.28399999999999997</v>
      </c>
      <c r="V69" s="3">
        <v>0.312</v>
      </c>
    </row>
    <row r="70" spans="1:32" x14ac:dyDescent="0.25">
      <c r="A70" s="3">
        <v>221.3</v>
      </c>
      <c r="B70" s="9">
        <f t="shared" si="22"/>
        <v>9.2208333333333332</v>
      </c>
      <c r="C70" s="9">
        <f t="shared" si="23"/>
        <v>8.2208333333333332</v>
      </c>
      <c r="D70" s="3">
        <v>1.36</v>
      </c>
      <c r="E70" s="3">
        <v>0.97899999999999998</v>
      </c>
      <c r="F70" s="2">
        <f t="shared" si="26"/>
        <v>-2.1223636451626688E-2</v>
      </c>
      <c r="G70" s="8">
        <f t="shared" si="24"/>
        <v>0.93150315130479733</v>
      </c>
      <c r="H70" s="8">
        <f t="shared" si="27"/>
        <v>-7.0955705902955704E-2</v>
      </c>
      <c r="I70" s="8">
        <f t="shared" si="25"/>
        <v>1.2766922249293629</v>
      </c>
      <c r="R70" s="3">
        <v>243.36666666666667</v>
      </c>
      <c r="S70" s="3">
        <v>0.157</v>
      </c>
      <c r="T70" s="42">
        <f t="shared" si="28"/>
        <v>-1.8515094736338289</v>
      </c>
      <c r="U70" s="3">
        <v>0.19900000000000001</v>
      </c>
      <c r="V70" s="3">
        <v>0.23799999999999999</v>
      </c>
    </row>
    <row r="71" spans="1:32" x14ac:dyDescent="0.25">
      <c r="A71" s="3">
        <v>221.43333333333334</v>
      </c>
      <c r="B71" s="9">
        <f t="shared" si="22"/>
        <v>9.2263888888888896</v>
      </c>
      <c r="C71" s="9">
        <f t="shared" si="23"/>
        <v>8.2263888888888896</v>
      </c>
      <c r="D71" s="3">
        <v>1.111</v>
      </c>
      <c r="E71" s="3">
        <v>0.86299999999999999</v>
      </c>
      <c r="F71" s="2">
        <f t="shared" si="26"/>
        <v>-0.14734058789870913</v>
      </c>
      <c r="G71" s="8">
        <f t="shared" si="24"/>
        <v>0.93360344572209986</v>
      </c>
      <c r="H71" s="8">
        <f t="shared" si="27"/>
        <v>-6.8703507226006391E-2</v>
      </c>
      <c r="I71" s="8">
        <f t="shared" si="25"/>
        <v>1.279789727822024</v>
      </c>
      <c r="R71" s="3">
        <v>243.5</v>
      </c>
      <c r="S71" s="3">
        <v>0.14299999999999999</v>
      </c>
      <c r="T71" s="42">
        <f t="shared" si="28"/>
        <v>-1.9449106487222299</v>
      </c>
      <c r="U71" s="3">
        <v>0.16600000000000001</v>
      </c>
      <c r="V71" s="3">
        <v>0.189</v>
      </c>
      <c r="W71"/>
    </row>
    <row r="72" spans="1:32" x14ac:dyDescent="0.25">
      <c r="A72" s="9">
        <v>240</v>
      </c>
      <c r="B72" s="9">
        <f t="shared" si="22"/>
        <v>10</v>
      </c>
      <c r="C72" s="9">
        <f t="shared" si="23"/>
        <v>9</v>
      </c>
      <c r="D72" s="3">
        <v>1.4730000000000001</v>
      </c>
      <c r="E72" s="3">
        <v>1.2490000000000001</v>
      </c>
      <c r="F72" s="2">
        <f t="shared" si="26"/>
        <v>0.22234323114344071</v>
      </c>
      <c r="G72" s="8">
        <f t="shared" si="24"/>
        <v>1.2649097608664821</v>
      </c>
      <c r="H72" s="8">
        <f t="shared" si="27"/>
        <v>0.23500078435158786</v>
      </c>
      <c r="I72" s="8">
        <f t="shared" si="25"/>
        <v>1.7759548326964403</v>
      </c>
      <c r="R72" s="2">
        <v>262.78333333333336</v>
      </c>
      <c r="S72" s="3">
        <v>0.32300000000000001</v>
      </c>
      <c r="T72" s="42">
        <f t="shared" si="28"/>
        <v>-1.1301029557594804</v>
      </c>
      <c r="U72" s="3">
        <v>0.40300000000000002</v>
      </c>
      <c r="V72" s="3">
        <v>0.44400000000000001</v>
      </c>
      <c r="W72"/>
    </row>
    <row r="73" spans="1:32" x14ac:dyDescent="0.25">
      <c r="A73" s="9">
        <v>240</v>
      </c>
      <c r="B73" s="9">
        <f t="shared" si="22"/>
        <v>10</v>
      </c>
      <c r="C73" s="9">
        <f t="shared" si="23"/>
        <v>9</v>
      </c>
      <c r="D73" s="3">
        <v>1.5960000000000001</v>
      </c>
      <c r="E73" s="3">
        <v>1.23</v>
      </c>
      <c r="F73" s="2">
        <f t="shared" si="26"/>
        <v>0.20701416938432612</v>
      </c>
      <c r="G73" s="8">
        <f t="shared" si="24"/>
        <v>1.2649097608664821</v>
      </c>
      <c r="H73" s="8">
        <f t="shared" si="27"/>
        <v>0.23500078435158786</v>
      </c>
      <c r="I73" s="8">
        <f t="shared" si="25"/>
        <v>1.7759548326964403</v>
      </c>
      <c r="R73" s="2">
        <v>262.93333333333334</v>
      </c>
      <c r="S73" s="3">
        <v>0.27700000000000002</v>
      </c>
      <c r="T73" s="42">
        <f t="shared" si="28"/>
        <v>-1.2837377727947985</v>
      </c>
      <c r="U73" s="3">
        <v>0.33600000000000002</v>
      </c>
      <c r="V73" s="3">
        <v>0.39200000000000002</v>
      </c>
      <c r="W73"/>
    </row>
    <row r="74" spans="1:32" x14ac:dyDescent="0.25">
      <c r="A74" s="9">
        <v>240</v>
      </c>
      <c r="B74" s="9">
        <f t="shared" si="22"/>
        <v>10</v>
      </c>
      <c r="C74" s="9">
        <f t="shared" si="23"/>
        <v>9</v>
      </c>
      <c r="D74" s="3">
        <v>2.6190000000000002</v>
      </c>
      <c r="E74" s="3">
        <v>2.1</v>
      </c>
      <c r="F74" s="2">
        <f t="shared" si="26"/>
        <v>0.74193734472937733</v>
      </c>
      <c r="G74" s="8">
        <f t="shared" si="24"/>
        <v>1.2649097608664821</v>
      </c>
      <c r="H74" s="8">
        <f t="shared" si="27"/>
        <v>0.23500078435158786</v>
      </c>
      <c r="I74" s="8">
        <f t="shared" si="25"/>
        <v>1.7759548326964403</v>
      </c>
      <c r="R74" s="2">
        <v>263.16666666666669</v>
      </c>
      <c r="S74" s="3">
        <v>0.26900000000000002</v>
      </c>
      <c r="T74" s="42">
        <f t="shared" si="28"/>
        <v>-1.313043899380298</v>
      </c>
      <c r="U74" s="3">
        <v>0.34300000000000003</v>
      </c>
      <c r="V74" s="3">
        <v>0.41499999999999998</v>
      </c>
      <c r="W74"/>
    </row>
    <row r="75" spans="1:32" x14ac:dyDescent="0.25">
      <c r="A75" s="3">
        <v>247.31666666666666</v>
      </c>
      <c r="B75" s="9">
        <f t="shared" si="22"/>
        <v>10.30486111111111</v>
      </c>
      <c r="C75" s="9">
        <f t="shared" si="23"/>
        <v>9.3048611111111104</v>
      </c>
      <c r="D75" s="3">
        <v>1.87</v>
      </c>
      <c r="E75" s="3">
        <v>1.8160000000000001</v>
      </c>
      <c r="F75" s="2">
        <f t="shared" si="26"/>
        <v>0.59663628017910153</v>
      </c>
      <c r="G75" s="8">
        <f t="shared" si="24"/>
        <v>1.4171571398573617</v>
      </c>
      <c r="H75" s="8">
        <f t="shared" si="27"/>
        <v>0.34865285071906033</v>
      </c>
      <c r="I75" s="8">
        <f t="shared" si="25"/>
        <v>2.0085488937182232</v>
      </c>
      <c r="R75" s="2">
        <v>263.39999999999998</v>
      </c>
      <c r="S75" s="3">
        <v>0.27900000000000003</v>
      </c>
      <c r="T75" s="42">
        <f t="shared" si="28"/>
        <v>-1.2765434971607714</v>
      </c>
      <c r="U75" s="3">
        <v>0.35199999999999998</v>
      </c>
      <c r="V75" s="3">
        <v>0.39</v>
      </c>
      <c r="W75"/>
    </row>
    <row r="76" spans="1:32" x14ac:dyDescent="0.25">
      <c r="A76" s="3">
        <v>247.43333333333334</v>
      </c>
      <c r="B76" s="9">
        <f t="shared" si="22"/>
        <v>10.309722222222222</v>
      </c>
      <c r="C76" s="9">
        <f t="shared" si="23"/>
        <v>9.3097222222222218</v>
      </c>
      <c r="D76" s="3">
        <v>2.25</v>
      </c>
      <c r="E76" s="3">
        <v>1.921</v>
      </c>
      <c r="F76" s="2">
        <f t="shared" si="26"/>
        <v>0.65284588378641961</v>
      </c>
      <c r="G76" s="8">
        <f t="shared" si="24"/>
        <v>1.4196843754261961</v>
      </c>
      <c r="H76" s="8">
        <f t="shared" si="27"/>
        <v>0.3504345760807257</v>
      </c>
      <c r="I76" s="8">
        <f t="shared" si="25"/>
        <v>2.0124321654070165</v>
      </c>
      <c r="R76" s="2">
        <v>263.4666666666667</v>
      </c>
      <c r="S76" s="3">
        <v>0.29799999999999999</v>
      </c>
      <c r="T76" s="42">
        <f t="shared" si="28"/>
        <v>-1.2106617924767327</v>
      </c>
      <c r="U76" s="3">
        <v>0.36599999999999999</v>
      </c>
      <c r="V76" s="3">
        <v>0.40600000000000003</v>
      </c>
      <c r="W76"/>
    </row>
    <row r="77" spans="1:32" x14ac:dyDescent="0.25">
      <c r="A77" s="3">
        <v>247.58333333333331</v>
      </c>
      <c r="B77" s="9">
        <f t="shared" si="22"/>
        <v>10.315972222222221</v>
      </c>
      <c r="C77" s="9">
        <f t="shared" si="23"/>
        <v>9.3159722222222214</v>
      </c>
      <c r="D77" s="3">
        <v>2.5529999999999999</v>
      </c>
      <c r="E77" s="3">
        <v>1.976</v>
      </c>
      <c r="F77" s="2">
        <f t="shared" si="26"/>
        <v>0.68107459932567604</v>
      </c>
      <c r="G77" s="8">
        <f t="shared" si="24"/>
        <v>1.422938245319874</v>
      </c>
      <c r="H77" s="8">
        <f t="shared" si="27"/>
        <v>0.35272392063957408</v>
      </c>
      <c r="I77" s="8">
        <f t="shared" si="25"/>
        <v>2.0174330059400782</v>
      </c>
      <c r="R77" s="2">
        <v>263.56666666666666</v>
      </c>
      <c r="S77" s="3">
        <v>0.26400000000000001</v>
      </c>
      <c r="T77" s="42">
        <f t="shared" si="28"/>
        <v>-1.3318061758358208</v>
      </c>
      <c r="U77" s="3">
        <v>0.33800000000000002</v>
      </c>
      <c r="V77" s="3">
        <v>0.42199999999999999</v>
      </c>
      <c r="W77"/>
    </row>
    <row r="78" spans="1:32" x14ac:dyDescent="0.25">
      <c r="A78" s="3">
        <v>265.79999999999995</v>
      </c>
      <c r="B78" s="9">
        <f t="shared" si="22"/>
        <v>11.074999999999998</v>
      </c>
      <c r="C78" s="9">
        <f t="shared" si="23"/>
        <v>10.074999999999998</v>
      </c>
      <c r="D78" s="6">
        <v>1.702</v>
      </c>
      <c r="E78" s="3">
        <v>1.34</v>
      </c>
      <c r="F78" s="2">
        <f t="shared" si="26"/>
        <v>0.29266961396282004</v>
      </c>
      <c r="G78" s="8">
        <f t="shared" si="24"/>
        <v>1.8550231855791166</v>
      </c>
      <c r="H78" s="8">
        <f t="shared" si="27"/>
        <v>0.61789719494577044</v>
      </c>
      <c r="I78" s="8">
        <f t="shared" si="25"/>
        <v>2.6912553622357045</v>
      </c>
      <c r="R78" s="2">
        <v>263.73333333333335</v>
      </c>
      <c r="S78" s="3">
        <v>0.152</v>
      </c>
      <c r="T78" s="42">
        <f t="shared" si="28"/>
        <v>-1.8838747581358606</v>
      </c>
      <c r="U78" s="3">
        <v>0.22500000000000001</v>
      </c>
      <c r="V78" s="3">
        <v>0.27200000000000002</v>
      </c>
      <c r="W78"/>
    </row>
    <row r="79" spans="1:32" x14ac:dyDescent="0.25">
      <c r="A79" s="3">
        <v>266.3</v>
      </c>
      <c r="B79" s="9">
        <f t="shared" si="22"/>
        <v>11.095833333333333</v>
      </c>
      <c r="C79" s="9">
        <f t="shared" si="23"/>
        <v>10.095833333333333</v>
      </c>
      <c r="D79" s="6">
        <v>2.7909999999999999</v>
      </c>
      <c r="E79" s="3">
        <v>2.48</v>
      </c>
      <c r="F79" s="2">
        <f t="shared" si="26"/>
        <v>0.90825856017689077</v>
      </c>
      <c r="G79" s="8">
        <f t="shared" si="24"/>
        <v>1.8678626268456169</v>
      </c>
      <c r="H79" s="8">
        <f t="shared" si="27"/>
        <v>0.62479479686989625</v>
      </c>
      <c r="I79" s="8">
        <f t="shared" si="25"/>
        <v>2.711554285061534</v>
      </c>
      <c r="R79" s="2">
        <v>264.01666666666665</v>
      </c>
      <c r="S79" s="3">
        <v>0.11</v>
      </c>
      <c r="T79" s="42">
        <f t="shared" si="28"/>
        <v>-2.2072749131897207</v>
      </c>
      <c r="U79" s="3">
        <v>0.188</v>
      </c>
      <c r="V79" s="3">
        <v>0.219</v>
      </c>
      <c r="W79"/>
    </row>
    <row r="80" spans="1:32" x14ac:dyDescent="0.25">
      <c r="A80" s="3">
        <v>266.43333333333334</v>
      </c>
      <c r="B80" s="9">
        <f t="shared" si="22"/>
        <v>11.10138888888889</v>
      </c>
      <c r="C80" s="9">
        <f t="shared" si="23"/>
        <v>10.10138888888889</v>
      </c>
      <c r="D80" s="6">
        <v>3.0070000000000001</v>
      </c>
      <c r="E80" s="3">
        <v>2.3959999999999999</v>
      </c>
      <c r="F80" s="2">
        <f t="shared" si="26"/>
        <v>0.8738006802532029</v>
      </c>
      <c r="G80" s="8">
        <f t="shared" si="24"/>
        <v>1.8712946917172308</v>
      </c>
      <c r="H80" s="8">
        <f t="shared" si="27"/>
        <v>0.62663053981571992</v>
      </c>
      <c r="I80" s="8">
        <f t="shared" si="25"/>
        <v>2.7169828345293894</v>
      </c>
      <c r="R80" s="2">
        <v>264.2</v>
      </c>
      <c r="S80" s="3">
        <v>0.17</v>
      </c>
      <c r="T80" s="42">
        <f t="shared" si="28"/>
        <v>-1.7719568419318752</v>
      </c>
      <c r="U80" s="3">
        <v>0.22900000000000001</v>
      </c>
      <c r="V80" s="3">
        <v>0.30099999999999999</v>
      </c>
      <c r="W80"/>
    </row>
    <row r="81" spans="1:23" x14ac:dyDescent="0.25">
      <c r="A81" s="3">
        <v>266.53333333333336</v>
      </c>
      <c r="B81" s="9">
        <f t="shared" si="22"/>
        <v>11.105555555555556</v>
      </c>
      <c r="C81" s="9">
        <f t="shared" si="23"/>
        <v>10.105555555555556</v>
      </c>
      <c r="D81" s="5">
        <v>2.9834999999999998</v>
      </c>
      <c r="E81" s="3">
        <v>2.3940000000000001</v>
      </c>
      <c r="F81" s="2">
        <f t="shared" si="26"/>
        <v>0.87296560713578142</v>
      </c>
      <c r="G81" s="8">
        <f t="shared" si="24"/>
        <v>1.8738710015990261</v>
      </c>
      <c r="H81" s="8">
        <f t="shared" si="27"/>
        <v>0.62800634558728941</v>
      </c>
      <c r="I81" s="8">
        <f t="shared" si="25"/>
        <v>2.7210585190312662</v>
      </c>
      <c r="R81" s="2">
        <v>264.34999999999997</v>
      </c>
      <c r="S81" s="3">
        <v>0.23400000000000001</v>
      </c>
      <c r="T81" s="42">
        <f t="shared" si="28"/>
        <v>-1.4524341636244356</v>
      </c>
      <c r="U81" s="3">
        <v>0.32400000000000001</v>
      </c>
      <c r="V81" s="3">
        <v>0.36499999999999999</v>
      </c>
      <c r="W81"/>
    </row>
    <row r="82" spans="1:23" x14ac:dyDescent="0.25">
      <c r="A82" s="3">
        <v>266.70000000000005</v>
      </c>
      <c r="B82" s="9">
        <f t="shared" si="22"/>
        <v>11.112500000000002</v>
      </c>
      <c r="C82" s="9">
        <f t="shared" si="23"/>
        <v>10.112500000000002</v>
      </c>
      <c r="D82" s="6">
        <v>3.2</v>
      </c>
      <c r="E82" s="3">
        <v>2.46</v>
      </c>
      <c r="F82" s="2">
        <f t="shared" si="26"/>
        <v>0.90016134994427144</v>
      </c>
      <c r="G82" s="8">
        <f t="shared" si="24"/>
        <v>1.8781691497015816</v>
      </c>
      <c r="H82" s="8">
        <f t="shared" si="27"/>
        <v>0.63029744579377156</v>
      </c>
      <c r="I82" s="8">
        <f t="shared" si="25"/>
        <v>2.7278594524117317</v>
      </c>
      <c r="R82" s="2">
        <v>286.86666666666667</v>
      </c>
      <c r="S82" s="3">
        <v>0.313</v>
      </c>
      <c r="T82" s="42">
        <f t="shared" si="28"/>
        <v>-1.1615520884419839</v>
      </c>
      <c r="U82" s="3">
        <v>0.38800000000000001</v>
      </c>
      <c r="V82" s="3">
        <v>0.435</v>
      </c>
    </row>
    <row r="83" spans="1:23" x14ac:dyDescent="0.25">
      <c r="A83" s="3">
        <v>266.81666666666666</v>
      </c>
      <c r="B83" s="9">
        <f t="shared" si="22"/>
        <v>11.11736111111111</v>
      </c>
      <c r="C83" s="9">
        <f t="shared" si="23"/>
        <v>10.11736111111111</v>
      </c>
      <c r="D83" s="6">
        <v>4.1660000000000004</v>
      </c>
      <c r="E83" s="3">
        <v>2.8460000000000001</v>
      </c>
      <c r="F83" s="2">
        <f t="shared" si="26"/>
        <v>1.0459144996676606</v>
      </c>
      <c r="G83" s="8">
        <f t="shared" si="24"/>
        <v>1.8811810439269747</v>
      </c>
      <c r="H83" s="8">
        <f t="shared" si="27"/>
        <v>0.63189979445228328</v>
      </c>
      <c r="I83" s="8">
        <f t="shared" si="25"/>
        <v>2.7326261407613917</v>
      </c>
      <c r="R83" s="2">
        <v>287.0333333333333</v>
      </c>
      <c r="S83" s="3">
        <v>0.27300000000000002</v>
      </c>
      <c r="T83" s="42">
        <f t="shared" si="28"/>
        <v>-1.2982834837971773</v>
      </c>
      <c r="U83" s="3">
        <v>0.33800000000000002</v>
      </c>
      <c r="V83" s="3">
        <v>0.38800000000000001</v>
      </c>
    </row>
    <row r="84" spans="1:23" x14ac:dyDescent="0.25">
      <c r="A84" s="3">
        <v>288.46666666666664</v>
      </c>
      <c r="B84" s="9">
        <f t="shared" si="22"/>
        <v>12.019444444444444</v>
      </c>
      <c r="C84" s="9">
        <f t="shared" si="23"/>
        <v>11.019444444444444</v>
      </c>
      <c r="D84" s="6">
        <v>3.2490000000000001</v>
      </c>
      <c r="E84" s="3">
        <v>2.0779999999999998</v>
      </c>
      <c r="F84" s="2">
        <f t="shared" si="26"/>
        <v>0.7314058926770356</v>
      </c>
      <c r="G84" s="8">
        <f t="shared" si="24"/>
        <v>2.4793245929607153</v>
      </c>
      <c r="H84" s="8">
        <f t="shared" si="27"/>
        <v>0.9079861815370982</v>
      </c>
      <c r="I84" s="8">
        <f t="shared" si="25"/>
        <v>3.6939593264546389</v>
      </c>
      <c r="R84" s="2">
        <v>287.33333333333331</v>
      </c>
      <c r="S84" s="3">
        <v>0.29299999999999998</v>
      </c>
      <c r="T84" s="42">
        <f t="shared" si="28"/>
        <v>-1.2275826699650698</v>
      </c>
      <c r="U84" s="3">
        <v>0.34899999999999998</v>
      </c>
      <c r="V84" s="3">
        <v>0.39200000000000002</v>
      </c>
    </row>
    <row r="85" spans="1:23" x14ac:dyDescent="0.25">
      <c r="A85" s="3">
        <v>293.08333333333331</v>
      </c>
      <c r="B85" s="9">
        <f t="shared" si="22"/>
        <v>12.211805555555555</v>
      </c>
      <c r="C85" s="9">
        <f t="shared" si="23"/>
        <v>11.211805555555555</v>
      </c>
      <c r="D85" s="6">
        <v>4.4770000000000003</v>
      </c>
      <c r="E85" s="3">
        <v>3.49</v>
      </c>
      <c r="F85" s="2">
        <f t="shared" si="26"/>
        <v>1.2499017362143359</v>
      </c>
      <c r="G85" s="8">
        <f t="shared" si="24"/>
        <v>2.6146407349562235</v>
      </c>
      <c r="H85" s="8">
        <f t="shared" si="27"/>
        <v>0.96112670182852078</v>
      </c>
      <c r="I85" s="8">
        <f t="shared" si="25"/>
        <v>3.9150439678698756</v>
      </c>
      <c r="R85" s="2">
        <v>287.36666666666667</v>
      </c>
      <c r="S85" s="3">
        <v>0.35899999999999999</v>
      </c>
      <c r="T85" s="42">
        <f t="shared" si="28"/>
        <v>-1.0244328904938582</v>
      </c>
      <c r="U85" s="3">
        <v>0.443</v>
      </c>
      <c r="V85" s="3" t="s">
        <v>84</v>
      </c>
    </row>
    <row r="86" spans="1:23" x14ac:dyDescent="0.25">
      <c r="A86" s="3">
        <v>293.2833333333333</v>
      </c>
      <c r="B86" s="9">
        <f t="shared" si="22"/>
        <v>12.220138888888888</v>
      </c>
      <c r="C86" s="9">
        <f t="shared" si="23"/>
        <v>11.220138888888888</v>
      </c>
      <c r="D86" s="6">
        <v>5.38</v>
      </c>
      <c r="E86" s="3">
        <v>3.3420000000000001</v>
      </c>
      <c r="F86" s="2">
        <f t="shared" si="26"/>
        <v>1.206569430173202</v>
      </c>
      <c r="G86" s="8">
        <f t="shared" si="24"/>
        <v>2.6205432423013733</v>
      </c>
      <c r="H86" s="8">
        <f t="shared" si="27"/>
        <v>0.96338164066996546</v>
      </c>
      <c r="I86" s="8">
        <f t="shared" si="25"/>
        <v>3.9247143089684755</v>
      </c>
      <c r="R86" s="2">
        <v>287.65000000000003</v>
      </c>
      <c r="S86" s="3">
        <v>0.30099999999999999</v>
      </c>
      <c r="T86" s="42">
        <f t="shared" si="28"/>
        <v>-1.2006450142332614</v>
      </c>
      <c r="U86" s="3">
        <v>0.40100000000000002</v>
      </c>
      <c r="V86" s="3">
        <v>0.44700000000000001</v>
      </c>
    </row>
    <row r="87" spans="1:23" x14ac:dyDescent="0.25">
      <c r="A87" s="3">
        <v>293.38333333333333</v>
      </c>
      <c r="B87" s="9">
        <f t="shared" si="22"/>
        <v>12.224305555555555</v>
      </c>
      <c r="C87" s="9">
        <f t="shared" si="23"/>
        <v>11.224305555555555</v>
      </c>
      <c r="D87" s="6">
        <v>4.1680000000000001</v>
      </c>
      <c r="E87" s="3">
        <v>2.9420000000000002</v>
      </c>
      <c r="F87" s="2">
        <f t="shared" si="26"/>
        <v>1.0790896221792459</v>
      </c>
      <c r="G87" s="8">
        <f t="shared" si="24"/>
        <v>2.6234956189400163</v>
      </c>
      <c r="H87" s="8">
        <f t="shared" si="27"/>
        <v>0.96450763421375774</v>
      </c>
      <c r="I87" s="8">
        <f t="shared" si="25"/>
        <v>3.9295521315947175</v>
      </c>
      <c r="R87" s="2">
        <v>288.13333333333333</v>
      </c>
      <c r="S87" s="3">
        <v>0.313</v>
      </c>
      <c r="T87" s="42">
        <f t="shared" si="28"/>
        <v>-1.1615520884419839</v>
      </c>
      <c r="U87" s="3">
        <v>0.42899999999999999</v>
      </c>
      <c r="V87" s="3">
        <v>0.46700000000000003</v>
      </c>
    </row>
    <row r="88" spans="1:23" x14ac:dyDescent="0.25">
      <c r="A88" s="3">
        <v>293.48333333333335</v>
      </c>
      <c r="B88" s="9">
        <f t="shared" si="22"/>
        <v>12.228472222222223</v>
      </c>
      <c r="C88" s="9">
        <f t="shared" si="23"/>
        <v>11.228472222222223</v>
      </c>
      <c r="D88" s="6">
        <v>4.9400000000000004</v>
      </c>
      <c r="E88" s="3">
        <v>3.31</v>
      </c>
      <c r="F88" s="2">
        <f t="shared" si="26"/>
        <v>1.1969481893889715</v>
      </c>
      <c r="G88" s="8">
        <f t="shared" si="24"/>
        <v>2.6264487367265872</v>
      </c>
      <c r="H88" s="8">
        <f t="shared" si="27"/>
        <v>0.96563264350832301</v>
      </c>
      <c r="I88" s="8">
        <f t="shared" si="25"/>
        <v>3.9343917093345517</v>
      </c>
      <c r="R88" s="2">
        <v>288.43333333333334</v>
      </c>
      <c r="S88" s="3">
        <v>0.48899999999999999</v>
      </c>
      <c r="T88" s="42">
        <f t="shared" si="28"/>
        <v>-0.71539278950726504</v>
      </c>
      <c r="U88" s="3">
        <v>0.52700000000000002</v>
      </c>
      <c r="V88" s="3">
        <v>0.57199999999999995</v>
      </c>
    </row>
    <row r="89" spans="1:23" x14ac:dyDescent="0.25">
      <c r="A89" s="3">
        <v>294.33333333333337</v>
      </c>
      <c r="B89" s="9">
        <f t="shared" si="22"/>
        <v>12.263888888888891</v>
      </c>
      <c r="C89" s="9">
        <f t="shared" si="23"/>
        <v>11.263888888888891</v>
      </c>
      <c r="D89" s="6">
        <v>2.7770000000000001</v>
      </c>
      <c r="E89" s="3">
        <v>2.3050000000000002</v>
      </c>
      <c r="F89" s="2">
        <f t="shared" si="26"/>
        <v>0.83508067644861195</v>
      </c>
      <c r="G89" s="8">
        <f t="shared" si="24"/>
        <v>2.6515793647562811</v>
      </c>
      <c r="H89" s="8">
        <f t="shared" si="27"/>
        <v>0.97515544916907404</v>
      </c>
      <c r="I89" s="8">
        <f t="shared" si="25"/>
        <v>3.9755976051526893</v>
      </c>
      <c r="R89" s="2">
        <v>288.64999999999998</v>
      </c>
      <c r="S89" s="3">
        <v>0.36899999999999999</v>
      </c>
      <c r="T89" s="42">
        <f t="shared" si="28"/>
        <v>-0.99695863494160986</v>
      </c>
      <c r="U89" s="3">
        <v>0.443</v>
      </c>
      <c r="V89" s="3">
        <v>0.49299999999999999</v>
      </c>
    </row>
    <row r="90" spans="1:23" x14ac:dyDescent="0.25">
      <c r="A90" s="3">
        <v>294.43333333333334</v>
      </c>
      <c r="B90" s="9">
        <f t="shared" si="22"/>
        <v>12.268055555555556</v>
      </c>
      <c r="C90" s="9">
        <f t="shared" si="23"/>
        <v>11.268055555555556</v>
      </c>
      <c r="D90" s="6">
        <v>2.1509999999999998</v>
      </c>
      <c r="E90" s="3">
        <v>1.875</v>
      </c>
      <c r="F90" s="2">
        <f t="shared" si="26"/>
        <v>0.62860865942237409</v>
      </c>
      <c r="G90" s="8">
        <f t="shared" si="24"/>
        <v>2.6545392418840565</v>
      </c>
      <c r="H90" s="8">
        <f t="shared" si="27"/>
        <v>0.9762710960869837</v>
      </c>
      <c r="I90" s="8">
        <f t="shared" si="25"/>
        <v>3.9804533695384574</v>
      </c>
      <c r="R90" s="2">
        <v>288.76666666666665</v>
      </c>
      <c r="S90" s="3">
        <v>0.222</v>
      </c>
      <c r="T90" s="42">
        <f t="shared" si="28"/>
        <v>-1.5050778971098575</v>
      </c>
      <c r="U90" s="3">
        <v>0.317</v>
      </c>
      <c r="V90" s="3">
        <v>0.36599999999999999</v>
      </c>
    </row>
    <row r="91" spans="1:23" x14ac:dyDescent="0.25">
      <c r="A91" s="3">
        <v>294.56666666666666</v>
      </c>
      <c r="B91" s="9">
        <f t="shared" ref="B91:B122" si="29">A91/24</f>
        <v>12.27361111111111</v>
      </c>
      <c r="C91" s="9">
        <f t="shared" ref="C91:C122" si="30">B91-1</f>
        <v>11.27361111111111</v>
      </c>
      <c r="D91" s="6">
        <v>3.27</v>
      </c>
      <c r="E91" s="3">
        <v>2.343</v>
      </c>
      <c r="F91" s="2">
        <f t="shared" si="26"/>
        <v>0.85143215952565854</v>
      </c>
      <c r="G91" s="8">
        <f t="shared" si="24"/>
        <v>2.6584868042525338</v>
      </c>
      <c r="H91" s="8">
        <f t="shared" si="27"/>
        <v>0.97775709034359315</v>
      </c>
      <c r="I91" s="8">
        <f t="shared" si="25"/>
        <v>3.986930290609366</v>
      </c>
      <c r="R91" s="2">
        <v>289</v>
      </c>
      <c r="S91" s="3">
        <v>0.35399999999999998</v>
      </c>
      <c r="T91" s="42">
        <f t="shared" si="28"/>
        <v>-1.0384583658483626</v>
      </c>
      <c r="U91" s="3">
        <v>0.40300000000000002</v>
      </c>
      <c r="V91" s="3">
        <v>0.44700000000000001</v>
      </c>
    </row>
    <row r="92" spans="1:23" x14ac:dyDescent="0.25">
      <c r="A92" s="3">
        <v>294.64999999999998</v>
      </c>
      <c r="B92" s="9">
        <f t="shared" si="29"/>
        <v>12.277083333333332</v>
      </c>
      <c r="C92" s="9">
        <f t="shared" si="30"/>
        <v>11.277083333333332</v>
      </c>
      <c r="D92" s="6">
        <v>4.6859999999999999</v>
      </c>
      <c r="E92" s="3">
        <v>3.1859999999999999</v>
      </c>
      <c r="F92" s="2">
        <f t="shared" si="26"/>
        <v>1.1587662114878567</v>
      </c>
      <c r="G92" s="8">
        <f t="shared" si="24"/>
        <v>2.6609546402189634</v>
      </c>
      <c r="H92" s="8">
        <f t="shared" si="27"/>
        <v>0.97868494570932685</v>
      </c>
      <c r="I92" s="8">
        <f t="shared" si="25"/>
        <v>3.9909798475493039</v>
      </c>
      <c r="R92" s="2">
        <v>311.16666666666669</v>
      </c>
      <c r="S92" s="2">
        <v>0.16400000000000001</v>
      </c>
      <c r="T92" s="42">
        <f t="shared" si="28"/>
        <v>-1.8078888511579385</v>
      </c>
      <c r="U92" s="2">
        <v>0.23300000000000001</v>
      </c>
      <c r="V92" s="2">
        <v>0.27</v>
      </c>
    </row>
    <row r="93" spans="1:23" x14ac:dyDescent="0.25">
      <c r="A93" s="3">
        <v>316.5333333333333</v>
      </c>
      <c r="B93" s="9">
        <f t="shared" si="29"/>
        <v>13.188888888888888</v>
      </c>
      <c r="C93" s="9">
        <f t="shared" si="30"/>
        <v>12.188888888888888</v>
      </c>
      <c r="D93" s="6">
        <v>3.9649999999999999</v>
      </c>
      <c r="E93" s="3">
        <v>2.3860000000000001</v>
      </c>
      <c r="F93" s="2">
        <f t="shared" si="26"/>
        <v>0.86961832367572445</v>
      </c>
      <c r="G93" s="8">
        <f t="shared" si="24"/>
        <v>3.3148364784506232</v>
      </c>
      <c r="H93" s="8">
        <f t="shared" si="27"/>
        <v>1.198408294653637</v>
      </c>
      <c r="I93" s="8">
        <f t="shared" si="25"/>
        <v>5.0753398146545461</v>
      </c>
      <c r="R93" s="2">
        <v>311.35000000000002</v>
      </c>
      <c r="S93" s="2">
        <v>0.34799999999999998</v>
      </c>
      <c r="T93" s="42">
        <f t="shared" si="28"/>
        <v>-1.0555527992076628</v>
      </c>
      <c r="U93" s="2">
        <v>0.41399999999999998</v>
      </c>
      <c r="V93" s="2">
        <v>0.45900000000000002</v>
      </c>
    </row>
    <row r="94" spans="1:23" x14ac:dyDescent="0.25">
      <c r="A94" s="3">
        <v>316.64999999999998</v>
      </c>
      <c r="B94" s="9">
        <f t="shared" si="29"/>
        <v>13.19375</v>
      </c>
      <c r="C94" s="9">
        <f t="shared" si="30"/>
        <v>12.19375</v>
      </c>
      <c r="D94" s="6">
        <v>5.0880000000000001</v>
      </c>
      <c r="E94" s="3">
        <v>3.169</v>
      </c>
      <c r="F94" s="2">
        <f t="shared" si="26"/>
        <v>1.1534160807087837</v>
      </c>
      <c r="G94" s="8">
        <f t="shared" si="24"/>
        <v>3.318297505676981</v>
      </c>
      <c r="H94" s="8">
        <f t="shared" si="27"/>
        <v>1.1994518519068844</v>
      </c>
      <c r="I94" s="8">
        <f t="shared" si="25"/>
        <v>5.0811307787511062</v>
      </c>
      <c r="R94" s="2">
        <v>311.56666666666666</v>
      </c>
      <c r="S94" s="2">
        <v>0.36299999999999999</v>
      </c>
      <c r="T94" s="42">
        <f t="shared" si="28"/>
        <v>-1.0133524447172864</v>
      </c>
      <c r="U94" s="2">
        <v>0.41399999999999998</v>
      </c>
      <c r="V94" s="2">
        <v>0.48199999999999998</v>
      </c>
    </row>
    <row r="95" spans="1:23" x14ac:dyDescent="0.25">
      <c r="A95" s="3">
        <v>316.76666666666665</v>
      </c>
      <c r="B95" s="9">
        <f t="shared" si="29"/>
        <v>13.198611111111111</v>
      </c>
      <c r="C95" s="9">
        <f t="shared" si="30"/>
        <v>12.198611111111111</v>
      </c>
      <c r="D95" s="6">
        <v>5.7430000000000003</v>
      </c>
      <c r="E95" s="3">
        <v>3.32</v>
      </c>
      <c r="F95" s="2">
        <f t="shared" si="26"/>
        <v>1.199964782928397</v>
      </c>
      <c r="G95" s="8">
        <f t="shared" si="24"/>
        <v>3.3217576761815155</v>
      </c>
      <c r="H95" s="8">
        <f t="shared" si="27"/>
        <v>1.2004940633713894</v>
      </c>
      <c r="I95" s="8">
        <f t="shared" si="25"/>
        <v>5.0869207538720245</v>
      </c>
      <c r="R95" s="2">
        <v>311.73333333333335</v>
      </c>
      <c r="S95" s="2">
        <v>0.29499999999999998</v>
      </c>
      <c r="T95" s="42">
        <f t="shared" si="28"/>
        <v>-1.2207799226423173</v>
      </c>
      <c r="U95" s="2">
        <v>0.38</v>
      </c>
      <c r="V95" s="2">
        <v>0.42899999999999999</v>
      </c>
    </row>
    <row r="96" spans="1:23" x14ac:dyDescent="0.25">
      <c r="A96" s="3">
        <v>316.88333333333333</v>
      </c>
      <c r="B96" s="9">
        <f t="shared" si="29"/>
        <v>13.203472222222222</v>
      </c>
      <c r="C96" s="9">
        <f t="shared" si="30"/>
        <v>12.203472222222222</v>
      </c>
      <c r="D96" s="6">
        <v>3.524</v>
      </c>
      <c r="E96" s="3">
        <v>2.3130000000000002</v>
      </c>
      <c r="F96" s="2">
        <f t="shared" si="26"/>
        <v>0.83854538324930217</v>
      </c>
      <c r="G96" s="8">
        <f t="shared" si="24"/>
        <v>3.325216980866454</v>
      </c>
      <c r="H96" s="8">
        <f t="shared" si="27"/>
        <v>1.2015349293820905</v>
      </c>
      <c r="I96" s="8">
        <f t="shared" si="25"/>
        <v>5.0927097228979568</v>
      </c>
      <c r="R96" s="2">
        <v>311.88333333333333</v>
      </c>
      <c r="S96" s="2">
        <v>0.317</v>
      </c>
      <c r="T96" s="42">
        <f t="shared" si="28"/>
        <v>-1.1488535051048565</v>
      </c>
      <c r="U96" s="2">
        <v>0.34799999999999998</v>
      </c>
      <c r="V96" s="2">
        <v>0.40400000000000003</v>
      </c>
    </row>
    <row r="97" spans="1:22" x14ac:dyDescent="0.25">
      <c r="A97" s="3">
        <v>317</v>
      </c>
      <c r="B97" s="9">
        <f t="shared" si="29"/>
        <v>13.208333333333334</v>
      </c>
      <c r="C97" s="9">
        <f t="shared" si="30"/>
        <v>12.208333333333334</v>
      </c>
      <c r="D97" s="6">
        <v>5.4930000000000003</v>
      </c>
      <c r="E97" s="3">
        <v>3.58</v>
      </c>
      <c r="F97" s="2">
        <f t="shared" si="26"/>
        <v>1.275362800412609</v>
      </c>
      <c r="G97" s="8">
        <f t="shared" si="24"/>
        <v>3.3286754106432888</v>
      </c>
      <c r="H97" s="8">
        <f t="shared" si="27"/>
        <v>1.2025744502774631</v>
      </c>
      <c r="I97" s="8">
        <f t="shared" si="25"/>
        <v>5.0984976687215458</v>
      </c>
      <c r="R97" s="2">
        <v>312.2</v>
      </c>
      <c r="S97" s="2">
        <v>0.314</v>
      </c>
      <c r="T97" s="42">
        <f t="shared" si="28"/>
        <v>-1.1583622930738837</v>
      </c>
      <c r="U97" s="2">
        <v>0.40799999999999997</v>
      </c>
      <c r="V97" s="2">
        <v>0.45600000000000002</v>
      </c>
    </row>
    <row r="98" spans="1:22" x14ac:dyDescent="0.25">
      <c r="A98" s="3">
        <v>317.11666666666667</v>
      </c>
      <c r="B98" s="9">
        <f t="shared" si="29"/>
        <v>13.213194444444445</v>
      </c>
      <c r="C98" s="9">
        <f t="shared" si="30"/>
        <v>12.213194444444445</v>
      </c>
      <c r="D98" s="6">
        <v>4.7469999999999999</v>
      </c>
      <c r="E98" s="3">
        <v>3.0390000000000001</v>
      </c>
      <c r="F98" s="2">
        <f t="shared" si="26"/>
        <v>1.111528513934656</v>
      </c>
      <c r="G98" s="8">
        <f t="shared" si="24"/>
        <v>3.3321329564328708</v>
      </c>
      <c r="H98" s="8">
        <f t="shared" si="27"/>
        <v>1.2036126263995148</v>
      </c>
      <c r="I98" s="8">
        <f t="shared" si="25"/>
        <v>5.1042845742476173</v>
      </c>
      <c r="R98" s="2">
        <v>312.38333333333333</v>
      </c>
      <c r="S98" s="2">
        <v>0.432</v>
      </c>
      <c r="T98" s="42">
        <f t="shared" si="28"/>
        <v>-0.83932969073802677</v>
      </c>
      <c r="U98" s="2">
        <v>0.498</v>
      </c>
      <c r="V98" s="2" t="s">
        <v>84</v>
      </c>
    </row>
    <row r="99" spans="1:22" x14ac:dyDescent="0.25">
      <c r="A99" s="3">
        <v>317.51666666666665</v>
      </c>
      <c r="B99" s="9">
        <f t="shared" si="29"/>
        <v>13.229861111111111</v>
      </c>
      <c r="C99" s="9">
        <f t="shared" si="30"/>
        <v>12.229861111111111</v>
      </c>
      <c r="D99" s="6">
        <v>5</v>
      </c>
      <c r="E99" s="3">
        <v>2.9849999999999999</v>
      </c>
      <c r="F99" s="2">
        <f t="shared" si="26"/>
        <v>1.0935997468445653</v>
      </c>
      <c r="G99" s="8">
        <f t="shared" ref="G99:G130" si="31">(-Aw/(1+EXP((A99-PSTmw)*kw)))+Aw</f>
        <v>3.3439805635370017</v>
      </c>
      <c r="H99" s="8">
        <f t="shared" si="27"/>
        <v>1.2071618828661501</v>
      </c>
      <c r="I99" s="8">
        <f t="shared" ref="I99:I130" si="32">(-Al/(1+EXP((A99-PSTml)*kl)))+Al</f>
        <v>5.1241172608541206</v>
      </c>
      <c r="R99" s="2">
        <v>312.60000000000002</v>
      </c>
      <c r="S99" s="2">
        <v>0.27800000000000002</v>
      </c>
      <c r="T99" s="42">
        <f t="shared" si="28"/>
        <v>-1.2801341652914999</v>
      </c>
      <c r="U99" s="2">
        <v>0.36299999999999999</v>
      </c>
      <c r="V99" s="2">
        <v>0.41099999999999998</v>
      </c>
    </row>
    <row r="100" spans="1:22" x14ac:dyDescent="0.25">
      <c r="A100" s="3">
        <v>340.43333333333334</v>
      </c>
      <c r="B100" s="9">
        <f t="shared" si="29"/>
        <v>14.184722222222222</v>
      </c>
      <c r="C100" s="9">
        <f t="shared" si="30"/>
        <v>13.184722222222222</v>
      </c>
      <c r="D100" s="6">
        <v>6.8659999999999997</v>
      </c>
      <c r="E100" s="3">
        <v>3.911</v>
      </c>
      <c r="F100" s="2">
        <f t="shared" si="26"/>
        <v>1.363793095773377</v>
      </c>
      <c r="G100" s="8">
        <f t="shared" si="31"/>
        <v>3.994021527038587</v>
      </c>
      <c r="H100" s="8">
        <f t="shared" si="27"/>
        <v>1.3847986248235118</v>
      </c>
      <c r="I100" s="8">
        <f t="shared" si="32"/>
        <v>6.2182248674817826</v>
      </c>
      <c r="R100" s="2">
        <v>312.7166666666667</v>
      </c>
      <c r="S100" s="2">
        <v>0.41399999999999998</v>
      </c>
      <c r="T100" s="42">
        <f t="shared" si="28"/>
        <v>-0.88188930515682273</v>
      </c>
      <c r="U100" s="2">
        <v>0.49099999999999999</v>
      </c>
      <c r="V100" s="2">
        <v>0.55600000000000005</v>
      </c>
    </row>
    <row r="101" spans="1:22" x14ac:dyDescent="0.25">
      <c r="A101" s="3">
        <v>340.55</v>
      </c>
      <c r="B101" s="9">
        <f t="shared" si="29"/>
        <v>14.189583333333333</v>
      </c>
      <c r="C101" s="9">
        <f t="shared" si="30"/>
        <v>13.189583333333333</v>
      </c>
      <c r="D101" s="6">
        <v>5.0599999999999996</v>
      </c>
      <c r="E101" s="3">
        <v>3.3290000000000002</v>
      </c>
      <c r="F101" s="2">
        <f t="shared" si="26"/>
        <v>1.202671958592888</v>
      </c>
      <c r="G101" s="8">
        <f t="shared" si="31"/>
        <v>3.9971360687908222</v>
      </c>
      <c r="H101" s="8">
        <f t="shared" si="27"/>
        <v>1.3855781218794987</v>
      </c>
      <c r="I101" s="8">
        <f t="shared" si="32"/>
        <v>6.2234856832303969</v>
      </c>
      <c r="R101" s="2">
        <v>312.93333333333334</v>
      </c>
      <c r="S101" s="2">
        <v>0.435</v>
      </c>
      <c r="T101" s="42">
        <f t="shared" si="28"/>
        <v>-0.83240924789345294</v>
      </c>
      <c r="U101" s="2">
        <v>0.52300000000000002</v>
      </c>
      <c r="V101" s="2">
        <v>0.61499999999999999</v>
      </c>
    </row>
    <row r="102" spans="1:22" x14ac:dyDescent="0.25">
      <c r="A102" s="3">
        <v>340.63333333333333</v>
      </c>
      <c r="B102" s="9">
        <f t="shared" si="29"/>
        <v>14.193055555555555</v>
      </c>
      <c r="C102" s="9">
        <f t="shared" si="30"/>
        <v>13.193055555555555</v>
      </c>
      <c r="D102" s="6">
        <v>6.6479999999999997</v>
      </c>
      <c r="E102" s="3">
        <v>3.84</v>
      </c>
      <c r="F102" s="2">
        <f t="shared" si="26"/>
        <v>1.3454723665996355</v>
      </c>
      <c r="G102" s="8">
        <f t="shared" si="31"/>
        <v>3.9993592635074924</v>
      </c>
      <c r="H102" s="8">
        <f t="shared" si="27"/>
        <v>1.3861341641659168</v>
      </c>
      <c r="I102" s="8">
        <f t="shared" si="32"/>
        <v>6.2272409624335481</v>
      </c>
      <c r="R102" s="2">
        <v>313.13333333333333</v>
      </c>
      <c r="S102" s="2">
        <v>0.224</v>
      </c>
      <c r="T102" s="42">
        <f t="shared" si="28"/>
        <v>-1.4961092271270973</v>
      </c>
      <c r="U102" s="2">
        <v>0.30199999999999999</v>
      </c>
      <c r="V102" s="2">
        <v>0.376</v>
      </c>
    </row>
    <row r="103" spans="1:22" x14ac:dyDescent="0.25">
      <c r="A103" s="3">
        <v>340.68333333333334</v>
      </c>
      <c r="B103" s="9">
        <f t="shared" si="29"/>
        <v>14.19513888888889</v>
      </c>
      <c r="C103" s="9">
        <f t="shared" si="30"/>
        <v>13.19513888888889</v>
      </c>
      <c r="D103" s="6">
        <v>6.9850000000000003</v>
      </c>
      <c r="E103" s="3">
        <v>4.1479999999999997</v>
      </c>
      <c r="F103" s="2">
        <f t="shared" si="26"/>
        <v>1.4226262903672808</v>
      </c>
      <c r="G103" s="8">
        <f t="shared" si="31"/>
        <v>4.0006925881617317</v>
      </c>
      <c r="H103" s="8">
        <f t="shared" si="27"/>
        <v>1.3864674931721048</v>
      </c>
      <c r="I103" s="8">
        <f t="shared" si="32"/>
        <v>6.2294931494605006</v>
      </c>
      <c r="R103" s="2">
        <v>334.78333333333336</v>
      </c>
      <c r="S103" s="3">
        <v>0.23899999999999999</v>
      </c>
      <c r="T103" s="42">
        <f t="shared" si="28"/>
        <v>-1.4312917270506265</v>
      </c>
      <c r="U103" s="3">
        <v>0.31900000000000001</v>
      </c>
      <c r="V103" s="3">
        <v>0.35699999999999998</v>
      </c>
    </row>
    <row r="104" spans="1:22" x14ac:dyDescent="0.25">
      <c r="A104" s="3">
        <v>340.76666666666665</v>
      </c>
      <c r="B104" s="9">
        <f t="shared" si="29"/>
        <v>14.198611111111111</v>
      </c>
      <c r="C104" s="9">
        <f t="shared" si="30"/>
        <v>13.198611111111111</v>
      </c>
      <c r="D104" s="6">
        <v>6.4139999999999997</v>
      </c>
      <c r="E104" s="3">
        <v>3.9340000000000002</v>
      </c>
      <c r="F104" s="2">
        <f t="shared" si="26"/>
        <v>1.3696567199668674</v>
      </c>
      <c r="G104" s="8">
        <f t="shared" si="31"/>
        <v>4.002913807532626</v>
      </c>
      <c r="H104" s="8">
        <f t="shared" si="27"/>
        <v>1.3870225478107527</v>
      </c>
      <c r="I104" s="8">
        <f t="shared" si="32"/>
        <v>6.23324515752015</v>
      </c>
      <c r="R104" s="2">
        <v>334.76666666666665</v>
      </c>
      <c r="S104" s="3">
        <v>0.41799999999999998</v>
      </c>
      <c r="T104" s="42">
        <f t="shared" si="28"/>
        <v>-0.87227384645738082</v>
      </c>
      <c r="U104" s="2">
        <v>0.48199999999999998</v>
      </c>
      <c r="V104" s="3">
        <v>0.56599999999999995</v>
      </c>
    </row>
    <row r="105" spans="1:22" x14ac:dyDescent="0.25">
      <c r="A105" s="3">
        <v>340.86666666666667</v>
      </c>
      <c r="B105" s="9">
        <f t="shared" si="29"/>
        <v>14.202777777777778</v>
      </c>
      <c r="C105" s="9">
        <f t="shared" si="30"/>
        <v>13.202777777777778</v>
      </c>
      <c r="D105" s="6">
        <v>5.2190000000000003</v>
      </c>
      <c r="E105" s="3">
        <v>3.2989999999999999</v>
      </c>
      <c r="F105" s="2">
        <f t="shared" si="26"/>
        <v>1.1936193922464444</v>
      </c>
      <c r="G105" s="8">
        <f t="shared" si="31"/>
        <v>4.0055776374123138</v>
      </c>
      <c r="H105" s="8">
        <f t="shared" si="27"/>
        <v>1.3876877991870558</v>
      </c>
      <c r="I105" s="8">
        <f t="shared" si="32"/>
        <v>6.2377448611551456</v>
      </c>
      <c r="R105" s="2">
        <v>334.91666666666663</v>
      </c>
      <c r="S105" s="3">
        <v>0.45700000000000002</v>
      </c>
      <c r="T105" s="42">
        <f t="shared" si="28"/>
        <v>-0.78307188808793227</v>
      </c>
      <c r="U105" s="3">
        <v>0.56499999999999995</v>
      </c>
      <c r="V105" s="3">
        <v>0.64400000000000002</v>
      </c>
    </row>
    <row r="106" spans="1:22" x14ac:dyDescent="0.25">
      <c r="A106" s="3">
        <v>362.0333333333333</v>
      </c>
      <c r="B106" s="9">
        <f t="shared" si="29"/>
        <v>15.08472222222222</v>
      </c>
      <c r="C106" s="9">
        <f t="shared" si="30"/>
        <v>14.08472222222222</v>
      </c>
      <c r="D106" s="6">
        <v>7.0359999999999996</v>
      </c>
      <c r="E106" s="3">
        <v>3.9929999999999999</v>
      </c>
      <c r="F106" s="2">
        <f t="shared" si="26"/>
        <v>1.3845428280810843</v>
      </c>
      <c r="G106" s="8">
        <f t="shared" si="31"/>
        <v>4.5246741319823558</v>
      </c>
      <c r="H106" s="8">
        <f t="shared" si="27"/>
        <v>1.509545559527159</v>
      </c>
      <c r="I106" s="8">
        <f t="shared" si="32"/>
        <v>7.1144531775673752</v>
      </c>
      <c r="R106" s="2">
        <v>335.2</v>
      </c>
      <c r="S106" s="3">
        <v>0.32200000000000001</v>
      </c>
      <c r="T106" s="42">
        <f t="shared" si="28"/>
        <v>-1.1332037334377287</v>
      </c>
      <c r="U106" s="3">
        <v>0.42199999999999999</v>
      </c>
      <c r="V106" s="2" t="s">
        <v>84</v>
      </c>
    </row>
    <row r="107" spans="1:22" x14ac:dyDescent="0.25">
      <c r="A107" s="3">
        <v>362.2166666666667</v>
      </c>
      <c r="B107" s="9">
        <f t="shared" si="29"/>
        <v>15.092361111111112</v>
      </c>
      <c r="C107" s="9">
        <f t="shared" si="30"/>
        <v>14.092361111111112</v>
      </c>
      <c r="D107" s="6">
        <v>3.8460000000000001</v>
      </c>
      <c r="E107" s="3">
        <v>2.4809999999999999</v>
      </c>
      <c r="F107" s="2">
        <f t="shared" si="26"/>
        <v>0.9086617047096639</v>
      </c>
      <c r="G107" s="8">
        <f t="shared" si="31"/>
        <v>4.5287497220433979</v>
      </c>
      <c r="H107" s="8">
        <f t="shared" si="27"/>
        <v>1.5104459018511387</v>
      </c>
      <c r="I107" s="8">
        <f t="shared" si="32"/>
        <v>7.1213246547068074</v>
      </c>
      <c r="R107" s="2">
        <v>335.93333333333334</v>
      </c>
      <c r="S107" s="3">
        <v>0.42099999999999999</v>
      </c>
      <c r="T107" s="42">
        <f t="shared" si="28"/>
        <v>-0.86512244529975568</v>
      </c>
      <c r="U107" s="3">
        <v>0.51</v>
      </c>
      <c r="V107" s="3">
        <v>0.59399999999999997</v>
      </c>
    </row>
    <row r="108" spans="1:22" x14ac:dyDescent="0.25">
      <c r="A108" s="3">
        <v>362.2833333333333</v>
      </c>
      <c r="B108" s="9">
        <f t="shared" si="29"/>
        <v>15.095138888888888</v>
      </c>
      <c r="C108" s="9">
        <f t="shared" si="30"/>
        <v>14.095138888888888</v>
      </c>
      <c r="D108" s="6">
        <v>4.5220000000000002</v>
      </c>
      <c r="E108" s="3">
        <v>2.952</v>
      </c>
      <c r="F108" s="2">
        <f t="shared" si="26"/>
        <v>1.082482906738226</v>
      </c>
      <c r="G108" s="8">
        <f t="shared" si="31"/>
        <v>4.5302298688270861</v>
      </c>
      <c r="H108" s="8">
        <f t="shared" si="27"/>
        <v>1.5107726818779645</v>
      </c>
      <c r="I108" s="8">
        <f t="shared" si="32"/>
        <v>7.1238201029949533</v>
      </c>
      <c r="R108" s="2">
        <v>336.01666666666665</v>
      </c>
      <c r="S108" s="3">
        <v>0.44600000000000001</v>
      </c>
      <c r="T108" s="42">
        <f t="shared" si="28"/>
        <v>-0.80743632696207301</v>
      </c>
      <c r="U108" s="3">
        <v>0.54500000000000004</v>
      </c>
      <c r="V108" s="3">
        <v>0.61699999999999999</v>
      </c>
    </row>
    <row r="109" spans="1:22" x14ac:dyDescent="0.25">
      <c r="A109" s="3">
        <v>362.35</v>
      </c>
      <c r="B109" s="9">
        <f t="shared" si="29"/>
        <v>15.097916666666668</v>
      </c>
      <c r="C109" s="9">
        <f t="shared" si="30"/>
        <v>14.097916666666668</v>
      </c>
      <c r="D109" s="6">
        <v>5.99</v>
      </c>
      <c r="E109" s="3">
        <v>3.754</v>
      </c>
      <c r="F109" s="2">
        <f t="shared" si="26"/>
        <v>1.3228219381643171</v>
      </c>
      <c r="G109" s="8">
        <f t="shared" si="31"/>
        <v>4.5317090093020918</v>
      </c>
      <c r="H109" s="8">
        <f t="shared" si="27"/>
        <v>1.5110991330950903</v>
      </c>
      <c r="I109" s="8">
        <f t="shared" si="32"/>
        <v>7.126313805947964</v>
      </c>
      <c r="R109" s="2">
        <v>336.2166666666667</v>
      </c>
      <c r="S109" s="3">
        <v>0.33700000000000002</v>
      </c>
      <c r="T109" s="42">
        <f t="shared" si="28"/>
        <v>-1.0876723486297752</v>
      </c>
      <c r="U109" s="3">
        <v>0.46100000000000002</v>
      </c>
      <c r="V109" s="3">
        <v>0.52800000000000002</v>
      </c>
    </row>
    <row r="110" spans="1:22" x14ac:dyDescent="0.25">
      <c r="A110" s="3">
        <v>362.43333333333334</v>
      </c>
      <c r="B110" s="9">
        <f t="shared" si="29"/>
        <v>15.10138888888889</v>
      </c>
      <c r="C110" s="9">
        <f t="shared" si="30"/>
        <v>14.10138888888889</v>
      </c>
      <c r="D110" s="6">
        <v>6.2279999999999998</v>
      </c>
      <c r="E110" s="3">
        <v>4.202</v>
      </c>
      <c r="F110" s="2">
        <f t="shared" si="26"/>
        <v>1.4355606024228087</v>
      </c>
      <c r="G110" s="8">
        <f t="shared" si="31"/>
        <v>4.533556519336388</v>
      </c>
      <c r="H110" s="8">
        <f t="shared" si="27"/>
        <v>1.5115067350685876</v>
      </c>
      <c r="I110" s="8">
        <f t="shared" si="32"/>
        <v>7.1294284793314961</v>
      </c>
      <c r="R110" s="2">
        <v>336.41666666666663</v>
      </c>
      <c r="S110" s="3">
        <v>0.54200000000000004</v>
      </c>
      <c r="T110" s="42">
        <f t="shared" si="28"/>
        <v>-0.61248927754249083</v>
      </c>
      <c r="U110" s="3">
        <v>0.58799999999999997</v>
      </c>
      <c r="V110" s="3">
        <v>0.63600000000000001</v>
      </c>
    </row>
    <row r="111" spans="1:22" x14ac:dyDescent="0.25">
      <c r="A111" s="3">
        <v>362.48333333333335</v>
      </c>
      <c r="B111" s="9">
        <f t="shared" si="29"/>
        <v>15.103472222222223</v>
      </c>
      <c r="C111" s="9">
        <f t="shared" si="30"/>
        <v>14.103472222222223</v>
      </c>
      <c r="D111" s="6">
        <v>5.1559999999999997</v>
      </c>
      <c r="E111" s="3">
        <v>4.09</v>
      </c>
      <c r="F111" s="2">
        <f t="shared" si="26"/>
        <v>1.4085449700547104</v>
      </c>
      <c r="G111" s="8">
        <f t="shared" si="31"/>
        <v>4.5346642701779878</v>
      </c>
      <c r="H111" s="8">
        <f t="shared" si="27"/>
        <v>1.5117510499949269</v>
      </c>
      <c r="I111" s="8">
        <f t="shared" si="32"/>
        <v>7.1312959734094266</v>
      </c>
      <c r="R111" s="2">
        <v>336.5333333333333</v>
      </c>
      <c r="S111" s="3">
        <v>0.252</v>
      </c>
      <c r="T111" s="42">
        <f t="shared" si="28"/>
        <v>-1.3783261914707137</v>
      </c>
      <c r="U111" s="3">
        <v>0.36499999999999999</v>
      </c>
      <c r="V111" s="3">
        <v>0.42</v>
      </c>
    </row>
    <row r="112" spans="1:22" x14ac:dyDescent="0.25">
      <c r="A112" s="3">
        <v>366.61666666666667</v>
      </c>
      <c r="B112" s="9">
        <f t="shared" si="29"/>
        <v>15.275694444444445</v>
      </c>
      <c r="C112" s="9">
        <f t="shared" si="30"/>
        <v>14.275694444444445</v>
      </c>
      <c r="D112" s="6">
        <v>8.5259999999999998</v>
      </c>
      <c r="E112" s="3">
        <v>5.415</v>
      </c>
      <c r="F112" s="2">
        <f t="shared" si="26"/>
        <v>1.689172880452954</v>
      </c>
      <c r="G112" s="8">
        <f t="shared" si="31"/>
        <v>4.6242692705105952</v>
      </c>
      <c r="H112" s="8">
        <f t="shared" si="27"/>
        <v>1.5313183629164977</v>
      </c>
      <c r="I112" s="8">
        <f t="shared" si="32"/>
        <v>7.2822555897135537</v>
      </c>
      <c r="R112" s="2">
        <v>336.7833333333333</v>
      </c>
      <c r="S112" s="3">
        <v>0.27</v>
      </c>
      <c r="T112" s="42">
        <f t="shared" si="28"/>
        <v>-1.3093333199837622</v>
      </c>
      <c r="U112" s="2">
        <v>0.35699999999999998</v>
      </c>
      <c r="V112" s="2">
        <v>0.40699999999999997</v>
      </c>
    </row>
    <row r="113" spans="1:22" x14ac:dyDescent="0.25">
      <c r="A113" s="3">
        <v>366.68333333333334</v>
      </c>
      <c r="B113" s="9">
        <f t="shared" si="29"/>
        <v>15.278472222222222</v>
      </c>
      <c r="C113" s="9">
        <f t="shared" si="30"/>
        <v>14.278472222222222</v>
      </c>
      <c r="D113" s="6">
        <v>6.9</v>
      </c>
      <c r="E113" s="3">
        <v>4.2649999999999997</v>
      </c>
      <c r="F113" s="2">
        <f t="shared" si="26"/>
        <v>1.4504421809436423</v>
      </c>
      <c r="G113" s="8">
        <f t="shared" si="31"/>
        <v>4.6256824822791032</v>
      </c>
      <c r="H113" s="8">
        <f t="shared" si="27"/>
        <v>1.5316239238139537</v>
      </c>
      <c r="I113" s="8">
        <f t="shared" si="32"/>
        <v>7.2846347282573909</v>
      </c>
      <c r="R113" s="2">
        <v>358.6</v>
      </c>
      <c r="S113" s="3">
        <v>0.40699999999999997</v>
      </c>
      <c r="T113" s="42">
        <f t="shared" si="28"/>
        <v>-0.89894209353954213</v>
      </c>
      <c r="U113" s="3">
        <v>0.49</v>
      </c>
      <c r="V113" s="3">
        <v>0.60599999999999998</v>
      </c>
    </row>
    <row r="114" spans="1:22" x14ac:dyDescent="0.25">
      <c r="A114" s="3">
        <v>366.7166666666667</v>
      </c>
      <c r="B114" s="9">
        <f t="shared" si="29"/>
        <v>15.279861111111112</v>
      </c>
      <c r="C114" s="9">
        <f t="shared" si="30"/>
        <v>14.279861111111112</v>
      </c>
      <c r="D114" s="6">
        <v>7.1260000000000003</v>
      </c>
      <c r="E114" s="3">
        <v>4.5940000000000003</v>
      </c>
      <c r="F114" s="2">
        <f t="shared" si="26"/>
        <v>1.5247511042669066</v>
      </c>
      <c r="G114" s="8">
        <f t="shared" si="31"/>
        <v>4.6263887054054189</v>
      </c>
      <c r="H114" s="8">
        <f t="shared" si="27"/>
        <v>1.5317765865233863</v>
      </c>
      <c r="I114" s="8">
        <f t="shared" si="32"/>
        <v>7.2858236312984825</v>
      </c>
      <c r="R114" s="2">
        <v>358.78333333333336</v>
      </c>
      <c r="S114" s="3">
        <v>0.47</v>
      </c>
      <c r="T114" s="42">
        <f t="shared" si="28"/>
        <v>-0.75502258427803282</v>
      </c>
      <c r="U114" s="3">
        <v>0.60399999999999998</v>
      </c>
      <c r="V114" s="3">
        <v>0.69599999999999995</v>
      </c>
    </row>
    <row r="115" spans="1:22" x14ac:dyDescent="0.25">
      <c r="A115" s="3">
        <v>366.75</v>
      </c>
      <c r="B115" s="9">
        <f t="shared" si="29"/>
        <v>15.28125</v>
      </c>
      <c r="C115" s="9">
        <f t="shared" si="30"/>
        <v>14.28125</v>
      </c>
      <c r="D115" s="6">
        <v>6.0759999999999996</v>
      </c>
      <c r="E115" s="3">
        <v>4.149</v>
      </c>
      <c r="F115" s="2">
        <f t="shared" si="26"/>
        <v>1.4228673413507309</v>
      </c>
      <c r="G115" s="8">
        <f t="shared" si="31"/>
        <v>4.6270946733349003</v>
      </c>
      <c r="H115" s="8">
        <f t="shared" si="27"/>
        <v>1.5319291707777596</v>
      </c>
      <c r="I115" s="8">
        <f t="shared" si="32"/>
        <v>7.2870120901291395</v>
      </c>
      <c r="R115" s="2">
        <v>358.93333333333334</v>
      </c>
      <c r="S115" s="3">
        <v>0.47099999999999997</v>
      </c>
      <c r="T115" s="42">
        <f t="shared" si="28"/>
        <v>-0.75289718496571933</v>
      </c>
      <c r="U115" s="3">
        <v>0.61599999999999999</v>
      </c>
      <c r="V115" s="3">
        <v>0.69399999999999995</v>
      </c>
    </row>
    <row r="116" spans="1:22" x14ac:dyDescent="0.25">
      <c r="A116" s="3">
        <v>366.7833333333333</v>
      </c>
      <c r="B116" s="9">
        <f t="shared" si="29"/>
        <v>15.282638888888888</v>
      </c>
      <c r="C116" s="9">
        <f t="shared" si="30"/>
        <v>14.282638888888888</v>
      </c>
      <c r="D116" s="6">
        <v>6.2140000000000004</v>
      </c>
      <c r="E116" s="3">
        <v>4.4290000000000003</v>
      </c>
      <c r="F116" s="2">
        <f t="shared" si="26"/>
        <v>1.4881738249410612</v>
      </c>
      <c r="G116" s="8">
        <f t="shared" si="31"/>
        <v>4.627800386049052</v>
      </c>
      <c r="H116" s="8">
        <f t="shared" si="27"/>
        <v>1.5320816766054306</v>
      </c>
      <c r="I116" s="8">
        <f t="shared" si="32"/>
        <v>7.2882001047072631</v>
      </c>
      <c r="R116" s="2">
        <v>359</v>
      </c>
      <c r="S116" s="3">
        <v>0.23400000000000001</v>
      </c>
      <c r="T116" s="42">
        <f t="shared" si="28"/>
        <v>-1.4524341636244356</v>
      </c>
      <c r="U116" s="3">
        <v>0.32300000000000001</v>
      </c>
      <c r="V116" s="3">
        <v>0.379</v>
      </c>
    </row>
    <row r="117" spans="1:22" x14ac:dyDescent="0.25">
      <c r="A117" s="3">
        <v>366.81666666666666</v>
      </c>
      <c r="B117" s="9">
        <f t="shared" si="29"/>
        <v>15.284027777777778</v>
      </c>
      <c r="C117" s="9">
        <f t="shared" si="30"/>
        <v>14.284027777777778</v>
      </c>
      <c r="D117" s="6">
        <v>6.2889999999999997</v>
      </c>
      <c r="E117" s="3">
        <v>3.8010000000000002</v>
      </c>
      <c r="F117" s="2">
        <f t="shared" si="26"/>
        <v>1.3352641900071118</v>
      </c>
      <c r="G117" s="8">
        <f t="shared" si="31"/>
        <v>4.6285058435295046</v>
      </c>
      <c r="H117" s="8">
        <f t="shared" si="27"/>
        <v>1.5322341040347576</v>
      </c>
      <c r="I117" s="8">
        <f t="shared" si="32"/>
        <v>7.2893876749910049</v>
      </c>
      <c r="R117" s="2">
        <v>359.2</v>
      </c>
      <c r="S117" s="3">
        <v>0.22600000000000001</v>
      </c>
      <c r="T117" s="42">
        <f t="shared" si="28"/>
        <v>-1.487220279709851</v>
      </c>
      <c r="U117" s="3">
        <v>0.29299999999999998</v>
      </c>
      <c r="V117" s="3">
        <v>0.34399999999999997</v>
      </c>
    </row>
    <row r="118" spans="1:22" x14ac:dyDescent="0.25">
      <c r="A118" s="3">
        <v>366.86666666666667</v>
      </c>
      <c r="B118" s="9">
        <f t="shared" si="29"/>
        <v>15.286111111111111</v>
      </c>
      <c r="C118" s="9">
        <f t="shared" si="30"/>
        <v>14.286111111111111</v>
      </c>
      <c r="D118" s="6">
        <v>6.5339999999999998</v>
      </c>
      <c r="E118" s="3">
        <v>4.4580000000000002</v>
      </c>
      <c r="F118" s="2">
        <f t="shared" si="26"/>
        <v>1.4947002349636771</v>
      </c>
      <c r="G118" s="8">
        <f t="shared" si="31"/>
        <v>4.6295635511471218</v>
      </c>
      <c r="H118" s="8">
        <f t="shared" si="27"/>
        <v>1.5324625982438909</v>
      </c>
      <c r="I118" s="8">
        <f t="shared" si="32"/>
        <v>7.2911681972737092</v>
      </c>
      <c r="R118" s="2">
        <v>359.51666666666665</v>
      </c>
      <c r="S118" s="3">
        <v>0.53700000000000003</v>
      </c>
      <c r="T118" s="42">
        <f t="shared" si="28"/>
        <v>-0.62175718447327233</v>
      </c>
      <c r="U118" s="3">
        <v>0.59299999999999997</v>
      </c>
      <c r="V118" s="2" t="s">
        <v>84</v>
      </c>
    </row>
    <row r="119" spans="1:22" x14ac:dyDescent="0.25">
      <c r="A119" s="3">
        <v>386.98333333333335</v>
      </c>
      <c r="B119" s="9">
        <f t="shared" si="29"/>
        <v>16.124305555555555</v>
      </c>
      <c r="C119" s="9">
        <f t="shared" si="30"/>
        <v>15.124305555555555</v>
      </c>
      <c r="D119" s="6">
        <v>6.3579999999999997</v>
      </c>
      <c r="E119" s="3">
        <v>4.016</v>
      </c>
      <c r="F119" s="2">
        <f t="shared" si="26"/>
        <v>1.390286382389428</v>
      </c>
      <c r="G119" s="8">
        <f t="shared" si="31"/>
        <v>5.0084949236317602</v>
      </c>
      <c r="H119" s="8">
        <f t="shared" si="27"/>
        <v>1.6111354555185562</v>
      </c>
      <c r="I119" s="8">
        <f t="shared" si="32"/>
        <v>7.9261597527344332</v>
      </c>
      <c r="R119" s="2">
        <v>359.66666666666663</v>
      </c>
      <c r="S119" s="3">
        <v>0.45600000000000002</v>
      </c>
      <c r="T119" s="42">
        <f t="shared" si="28"/>
        <v>-0.78526246946775091</v>
      </c>
      <c r="U119" s="3">
        <v>0.59199999999999997</v>
      </c>
      <c r="V119" s="3">
        <v>0.64200000000000002</v>
      </c>
    </row>
    <row r="120" spans="1:22" x14ac:dyDescent="0.25">
      <c r="A120" s="3">
        <v>387.03333333333336</v>
      </c>
      <c r="B120" s="9">
        <f t="shared" si="29"/>
        <v>16.12638888888889</v>
      </c>
      <c r="C120" s="9">
        <f t="shared" si="30"/>
        <v>15.12638888888889</v>
      </c>
      <c r="D120" s="6">
        <v>7.2510000000000003</v>
      </c>
      <c r="E120" s="3">
        <v>4.3780000000000001</v>
      </c>
      <c r="F120" s="2">
        <f t="shared" si="26"/>
        <v>1.4765919991006713</v>
      </c>
      <c r="G120" s="8">
        <f t="shared" si="31"/>
        <v>5.0093223046213495</v>
      </c>
      <c r="H120" s="8">
        <f t="shared" si="27"/>
        <v>1.6113006374085068</v>
      </c>
      <c r="I120" s="8">
        <f t="shared" si="32"/>
        <v>7.9275380303104477</v>
      </c>
      <c r="R120" s="2">
        <v>359.75</v>
      </c>
      <c r="S120" s="3">
        <v>0.246</v>
      </c>
      <c r="T120" s="42">
        <f t="shared" si="28"/>
        <v>-1.4024237430497744</v>
      </c>
      <c r="U120" s="3">
        <v>0.29099999999999998</v>
      </c>
      <c r="V120" s="3">
        <v>0.34200000000000003</v>
      </c>
    </row>
    <row r="121" spans="1:22" x14ac:dyDescent="0.25">
      <c r="A121" s="3">
        <v>387.08333333333331</v>
      </c>
      <c r="B121" s="9">
        <f t="shared" si="29"/>
        <v>16.128472222222221</v>
      </c>
      <c r="C121" s="9">
        <f t="shared" si="30"/>
        <v>15.128472222222221</v>
      </c>
      <c r="D121" s="6">
        <v>7.867</v>
      </c>
      <c r="E121" s="3">
        <v>4.5640000000000001</v>
      </c>
      <c r="F121" s="2">
        <f t="shared" si="26"/>
        <v>1.5181994319998293</v>
      </c>
      <c r="G121" s="8">
        <f t="shared" si="31"/>
        <v>5.0101491316381441</v>
      </c>
      <c r="H121" s="8">
        <f t="shared" si="27"/>
        <v>1.6114656814477919</v>
      </c>
      <c r="I121" s="8">
        <f t="shared" si="32"/>
        <v>7.9289153401199286</v>
      </c>
      <c r="R121" s="2">
        <v>359.9666666666667</v>
      </c>
      <c r="S121" s="3">
        <v>0.41</v>
      </c>
      <c r="T121" s="42">
        <f t="shared" si="28"/>
        <v>-0.89159811928378363</v>
      </c>
      <c r="U121" s="3">
        <v>0.503</v>
      </c>
      <c r="V121" s="3">
        <v>0.56100000000000005</v>
      </c>
    </row>
    <row r="122" spans="1:22" x14ac:dyDescent="0.25">
      <c r="A122" s="3">
        <v>387.11666666666667</v>
      </c>
      <c r="B122" s="9">
        <f t="shared" si="29"/>
        <v>16.129861111111111</v>
      </c>
      <c r="C122" s="9">
        <f t="shared" si="30"/>
        <v>15.129861111111111</v>
      </c>
      <c r="D122" s="6">
        <v>6.7460000000000004</v>
      </c>
      <c r="E122" s="3">
        <v>4.407</v>
      </c>
      <c r="F122" s="2">
        <f t="shared" si="26"/>
        <v>1.4831941858598499</v>
      </c>
      <c r="G122" s="8">
        <f t="shared" si="31"/>
        <v>5.0107000419573708</v>
      </c>
      <c r="H122" s="8">
        <f t="shared" si="27"/>
        <v>1.6115756342692023</v>
      </c>
      <c r="I122" s="8">
        <f t="shared" si="32"/>
        <v>7.9298330091401166</v>
      </c>
      <c r="R122" s="2">
        <v>360.11666666666667</v>
      </c>
      <c r="S122" s="3">
        <v>0.24</v>
      </c>
      <c r="T122" s="42">
        <f t="shared" si="28"/>
        <v>-1.4271163556401458</v>
      </c>
      <c r="U122" s="3">
        <v>0.29399999999999998</v>
      </c>
      <c r="V122" s="3">
        <v>0.35199999999999998</v>
      </c>
    </row>
    <row r="123" spans="1:22" x14ac:dyDescent="0.25">
      <c r="A123" s="3">
        <v>387.15000000000003</v>
      </c>
      <c r="B123" s="9">
        <f t="shared" ref="B123:B154" si="33">A123/24</f>
        <v>16.131250000000001</v>
      </c>
      <c r="C123" s="9">
        <f t="shared" ref="C123:C154" si="34">B123-1</f>
        <v>15.131250000000001</v>
      </c>
      <c r="D123" s="6">
        <v>7.4580000000000002</v>
      </c>
      <c r="E123" s="3">
        <v>4.7320000000000002</v>
      </c>
      <c r="F123" s="2">
        <f t="shared" si="26"/>
        <v>1.5543479461161405</v>
      </c>
      <c r="G123" s="8">
        <f t="shared" si="31"/>
        <v>5.0112507061726106</v>
      </c>
      <c r="H123" s="8">
        <f t="shared" si="27"/>
        <v>1.6116855258920275</v>
      </c>
      <c r="I123" s="8">
        <f t="shared" si="32"/>
        <v>7.9307502482349559</v>
      </c>
      <c r="R123" s="2">
        <v>360.31666666666666</v>
      </c>
      <c r="S123" s="3">
        <v>0.41699999999999998</v>
      </c>
      <c r="T123" s="42">
        <f t="shared" si="28"/>
        <v>-0.87466905718333565</v>
      </c>
      <c r="U123" s="3">
        <v>0.50800000000000001</v>
      </c>
      <c r="V123" s="3">
        <v>0.53800000000000003</v>
      </c>
    </row>
    <row r="124" spans="1:22" x14ac:dyDescent="0.25">
      <c r="A124" s="3">
        <v>414.2</v>
      </c>
      <c r="B124" s="9">
        <f t="shared" si="33"/>
        <v>17.258333333333333</v>
      </c>
      <c r="C124" s="9">
        <f t="shared" si="34"/>
        <v>16.258333333333333</v>
      </c>
      <c r="D124" s="6">
        <v>6.0170000000000003</v>
      </c>
      <c r="E124" s="3">
        <v>3.9809999999999999</v>
      </c>
      <c r="F124" s="2">
        <f t="shared" si="26"/>
        <v>1.3815330440181801</v>
      </c>
      <c r="G124" s="8">
        <f t="shared" si="31"/>
        <v>5.3818187752845796</v>
      </c>
      <c r="H124" s="8">
        <f t="shared" si="27"/>
        <v>1.6830263793640559</v>
      </c>
      <c r="I124" s="8">
        <f t="shared" si="32"/>
        <v>8.5422560847097966</v>
      </c>
      <c r="R124" s="2">
        <v>406.7166666666667</v>
      </c>
      <c r="S124" s="3">
        <v>0.33928000000000003</v>
      </c>
      <c r="T124" s="42">
        <f t="shared" si="28"/>
        <v>-1.0809295538158017</v>
      </c>
      <c r="U124" s="3">
        <v>0.4</v>
      </c>
      <c r="V124" s="3">
        <v>0.48399999999999999</v>
      </c>
    </row>
    <row r="125" spans="1:22" x14ac:dyDescent="0.25">
      <c r="A125" s="3">
        <v>414.23333333333335</v>
      </c>
      <c r="B125" s="9">
        <f t="shared" si="33"/>
        <v>17.259722222222223</v>
      </c>
      <c r="C125" s="9">
        <f t="shared" si="34"/>
        <v>16.259722222222223</v>
      </c>
      <c r="D125" s="6">
        <v>8.44</v>
      </c>
      <c r="E125" s="3">
        <v>5.5449999999999999</v>
      </c>
      <c r="F125" s="2">
        <f t="shared" si="26"/>
        <v>1.7128966208023304</v>
      </c>
      <c r="G125" s="8">
        <f t="shared" si="31"/>
        <v>5.382188337392197</v>
      </c>
      <c r="H125" s="8">
        <f t="shared" si="27"/>
        <v>1.6830950456337628</v>
      </c>
      <c r="I125" s="8">
        <f t="shared" si="32"/>
        <v>8.542858748457073</v>
      </c>
      <c r="R125" s="2">
        <v>410.06666666666672</v>
      </c>
      <c r="S125" s="3">
        <v>0.26532</v>
      </c>
      <c r="T125" s="42">
        <f t="shared" si="28"/>
        <v>-1.3268186343247819</v>
      </c>
      <c r="U125" s="3">
        <v>0.372</v>
      </c>
      <c r="V125" s="3">
        <v>0.436</v>
      </c>
    </row>
    <row r="126" spans="1:22" x14ac:dyDescent="0.25">
      <c r="A126" s="3">
        <v>414.26666666666671</v>
      </c>
      <c r="B126" s="9">
        <f t="shared" si="33"/>
        <v>17.261111111111113</v>
      </c>
      <c r="C126" s="9">
        <f t="shared" si="34"/>
        <v>16.261111111111113</v>
      </c>
      <c r="D126" s="6">
        <v>7.173</v>
      </c>
      <c r="E126" s="3">
        <v>4.931</v>
      </c>
      <c r="F126" s="2">
        <f t="shared" si="26"/>
        <v>1.5955418072419891</v>
      </c>
      <c r="G126" s="8">
        <f t="shared" si="31"/>
        <v>5.3825577039145802</v>
      </c>
      <c r="H126" s="8">
        <f t="shared" si="27"/>
        <v>1.6831636708518796</v>
      </c>
      <c r="I126" s="8">
        <f t="shared" si="32"/>
        <v>8.543461075441023</v>
      </c>
      <c r="R126" s="2">
        <v>408.2</v>
      </c>
      <c r="S126" s="43">
        <v>0.36292000000000002</v>
      </c>
      <c r="T126" s="42">
        <f t="shared" si="28"/>
        <v>-1.0135728546807088</v>
      </c>
      <c r="U126" s="43">
        <v>0.51200000000000001</v>
      </c>
      <c r="V126" s="43">
        <v>0.57899999999999996</v>
      </c>
    </row>
    <row r="127" spans="1:22" x14ac:dyDescent="0.25">
      <c r="A127" s="3">
        <v>414.29999999999995</v>
      </c>
      <c r="B127" s="9">
        <f t="shared" si="33"/>
        <v>17.262499999999999</v>
      </c>
      <c r="C127" s="9">
        <f t="shared" si="34"/>
        <v>16.262499999999999</v>
      </c>
      <c r="D127" s="6">
        <v>5.7779999999999996</v>
      </c>
      <c r="E127" s="3">
        <v>3.9009999999999998</v>
      </c>
      <c r="F127" s="2">
        <f t="shared" si="26"/>
        <v>1.3612329305245194</v>
      </c>
      <c r="G127" s="8">
        <f t="shared" si="31"/>
        <v>5.3829268749249373</v>
      </c>
      <c r="H127" s="8">
        <f t="shared" si="27"/>
        <v>1.6832322550401337</v>
      </c>
      <c r="I127" s="8">
        <f t="shared" si="32"/>
        <v>8.5440630657963865</v>
      </c>
      <c r="R127" s="2">
        <v>408.45000000000005</v>
      </c>
      <c r="S127" s="44">
        <v>0.38542999999999999</v>
      </c>
      <c r="T127" s="42">
        <f t="shared" si="28"/>
        <v>-0.95339568482739645</v>
      </c>
      <c r="U127" s="44">
        <v>0.45</v>
      </c>
      <c r="V127" s="2" t="s">
        <v>84</v>
      </c>
    </row>
    <row r="128" spans="1:22" x14ac:dyDescent="0.25">
      <c r="A128" s="3">
        <v>414.35</v>
      </c>
      <c r="B128" s="9">
        <f t="shared" si="33"/>
        <v>17.264583333333334</v>
      </c>
      <c r="C128" s="9">
        <f t="shared" si="34"/>
        <v>16.264583333333334</v>
      </c>
      <c r="D128" s="6">
        <v>7.4359999999999999</v>
      </c>
      <c r="E128" s="3">
        <v>4.7560000000000002</v>
      </c>
      <c r="F128" s="2">
        <f t="shared" si="26"/>
        <v>1.5594069788285354</v>
      </c>
      <c r="G128" s="8">
        <f t="shared" si="31"/>
        <v>5.3834802650155957</v>
      </c>
      <c r="H128" s="8">
        <f t="shared" si="27"/>
        <v>1.6833350544390331</v>
      </c>
      <c r="I128" s="8">
        <f t="shared" si="32"/>
        <v>8.5449654204456333</v>
      </c>
      <c r="R128" s="2">
        <v>408.69999999999993</v>
      </c>
      <c r="S128" s="44">
        <v>0.29293000000000002</v>
      </c>
      <c r="T128" s="42">
        <f t="shared" si="28"/>
        <v>-1.2278216063579255</v>
      </c>
      <c r="U128" s="44">
        <v>0.377</v>
      </c>
      <c r="V128" s="44">
        <v>0.42899999999999999</v>
      </c>
    </row>
    <row r="129" spans="1:22" x14ac:dyDescent="0.25">
      <c r="A129" s="3">
        <v>414.38333333333333</v>
      </c>
      <c r="B129" s="9">
        <f t="shared" si="33"/>
        <v>17.265972222222221</v>
      </c>
      <c r="C129" s="9">
        <f t="shared" si="34"/>
        <v>16.265972222222221</v>
      </c>
      <c r="D129" s="6">
        <v>6.9160000000000004</v>
      </c>
      <c r="E129" s="3">
        <v>4.9130000000000003</v>
      </c>
      <c r="F129" s="2">
        <f t="shared" si="26"/>
        <v>1.5918847531865112</v>
      </c>
      <c r="G129" s="8">
        <f t="shared" si="31"/>
        <v>5.3838489475662401</v>
      </c>
      <c r="H129" s="8">
        <f t="shared" si="27"/>
        <v>1.6834035361476369</v>
      </c>
      <c r="I129" s="8">
        <f t="shared" si="32"/>
        <v>8.5455665698191474</v>
      </c>
      <c r="R129" s="2">
        <v>408.86666666666667</v>
      </c>
      <c r="S129" s="44">
        <v>0.31902000000000003</v>
      </c>
      <c r="T129" s="42">
        <f t="shared" si="28"/>
        <v>-1.1425014822378348</v>
      </c>
      <c r="U129" s="44">
        <v>0.45600000000000002</v>
      </c>
      <c r="V129" s="44">
        <v>0.504</v>
      </c>
    </row>
    <row r="130" spans="1:22" x14ac:dyDescent="0.25">
      <c r="A130" s="3">
        <v>414.41666666666663</v>
      </c>
      <c r="B130" s="9">
        <f t="shared" si="33"/>
        <v>17.267361111111111</v>
      </c>
      <c r="C130" s="9">
        <f t="shared" si="34"/>
        <v>16.267361111111111</v>
      </c>
      <c r="D130" s="6">
        <v>8.4090000000000007</v>
      </c>
      <c r="E130" s="3">
        <v>5.3090000000000002</v>
      </c>
      <c r="F130" s="2">
        <f t="shared" si="26"/>
        <v>1.6694034936015345</v>
      </c>
      <c r="G130" s="8">
        <f t="shared" si="31"/>
        <v>5.3842174348611636</v>
      </c>
      <c r="H130" s="8">
        <f t="shared" si="27"/>
        <v>1.6834719769023612</v>
      </c>
      <c r="I130" s="8">
        <f t="shared" si="32"/>
        <v>8.5461673830357974</v>
      </c>
      <c r="R130" s="2">
        <v>409.31666666666672</v>
      </c>
      <c r="S130" s="44">
        <v>0.56215000000000004</v>
      </c>
      <c r="T130" s="42">
        <f t="shared" si="28"/>
        <v>-0.57598656078636834</v>
      </c>
      <c r="U130" s="44">
        <v>0.72899999999999998</v>
      </c>
      <c r="V130" s="2" t="s">
        <v>84</v>
      </c>
    </row>
    <row r="131" spans="1:22" x14ac:dyDescent="0.25">
      <c r="A131" s="3">
        <v>435.06666666666661</v>
      </c>
      <c r="B131" s="9">
        <f t="shared" si="33"/>
        <v>18.127777777777776</v>
      </c>
      <c r="C131" s="9">
        <f t="shared" si="34"/>
        <v>17.127777777777776</v>
      </c>
      <c r="D131" s="6">
        <v>8.1880000000000006</v>
      </c>
      <c r="E131" s="3">
        <v>5.49</v>
      </c>
      <c r="F131" s="2">
        <f t="shared" si="26"/>
        <v>1.7029282555214393</v>
      </c>
      <c r="G131" s="8">
        <f t="shared" ref="G131:G162" si="35">(-Aw/(1+EXP((A131-PSTmw)*kw)))+Aw</f>
        <v>5.5779031179111787</v>
      </c>
      <c r="H131" s="8">
        <f t="shared" si="27"/>
        <v>1.718812920447645</v>
      </c>
      <c r="I131" s="8">
        <f t="shared" ref="I131:I162" si="36">(-Al/(1+EXP((A131-PSTml)*kl)))+Al</f>
        <v>8.8591436161820223</v>
      </c>
      <c r="R131" s="2">
        <v>410.21666666666664</v>
      </c>
      <c r="S131" s="44">
        <v>0.56594</v>
      </c>
      <c r="T131" s="42">
        <f t="shared" si="28"/>
        <v>-0.56926721346523823</v>
      </c>
      <c r="U131" s="44">
        <v>0.67300000000000004</v>
      </c>
      <c r="V131" s="2" t="s">
        <v>84</v>
      </c>
    </row>
    <row r="132" spans="1:22" x14ac:dyDescent="0.25">
      <c r="A132" s="3">
        <v>435.13333333333333</v>
      </c>
      <c r="B132" s="9">
        <f t="shared" si="33"/>
        <v>18.130555555555556</v>
      </c>
      <c r="C132" s="9">
        <f t="shared" si="34"/>
        <v>17.130555555555556</v>
      </c>
      <c r="D132" s="6">
        <v>9.3290000000000006</v>
      </c>
      <c r="E132" s="3">
        <v>5.6230000000000002</v>
      </c>
      <c r="F132" s="2">
        <f t="shared" ref="F132:F188" si="37">LN(E132)</f>
        <v>1.7268653293100646</v>
      </c>
      <c r="G132" s="8">
        <f t="shared" si="35"/>
        <v>5.5784260217268873</v>
      </c>
      <c r="H132" s="8">
        <f t="shared" ref="H132:H188" si="38">LN(G132)</f>
        <v>1.7189066616432562</v>
      </c>
      <c r="I132" s="8">
        <f t="shared" si="36"/>
        <v>8.859979784879771</v>
      </c>
      <c r="R132" s="2">
        <v>410.63333333333333</v>
      </c>
      <c r="S132" s="45">
        <v>1.0720400000000001</v>
      </c>
      <c r="T132" s="42">
        <f t="shared" ref="T132:T160" si="39">LN(S132)</f>
        <v>6.9563375385317344E-2</v>
      </c>
      <c r="U132" s="46">
        <v>1.147</v>
      </c>
      <c r="V132" s="46">
        <v>1.335</v>
      </c>
    </row>
    <row r="133" spans="1:22" x14ac:dyDescent="0.25">
      <c r="A133" s="3">
        <v>435.15000000000003</v>
      </c>
      <c r="B133" s="9">
        <f t="shared" si="33"/>
        <v>18.131250000000001</v>
      </c>
      <c r="C133" s="9">
        <f t="shared" si="34"/>
        <v>17.131250000000001</v>
      </c>
      <c r="D133" s="6">
        <v>7.7960000000000003</v>
      </c>
      <c r="E133" s="3">
        <v>4.4169999999999998</v>
      </c>
      <c r="F133" s="2">
        <f t="shared" si="37"/>
        <v>1.4854607326143894</v>
      </c>
      <c r="G133" s="8">
        <f t="shared" si="35"/>
        <v>5.5785566540826013</v>
      </c>
      <c r="H133" s="8">
        <f t="shared" si="38"/>
        <v>1.7189300787909771</v>
      </c>
      <c r="I133" s="8">
        <f t="shared" si="36"/>
        <v>8.8601886688440228</v>
      </c>
      <c r="R133" s="2">
        <v>430.48333333333335</v>
      </c>
      <c r="S133" s="48">
        <v>1.056</v>
      </c>
      <c r="T133" s="42">
        <f t="shared" si="39"/>
        <v>5.4488185284069776E-2</v>
      </c>
      <c r="U133" s="47">
        <v>1.087</v>
      </c>
      <c r="V133" s="47">
        <v>1.2090000000000001</v>
      </c>
    </row>
    <row r="134" spans="1:22" x14ac:dyDescent="0.25">
      <c r="A134" s="3">
        <v>435.2</v>
      </c>
      <c r="B134" s="9">
        <f t="shared" si="33"/>
        <v>18.133333333333333</v>
      </c>
      <c r="C134" s="9">
        <f t="shared" si="34"/>
        <v>17.133333333333333</v>
      </c>
      <c r="D134" s="6">
        <v>8.4450000000000003</v>
      </c>
      <c r="E134" s="3">
        <v>5.3680000000000003</v>
      </c>
      <c r="F134" s="2">
        <f t="shared" si="37"/>
        <v>1.6804553996693807</v>
      </c>
      <c r="G134" s="8">
        <f t="shared" si="35"/>
        <v>5.5789483266552562</v>
      </c>
      <c r="H134" s="8">
        <f t="shared" si="38"/>
        <v>1.7190002867045731</v>
      </c>
      <c r="I134" s="8">
        <f t="shared" si="36"/>
        <v>8.8608149412874351</v>
      </c>
      <c r="R134" s="2">
        <v>430.56666666666661</v>
      </c>
      <c r="S134" s="49">
        <v>0.40758</v>
      </c>
      <c r="T134" s="42">
        <f t="shared" si="39"/>
        <v>-0.89751804655087153</v>
      </c>
      <c r="U134" s="44">
        <v>0.56899999999999995</v>
      </c>
      <c r="V134" s="44">
        <v>0.66600000000000004</v>
      </c>
    </row>
    <row r="135" spans="1:22" x14ac:dyDescent="0.25">
      <c r="A135" s="3">
        <v>435.23333333333335</v>
      </c>
      <c r="B135" s="9">
        <f t="shared" si="33"/>
        <v>18.134722222222223</v>
      </c>
      <c r="C135" s="9">
        <f t="shared" si="34"/>
        <v>17.134722222222223</v>
      </c>
      <c r="D135" s="6">
        <v>8.1069999999999993</v>
      </c>
      <c r="E135" s="3">
        <v>5.1769999999999996</v>
      </c>
      <c r="F135" s="2">
        <f t="shared" si="37"/>
        <v>1.6442257379197642</v>
      </c>
      <c r="G135" s="8">
        <f t="shared" si="35"/>
        <v>5.5792092547131995</v>
      </c>
      <c r="H135" s="8">
        <f t="shared" si="38"/>
        <v>1.7190470557264457</v>
      </c>
      <c r="I135" s="8">
        <f t="shared" si="36"/>
        <v>8.861232140201313</v>
      </c>
      <c r="R135" s="2">
        <v>430.88333333333333</v>
      </c>
      <c r="S135" s="44">
        <v>0.32102999999999998</v>
      </c>
      <c r="T135" s="42">
        <f t="shared" si="39"/>
        <v>-1.1362207022751176</v>
      </c>
      <c r="U135" s="44">
        <v>0.45200000000000001</v>
      </c>
      <c r="V135" s="44">
        <v>0.52900000000000003</v>
      </c>
    </row>
    <row r="136" spans="1:22" x14ac:dyDescent="0.25">
      <c r="A136" s="3">
        <v>435.26666666666671</v>
      </c>
      <c r="B136" s="9">
        <f t="shared" si="33"/>
        <v>18.136111111111113</v>
      </c>
      <c r="C136" s="9">
        <f t="shared" si="34"/>
        <v>17.136111111111113</v>
      </c>
      <c r="D136" s="6">
        <v>6.05</v>
      </c>
      <c r="E136" s="3">
        <v>4.383</v>
      </c>
      <c r="F136" s="2">
        <f t="shared" si="37"/>
        <v>1.4777334214366722</v>
      </c>
      <c r="G136" s="8">
        <f t="shared" si="35"/>
        <v>5.5794700332610914</v>
      </c>
      <c r="H136" s="8">
        <f t="shared" si="38"/>
        <v>1.7190937957646184</v>
      </c>
      <c r="I136" s="8">
        <f t="shared" si="36"/>
        <v>8.8616490864251993</v>
      </c>
      <c r="R136" s="2">
        <v>431.28333333333336</v>
      </c>
      <c r="S136" s="44">
        <v>0.29604999999999998</v>
      </c>
      <c r="T136" s="42">
        <f t="shared" si="39"/>
        <v>-1.217226920004352</v>
      </c>
      <c r="U136" s="44">
        <v>0.41199999999999998</v>
      </c>
      <c r="V136" s="44">
        <v>0.46600000000000003</v>
      </c>
    </row>
    <row r="137" spans="1:22" x14ac:dyDescent="0.25">
      <c r="A137" s="3">
        <v>485.84999999999997</v>
      </c>
      <c r="B137" s="9">
        <f t="shared" si="33"/>
        <v>20.243749999999999</v>
      </c>
      <c r="C137" s="9">
        <f t="shared" si="34"/>
        <v>19.243749999999999</v>
      </c>
      <c r="D137" s="2">
        <v>7.9640000000000004</v>
      </c>
      <c r="E137" s="11">
        <v>4.8019999999999996</v>
      </c>
      <c r="F137" s="2">
        <f t="shared" si="37"/>
        <v>1.5690324977990613</v>
      </c>
      <c r="G137" s="8">
        <f t="shared" si="35"/>
        <v>5.8399513634294404</v>
      </c>
      <c r="H137" s="8">
        <f t="shared" si="38"/>
        <v>1.7647224686255658</v>
      </c>
      <c r="I137" s="8">
        <f t="shared" si="36"/>
        <v>9.2691885553567506</v>
      </c>
      <c r="R137" s="2">
        <v>432.1</v>
      </c>
      <c r="S137" s="44">
        <v>0.40411999999999998</v>
      </c>
      <c r="T137" s="42">
        <f t="shared" si="39"/>
        <v>-0.90604341542260558</v>
      </c>
      <c r="U137" s="44">
        <v>0.51</v>
      </c>
      <c r="V137" s="44">
        <v>0.59799999999999998</v>
      </c>
    </row>
    <row r="138" spans="1:22" x14ac:dyDescent="0.25">
      <c r="A138" s="3">
        <v>485.98333333333335</v>
      </c>
      <c r="B138" s="9">
        <f t="shared" si="33"/>
        <v>20.249305555555555</v>
      </c>
      <c r="C138" s="9">
        <f t="shared" si="34"/>
        <v>19.249305555555555</v>
      </c>
      <c r="D138" s="2">
        <v>7.5069999999999997</v>
      </c>
      <c r="E138" s="11">
        <v>4.0650000000000004</v>
      </c>
      <c r="F138" s="2">
        <f t="shared" si="37"/>
        <v>1.4024137429997741</v>
      </c>
      <c r="G138" s="8">
        <f t="shared" si="35"/>
        <v>5.8403662511801686</v>
      </c>
      <c r="H138" s="8">
        <f t="shared" si="38"/>
        <v>1.7647935091168594</v>
      </c>
      <c r="I138" s="8">
        <f t="shared" si="36"/>
        <v>9.2698182864187597</v>
      </c>
      <c r="R138" s="2">
        <v>431.84999999999997</v>
      </c>
      <c r="S138" s="2">
        <v>0.54613999999999996</v>
      </c>
      <c r="T138" s="42">
        <f t="shared" si="39"/>
        <v>-0.6048799258483134</v>
      </c>
      <c r="U138" s="2">
        <v>0.77700000000000002</v>
      </c>
      <c r="V138" s="2">
        <v>0.90600000000000003</v>
      </c>
    </row>
    <row r="139" spans="1:22" x14ac:dyDescent="0.25">
      <c r="A139" s="3">
        <v>486.03333333333336</v>
      </c>
      <c r="B139" s="9">
        <f t="shared" si="33"/>
        <v>20.25138888888889</v>
      </c>
      <c r="C139" s="9">
        <f t="shared" si="34"/>
        <v>19.25138888888889</v>
      </c>
      <c r="D139" s="2">
        <v>7.5720000000000001</v>
      </c>
      <c r="E139" s="11">
        <v>4.383</v>
      </c>
      <c r="F139" s="2">
        <f t="shared" si="37"/>
        <v>1.4777334214366722</v>
      </c>
      <c r="G139" s="8">
        <f t="shared" si="35"/>
        <v>5.8405215642360915</v>
      </c>
      <c r="H139" s="8">
        <f t="shared" si="38"/>
        <v>1.7648201017968654</v>
      </c>
      <c r="I139" s="8">
        <f t="shared" si="36"/>
        <v>9.2700540033574228</v>
      </c>
      <c r="R139" s="2">
        <v>432.26666666666671</v>
      </c>
      <c r="S139" s="2">
        <v>0.35332999999999998</v>
      </c>
      <c r="T139" s="42">
        <f t="shared" si="39"/>
        <v>-1.0403528145508982</v>
      </c>
      <c r="U139" s="2">
        <v>0.47199999999999998</v>
      </c>
      <c r="V139" s="2">
        <v>0.50600000000000001</v>
      </c>
    </row>
    <row r="140" spans="1:22" x14ac:dyDescent="0.25">
      <c r="A140" s="3">
        <v>486.06666666666661</v>
      </c>
      <c r="B140" s="9">
        <f t="shared" si="33"/>
        <v>20.252777777777776</v>
      </c>
      <c r="C140" s="9">
        <f t="shared" si="34"/>
        <v>19.252777777777776</v>
      </c>
      <c r="D140" s="2">
        <v>7.5279999999999996</v>
      </c>
      <c r="E140" s="11">
        <v>4.0640000000000001</v>
      </c>
      <c r="F140" s="2">
        <f t="shared" si="37"/>
        <v>1.4021677102761807</v>
      </c>
      <c r="G140" s="8">
        <f t="shared" si="35"/>
        <v>5.8406250246057816</v>
      </c>
      <c r="H140" s="8">
        <f t="shared" si="38"/>
        <v>1.7648378158746585</v>
      </c>
      <c r="I140" s="8">
        <f t="shared" si="36"/>
        <v>9.2702110171896432</v>
      </c>
      <c r="R140" s="2">
        <v>432.41666666666663</v>
      </c>
      <c r="S140" s="2">
        <v>0.56172999999999995</v>
      </c>
      <c r="T140" s="42">
        <f t="shared" si="39"/>
        <v>-0.57673397157675865</v>
      </c>
      <c r="U140" s="2">
        <v>0.66400000000000003</v>
      </c>
      <c r="V140" s="2">
        <v>0.79</v>
      </c>
    </row>
    <row r="141" spans="1:22" x14ac:dyDescent="0.25">
      <c r="A141" s="3">
        <v>486.11666666666667</v>
      </c>
      <c r="B141" s="9">
        <f t="shared" si="33"/>
        <v>20.254861111111111</v>
      </c>
      <c r="C141" s="9">
        <f t="shared" si="34"/>
        <v>19.254861111111111</v>
      </c>
      <c r="D141" s="2">
        <v>7.13</v>
      </c>
      <c r="E141" s="11">
        <v>4.6829999999999998</v>
      </c>
      <c r="F141" s="2">
        <f t="shared" si="37"/>
        <v>1.5439389302014046</v>
      </c>
      <c r="G141" s="8">
        <f t="shared" si="35"/>
        <v>5.8407800927560451</v>
      </c>
      <c r="H141" s="8">
        <f t="shared" si="38"/>
        <v>1.7648643654461724</v>
      </c>
      <c r="I141" s="8">
        <f t="shared" si="36"/>
        <v>9.2704463419127396</v>
      </c>
      <c r="R141" s="2">
        <v>432.61666666666667</v>
      </c>
      <c r="S141" s="2">
        <v>0.27731</v>
      </c>
      <c r="T141" s="42">
        <f t="shared" si="39"/>
        <v>-1.2826192649839381</v>
      </c>
      <c r="U141" s="2">
        <v>0.38500000000000001</v>
      </c>
      <c r="V141" s="2">
        <v>0.43</v>
      </c>
    </row>
    <row r="142" spans="1:22" x14ac:dyDescent="0.25">
      <c r="A142" s="3">
        <v>486.16666666666663</v>
      </c>
      <c r="B142" s="9">
        <f t="shared" si="33"/>
        <v>20.256944444444443</v>
      </c>
      <c r="C142" s="9">
        <f t="shared" si="34"/>
        <v>19.256944444444443</v>
      </c>
      <c r="D142" s="2">
        <v>8.1989999999999998</v>
      </c>
      <c r="E142" s="11">
        <v>4.7380000000000004</v>
      </c>
      <c r="F142" s="2">
        <f t="shared" si="37"/>
        <v>1.5556151057365939</v>
      </c>
      <c r="G142" s="8">
        <f t="shared" si="35"/>
        <v>5.8409350141376386</v>
      </c>
      <c r="H142" s="8">
        <f t="shared" si="38"/>
        <v>1.7648908891852269</v>
      </c>
      <c r="I142" s="8">
        <f t="shared" si="36"/>
        <v>9.2706814316035118</v>
      </c>
      <c r="R142" s="2">
        <v>433.15</v>
      </c>
      <c r="S142" s="2">
        <v>0.72392999999999996</v>
      </c>
      <c r="T142" s="42">
        <f t="shared" si="39"/>
        <v>-0.32306057635359758</v>
      </c>
      <c r="U142" s="2">
        <v>0.84699999999999998</v>
      </c>
      <c r="V142" s="2" t="s">
        <v>84</v>
      </c>
    </row>
    <row r="143" spans="1:22" x14ac:dyDescent="0.25">
      <c r="A143" s="3">
        <v>486.2166666666667</v>
      </c>
      <c r="B143" s="9">
        <f t="shared" si="33"/>
        <v>20.259027777777778</v>
      </c>
      <c r="C143" s="9">
        <f t="shared" si="34"/>
        <v>19.259027777777778</v>
      </c>
      <c r="D143" s="2">
        <v>9.8209999999999997</v>
      </c>
      <c r="E143" s="11">
        <v>5.835</v>
      </c>
      <c r="F143" s="2">
        <f t="shared" si="37"/>
        <v>1.7638742657385194</v>
      </c>
      <c r="G143" s="8">
        <f t="shared" si="35"/>
        <v>5.8410897888814839</v>
      </c>
      <c r="H143" s="8">
        <f t="shared" si="38"/>
        <v>1.7649173871162729</v>
      </c>
      <c r="I143" s="8">
        <f t="shared" si="36"/>
        <v>9.2709162864844981</v>
      </c>
      <c r="R143" s="2">
        <v>481.36666666666667</v>
      </c>
      <c r="S143" s="2">
        <v>0.30476999999999999</v>
      </c>
      <c r="T143" s="42">
        <f t="shared" si="39"/>
        <v>-1.1881978852105739</v>
      </c>
      <c r="U143" s="2">
        <v>0.39</v>
      </c>
      <c r="V143" s="2">
        <v>0.44700000000000001</v>
      </c>
    </row>
    <row r="144" spans="1:22" x14ac:dyDescent="0.25">
      <c r="A144" s="3">
        <v>529.0333333333333</v>
      </c>
      <c r="B144" s="9">
        <f t="shared" si="33"/>
        <v>22.043055555555554</v>
      </c>
      <c r="C144" s="9">
        <f t="shared" si="34"/>
        <v>21.043055555555554</v>
      </c>
      <c r="D144" s="6">
        <v>8.9339999999999993</v>
      </c>
      <c r="E144" s="3">
        <v>5.4640000000000004</v>
      </c>
      <c r="F144" s="2">
        <f t="shared" si="37"/>
        <v>1.6981811222684891</v>
      </c>
      <c r="G144" s="8">
        <f t="shared" si="35"/>
        <v>5.9314639647369729</v>
      </c>
      <c r="H144" s="8">
        <f t="shared" si="38"/>
        <v>1.7802710568644498</v>
      </c>
      <c r="I144" s="8">
        <f t="shared" si="36"/>
        <v>9.4054297977597976</v>
      </c>
      <c r="R144" s="2">
        <v>481.61666666666667</v>
      </c>
      <c r="S144" s="3">
        <v>0.51122999999999996</v>
      </c>
      <c r="T144" s="42">
        <f t="shared" si="39"/>
        <v>-0.67093569219472615</v>
      </c>
      <c r="U144" s="3">
        <v>0.63900000000000001</v>
      </c>
      <c r="V144" s="3">
        <v>0.70799999999999996</v>
      </c>
    </row>
    <row r="145" spans="1:22" x14ac:dyDescent="0.25">
      <c r="A145" s="3">
        <v>529.06666666666661</v>
      </c>
      <c r="B145" s="9">
        <f t="shared" si="33"/>
        <v>22.044444444444441</v>
      </c>
      <c r="C145" s="9">
        <f t="shared" si="34"/>
        <v>21.044444444444441</v>
      </c>
      <c r="D145" s="6">
        <v>8.4390000000000001</v>
      </c>
      <c r="E145" s="3">
        <v>5.84</v>
      </c>
      <c r="F145" s="2">
        <f t="shared" si="37"/>
        <v>1.7647307968401356</v>
      </c>
      <c r="G145" s="8">
        <f t="shared" si="35"/>
        <v>5.9315091188081803</v>
      </c>
      <c r="H145" s="8">
        <f t="shared" si="38"/>
        <v>1.7802786694706472</v>
      </c>
      <c r="I145" s="8">
        <f t="shared" si="36"/>
        <v>9.4054953154276131</v>
      </c>
      <c r="R145" s="2">
        <v>481.68333333333328</v>
      </c>
      <c r="S145" s="3">
        <v>0.67510999999999999</v>
      </c>
      <c r="T145" s="42">
        <f t="shared" si="39"/>
        <v>-0.39287963842366552</v>
      </c>
      <c r="U145" s="3">
        <v>0.79400000000000004</v>
      </c>
      <c r="V145" s="2" t="s">
        <v>84</v>
      </c>
    </row>
    <row r="146" spans="1:22" x14ac:dyDescent="0.25">
      <c r="A146" s="3">
        <v>529.1</v>
      </c>
      <c r="B146" s="9">
        <f t="shared" si="33"/>
        <v>22.045833333333334</v>
      </c>
      <c r="C146" s="9">
        <f t="shared" si="34"/>
        <v>21.045833333333334</v>
      </c>
      <c r="D146" s="6">
        <v>6.91</v>
      </c>
      <c r="E146" s="3">
        <v>4.41</v>
      </c>
      <c r="F146" s="2">
        <f t="shared" si="37"/>
        <v>1.4838746894587547</v>
      </c>
      <c r="G146" s="8">
        <f t="shared" si="35"/>
        <v>5.9315542434735065</v>
      </c>
      <c r="H146" s="8">
        <f t="shared" si="38"/>
        <v>1.7802862770613592</v>
      </c>
      <c r="I146" s="8">
        <f t="shared" si="36"/>
        <v>9.4055607881609422</v>
      </c>
      <c r="R146" s="2">
        <v>481.91666666666663</v>
      </c>
      <c r="S146" s="3">
        <v>0.49417</v>
      </c>
      <c r="T146" s="42">
        <f t="shared" si="39"/>
        <v>-0.70487569143855289</v>
      </c>
      <c r="U146" s="3">
        <v>0.65600000000000003</v>
      </c>
      <c r="V146" s="2" t="s">
        <v>84</v>
      </c>
    </row>
    <row r="147" spans="1:22" x14ac:dyDescent="0.25">
      <c r="A147" s="3">
        <v>529.16666666666663</v>
      </c>
      <c r="B147" s="9">
        <f t="shared" si="33"/>
        <v>22.048611111111111</v>
      </c>
      <c r="C147" s="9">
        <f t="shared" si="34"/>
        <v>21.048611111111111</v>
      </c>
      <c r="D147" s="6">
        <v>10.731999999999999</v>
      </c>
      <c r="E147" s="3">
        <v>7.0579999999999998</v>
      </c>
      <c r="F147" s="2">
        <f t="shared" si="37"/>
        <v>1.9541617252530783</v>
      </c>
      <c r="G147" s="8">
        <f t="shared" si="35"/>
        <v>5.9316444046612959</v>
      </c>
      <c r="H147" s="8">
        <f t="shared" si="38"/>
        <v>1.780301477209391</v>
      </c>
      <c r="I147" s="8">
        <f t="shared" si="36"/>
        <v>9.4056915989448662</v>
      </c>
      <c r="R147" s="2">
        <v>482.21666666666664</v>
      </c>
      <c r="S147" s="3">
        <v>0.66388999999999998</v>
      </c>
      <c r="T147" s="42">
        <f t="shared" si="39"/>
        <v>-0.40963880587987822</v>
      </c>
      <c r="U147" s="3">
        <v>0.82</v>
      </c>
      <c r="V147" s="3">
        <v>0.92300000000000004</v>
      </c>
    </row>
    <row r="148" spans="1:22" x14ac:dyDescent="0.25">
      <c r="A148" s="3">
        <v>529.16666666666663</v>
      </c>
      <c r="B148" s="9">
        <f t="shared" si="33"/>
        <v>22.048611111111111</v>
      </c>
      <c r="C148" s="9">
        <f t="shared" si="34"/>
        <v>21.048611111111111</v>
      </c>
      <c r="D148" s="6">
        <v>9.3000000000000007</v>
      </c>
      <c r="E148" s="3">
        <v>6.21</v>
      </c>
      <c r="F148" s="2">
        <f t="shared" si="37"/>
        <v>1.8261608959453874</v>
      </c>
      <c r="G148" s="8">
        <f t="shared" si="35"/>
        <v>5.9316444046612959</v>
      </c>
      <c r="H148" s="8">
        <f t="shared" si="38"/>
        <v>1.780301477209391</v>
      </c>
      <c r="I148" s="8">
        <f t="shared" si="36"/>
        <v>9.4056915989448662</v>
      </c>
      <c r="R148" s="2">
        <v>482.48333333333335</v>
      </c>
      <c r="S148" s="44">
        <v>0.45422000000000001</v>
      </c>
      <c r="T148" s="42">
        <f t="shared" si="39"/>
        <v>-0.78917361681468978</v>
      </c>
      <c r="U148" s="44">
        <v>0.63800000000000001</v>
      </c>
      <c r="V148" s="44">
        <v>0.72099999999999997</v>
      </c>
    </row>
    <row r="149" spans="1:22" x14ac:dyDescent="0.25">
      <c r="A149" s="3">
        <v>529.2166666666667</v>
      </c>
      <c r="B149" s="9">
        <f t="shared" si="33"/>
        <v>22.050694444444446</v>
      </c>
      <c r="C149" s="9">
        <f t="shared" si="34"/>
        <v>21.050694444444446</v>
      </c>
      <c r="D149" s="6">
        <v>9.1780000000000008</v>
      </c>
      <c r="E149" s="3">
        <v>5.8470000000000004</v>
      </c>
      <c r="F149" s="2">
        <f t="shared" si="37"/>
        <v>1.7659287091935336</v>
      </c>
      <c r="G149" s="8">
        <f t="shared" si="35"/>
        <v>5.9317119485006842</v>
      </c>
      <c r="H149" s="8">
        <f t="shared" si="38"/>
        <v>1.7803128641790442</v>
      </c>
      <c r="I149" s="8">
        <f t="shared" si="36"/>
        <v>9.4057895893041525</v>
      </c>
      <c r="R149" s="2">
        <v>482.73333333333329</v>
      </c>
      <c r="S149" s="50">
        <v>1.69</v>
      </c>
      <c r="T149" s="42">
        <f t="shared" si="39"/>
        <v>0.52472852893498212</v>
      </c>
      <c r="U149" s="50">
        <v>1.627</v>
      </c>
      <c r="V149" s="50" t="s">
        <v>84</v>
      </c>
    </row>
    <row r="150" spans="1:22" x14ac:dyDescent="0.25">
      <c r="A150" s="3">
        <v>529.25</v>
      </c>
      <c r="B150" s="9">
        <f t="shared" si="33"/>
        <v>22.052083333333332</v>
      </c>
      <c r="C150" s="9">
        <f t="shared" si="34"/>
        <v>21.052083333333332</v>
      </c>
      <c r="D150" s="6">
        <v>7.2439999999999998</v>
      </c>
      <c r="E150" s="3">
        <v>5.202</v>
      </c>
      <c r="F150" s="2">
        <f t="shared" si="37"/>
        <v>1.6490431670264598</v>
      </c>
      <c r="G150" s="8">
        <f t="shared" si="35"/>
        <v>5.9317569410707689</v>
      </c>
      <c r="H150" s="8">
        <f t="shared" si="38"/>
        <v>1.7803204492404632</v>
      </c>
      <c r="I150" s="8">
        <f t="shared" si="36"/>
        <v>9.4058548602055687</v>
      </c>
      <c r="R150" s="2">
        <v>483.4</v>
      </c>
      <c r="S150" s="50">
        <v>0.56000000000000005</v>
      </c>
      <c r="T150" s="42">
        <f t="shared" si="39"/>
        <v>-0.57981849525294205</v>
      </c>
      <c r="U150" s="50">
        <v>0.61899999999999999</v>
      </c>
      <c r="V150" s="50">
        <v>0.78200000000000003</v>
      </c>
    </row>
    <row r="151" spans="1:22" x14ac:dyDescent="0.25">
      <c r="A151" s="3">
        <v>529.29999999999995</v>
      </c>
      <c r="B151" s="9">
        <f t="shared" si="33"/>
        <v>22.054166666666664</v>
      </c>
      <c r="C151" s="9">
        <f t="shared" si="34"/>
        <v>21.054166666666664</v>
      </c>
      <c r="D151" s="6">
        <v>8.1910000000000007</v>
      </c>
      <c r="E151" s="3">
        <v>5.492</v>
      </c>
      <c r="F151" s="2">
        <f t="shared" si="37"/>
        <v>1.7032924879057245</v>
      </c>
      <c r="G151" s="8">
        <f t="shared" si="35"/>
        <v>5.9318243749882535</v>
      </c>
      <c r="H151" s="8">
        <f t="shared" si="38"/>
        <v>1.7803318174632097</v>
      </c>
      <c r="I151" s="8">
        <f t="shared" si="36"/>
        <v>9.4059526826257809</v>
      </c>
      <c r="R151" s="2">
        <v>483.83333333333331</v>
      </c>
      <c r="S151" s="44">
        <v>0.51476999999999995</v>
      </c>
      <c r="T151" s="42">
        <f t="shared" si="39"/>
        <v>-0.6640350800164978</v>
      </c>
      <c r="U151" s="44">
        <v>0.66</v>
      </c>
      <c r="V151" s="44">
        <v>0.75600000000000001</v>
      </c>
    </row>
    <row r="152" spans="1:22" x14ac:dyDescent="0.25">
      <c r="A152" s="3">
        <v>529.33333333333337</v>
      </c>
      <c r="B152" s="9">
        <f t="shared" si="33"/>
        <v>22.055555555555557</v>
      </c>
      <c r="C152" s="9">
        <f t="shared" si="34"/>
        <v>21.055555555555557</v>
      </c>
      <c r="D152" s="6">
        <v>10.808</v>
      </c>
      <c r="E152" s="3">
        <v>6.431</v>
      </c>
      <c r="F152" s="2">
        <f t="shared" si="37"/>
        <v>1.8611300471527261</v>
      </c>
      <c r="G152" s="8">
        <f t="shared" si="35"/>
        <v>5.9318692943353222</v>
      </c>
      <c r="H152" s="8">
        <f t="shared" si="38"/>
        <v>1.7803393900368651</v>
      </c>
      <c r="I152" s="8">
        <f t="shared" si="36"/>
        <v>9.406017841661841</v>
      </c>
      <c r="R152" s="2">
        <v>606.41666666666663</v>
      </c>
      <c r="S152" s="44">
        <v>0.54296999999999995</v>
      </c>
      <c r="T152" s="42">
        <f t="shared" si="39"/>
        <v>-0.61070120919324744</v>
      </c>
      <c r="U152" s="44">
        <v>0.61199999999999999</v>
      </c>
      <c r="V152" s="2" t="s">
        <v>84</v>
      </c>
    </row>
    <row r="153" spans="1:22" x14ac:dyDescent="0.25">
      <c r="A153" s="3">
        <v>529.38333333333333</v>
      </c>
      <c r="B153" s="9">
        <f t="shared" si="33"/>
        <v>22.057638888888889</v>
      </c>
      <c r="C153" s="9">
        <f t="shared" si="34"/>
        <v>21.057638888888889</v>
      </c>
      <c r="D153" s="6">
        <v>9.6989999999999998</v>
      </c>
      <c r="E153" s="3">
        <v>5.883</v>
      </c>
      <c r="F153" s="2">
        <f t="shared" si="37"/>
        <v>1.7720668358823188</v>
      </c>
      <c r="G153" s="8">
        <f t="shared" si="35"/>
        <v>5.9319366185055893</v>
      </c>
      <c r="H153" s="8">
        <f t="shared" si="38"/>
        <v>1.7803507395432145</v>
      </c>
      <c r="I153" s="8">
        <f t="shared" si="36"/>
        <v>9.4061154964249312</v>
      </c>
      <c r="R153" s="2">
        <v>607</v>
      </c>
      <c r="S153" s="44">
        <v>0.91291999999999995</v>
      </c>
      <c r="T153" s="42">
        <f t="shared" si="39"/>
        <v>-9.1107025446460599E-2</v>
      </c>
      <c r="U153" s="44">
        <v>1.149</v>
      </c>
      <c r="V153" s="2" t="s">
        <v>84</v>
      </c>
    </row>
    <row r="154" spans="1:22" x14ac:dyDescent="0.25">
      <c r="A154" s="3">
        <v>555.66666666666674</v>
      </c>
      <c r="B154" s="9">
        <f t="shared" si="33"/>
        <v>23.152777777777782</v>
      </c>
      <c r="C154" s="9">
        <f t="shared" si="34"/>
        <v>22.152777777777782</v>
      </c>
      <c r="D154" s="6">
        <v>8.6850000000000005</v>
      </c>
      <c r="E154" s="3">
        <v>5.49</v>
      </c>
      <c r="F154" s="2">
        <f t="shared" si="37"/>
        <v>1.7029282555214393</v>
      </c>
      <c r="G154" s="8">
        <f t="shared" si="35"/>
        <v>5.9595760957508839</v>
      </c>
      <c r="H154" s="8">
        <f t="shared" si="38"/>
        <v>1.7849993536737518</v>
      </c>
      <c r="I154" s="8">
        <f t="shared" si="36"/>
        <v>9.4457113008293803</v>
      </c>
      <c r="R154" s="2">
        <v>607.13333333333333</v>
      </c>
      <c r="S154" s="51">
        <v>1.41</v>
      </c>
      <c r="T154" s="42">
        <f t="shared" si="39"/>
        <v>0.34358970439007686</v>
      </c>
      <c r="U154" s="51">
        <v>1.5980000000000001</v>
      </c>
      <c r="V154" s="51">
        <v>1.66</v>
      </c>
    </row>
    <row r="155" spans="1:22" x14ac:dyDescent="0.25">
      <c r="A155" s="3">
        <v>555.69999999999993</v>
      </c>
      <c r="B155" s="9">
        <f t="shared" ref="B155:B186" si="40">A155/24</f>
        <v>23.154166666666665</v>
      </c>
      <c r="C155" s="9">
        <f t="shared" ref="C155:C186" si="41">B155-1</f>
        <v>22.154166666666665</v>
      </c>
      <c r="D155" s="6">
        <v>8.8719999999999999</v>
      </c>
      <c r="E155" s="3">
        <v>5.968</v>
      </c>
      <c r="F155" s="2">
        <f t="shared" si="37"/>
        <v>1.7864118629014598</v>
      </c>
      <c r="G155" s="8">
        <f t="shared" si="35"/>
        <v>5.9596028546541646</v>
      </c>
      <c r="H155" s="8">
        <f t="shared" si="38"/>
        <v>1.7850038437318996</v>
      </c>
      <c r="I155" s="8">
        <f t="shared" si="36"/>
        <v>9.445749072681469</v>
      </c>
      <c r="R155" s="2">
        <v>608.11666666666667</v>
      </c>
      <c r="S155" s="44">
        <v>1.00936</v>
      </c>
      <c r="T155" s="42">
        <f t="shared" si="39"/>
        <v>9.3164666373487769E-3</v>
      </c>
      <c r="U155" s="44">
        <v>1.103</v>
      </c>
      <c r="V155" s="44">
        <v>1.149</v>
      </c>
    </row>
    <row r="156" spans="1:22" x14ac:dyDescent="0.25">
      <c r="A156" s="3">
        <v>555.75</v>
      </c>
      <c r="B156" s="9">
        <f t="shared" si="40"/>
        <v>23.15625</v>
      </c>
      <c r="C156" s="9">
        <f t="shared" si="41"/>
        <v>22.15625</v>
      </c>
      <c r="D156" s="6">
        <v>8.7330000000000005</v>
      </c>
      <c r="E156" s="3">
        <v>5.3890000000000002</v>
      </c>
      <c r="F156" s="2">
        <f t="shared" si="37"/>
        <v>1.6843598389513597</v>
      </c>
      <c r="G156" s="8">
        <f t="shared" si="35"/>
        <v>5.9596429600252812</v>
      </c>
      <c r="H156" s="8">
        <f t="shared" si="38"/>
        <v>1.7850105732467936</v>
      </c>
      <c r="I156" s="8">
        <f t="shared" si="36"/>
        <v>9.4458056814727964</v>
      </c>
      <c r="R156" s="2">
        <v>608.35</v>
      </c>
      <c r="S156" s="51">
        <v>0.99399999999999999</v>
      </c>
      <c r="T156" s="42">
        <f t="shared" si="39"/>
        <v>-6.0180723255630212E-3</v>
      </c>
      <c r="U156" s="51">
        <v>0.94399999999999995</v>
      </c>
      <c r="V156" s="51">
        <v>1.2110000000000001</v>
      </c>
    </row>
    <row r="157" spans="1:22" x14ac:dyDescent="0.25">
      <c r="A157" s="3">
        <v>555.76666666666665</v>
      </c>
      <c r="B157" s="9">
        <f t="shared" si="40"/>
        <v>23.156944444444445</v>
      </c>
      <c r="C157" s="9">
        <f t="shared" si="41"/>
        <v>22.156944444444445</v>
      </c>
      <c r="D157" s="6">
        <v>9.8320000000000007</v>
      </c>
      <c r="E157" s="3">
        <v>6.2869999999999999</v>
      </c>
      <c r="F157" s="2">
        <f t="shared" si="37"/>
        <v>1.838484009400924</v>
      </c>
      <c r="G157" s="8">
        <f t="shared" si="35"/>
        <v>5.9596563196923427</v>
      </c>
      <c r="H157" s="8">
        <f t="shared" si="38"/>
        <v>1.7850128149334477</v>
      </c>
      <c r="I157" s="8">
        <f t="shared" si="36"/>
        <v>9.4458245380156889</v>
      </c>
      <c r="R157" s="2">
        <v>608.65</v>
      </c>
      <c r="S157" s="47">
        <v>0.88400000000000001</v>
      </c>
      <c r="T157" s="42">
        <f t="shared" si="39"/>
        <v>-0.1232982163444936</v>
      </c>
      <c r="U157" s="47">
        <v>1.1120000000000001</v>
      </c>
      <c r="V157" s="47">
        <v>1.1839999999999999</v>
      </c>
    </row>
    <row r="158" spans="1:22" x14ac:dyDescent="0.25">
      <c r="A158" s="3">
        <v>555.80000000000007</v>
      </c>
      <c r="B158" s="9">
        <f t="shared" si="40"/>
        <v>23.158333333333335</v>
      </c>
      <c r="C158" s="9">
        <f t="shared" si="41"/>
        <v>22.158333333333335</v>
      </c>
      <c r="D158" s="6">
        <v>9.7319999999999993</v>
      </c>
      <c r="E158" s="3">
        <v>5.85</v>
      </c>
      <c r="F158" s="2">
        <f t="shared" si="37"/>
        <v>1.766441661243765</v>
      </c>
      <c r="G158" s="8">
        <f t="shared" si="35"/>
        <v>5.9596830258500484</v>
      </c>
      <c r="H158" s="8">
        <f t="shared" si="38"/>
        <v>1.7850172960807549</v>
      </c>
      <c r="I158" s="8">
        <f t="shared" si="36"/>
        <v>9.4458622315335408</v>
      </c>
      <c r="R158" s="2">
        <v>608.94999999999993</v>
      </c>
      <c r="S158" s="44">
        <v>0.90952999999999995</v>
      </c>
      <c r="T158" s="42">
        <f t="shared" si="39"/>
        <v>-9.4827296411278988E-2</v>
      </c>
      <c r="U158" s="44">
        <v>1.0740000000000001</v>
      </c>
      <c r="V158" s="44">
        <v>1.254</v>
      </c>
    </row>
    <row r="159" spans="1:22" x14ac:dyDescent="0.25">
      <c r="A159" s="3">
        <v>555.83333333333326</v>
      </c>
      <c r="B159" s="9">
        <f t="shared" si="40"/>
        <v>23.159722222222218</v>
      </c>
      <c r="C159" s="9">
        <f t="shared" si="41"/>
        <v>22.159722222222218</v>
      </c>
      <c r="D159" s="6">
        <v>8.5670000000000002</v>
      </c>
      <c r="E159" s="3">
        <v>5.57</v>
      </c>
      <c r="F159" s="2">
        <f t="shared" si="37"/>
        <v>1.7173950539391927</v>
      </c>
      <c r="G159" s="8">
        <f t="shared" si="35"/>
        <v>5.9597097144486932</v>
      </c>
      <c r="H159" s="8">
        <f t="shared" si="38"/>
        <v>1.7850217742616867</v>
      </c>
      <c r="I159" s="8">
        <f t="shared" si="36"/>
        <v>9.4458998989756804</v>
      </c>
      <c r="R159" s="2">
        <v>609.75</v>
      </c>
      <c r="S159" s="47">
        <v>1.31</v>
      </c>
      <c r="T159" s="42">
        <f t="shared" si="39"/>
        <v>0.27002713721306021</v>
      </c>
      <c r="U159" s="47">
        <v>1.5680000000000001</v>
      </c>
      <c r="V159" s="47" t="s">
        <v>84</v>
      </c>
    </row>
    <row r="160" spans="1:22" x14ac:dyDescent="0.25">
      <c r="A160" s="3">
        <v>555.88333333333333</v>
      </c>
      <c r="B160" s="9">
        <f t="shared" si="40"/>
        <v>23.161805555555556</v>
      </c>
      <c r="C160" s="9">
        <f t="shared" si="41"/>
        <v>22.161805555555556</v>
      </c>
      <c r="D160" s="6">
        <v>9.4819999999999993</v>
      </c>
      <c r="E160" s="3">
        <v>6.7809999999999997</v>
      </c>
      <c r="F160" s="2">
        <f t="shared" si="37"/>
        <v>1.9141245837017051</v>
      </c>
      <c r="G160" s="8">
        <f t="shared" si="35"/>
        <v>5.9597497144483285</v>
      </c>
      <c r="H160" s="8">
        <f t="shared" si="38"/>
        <v>1.7850284859753973</v>
      </c>
      <c r="I160" s="8">
        <f t="shared" si="36"/>
        <v>9.4459563512859273</v>
      </c>
      <c r="R160" s="2">
        <v>610.11666666666667</v>
      </c>
      <c r="S160" s="47">
        <v>1.66</v>
      </c>
      <c r="T160" s="42">
        <f t="shared" si="39"/>
        <v>0.50681760236845186</v>
      </c>
      <c r="U160" s="47">
        <v>1.6759999999999999</v>
      </c>
      <c r="V160" s="47" t="s">
        <v>84</v>
      </c>
    </row>
    <row r="161" spans="1:9" x14ac:dyDescent="0.25">
      <c r="A161" s="3">
        <v>555.93333333333328</v>
      </c>
      <c r="B161" s="9">
        <f t="shared" si="40"/>
        <v>23.163888888888888</v>
      </c>
      <c r="C161" s="9">
        <f t="shared" si="41"/>
        <v>22.163888888888888</v>
      </c>
      <c r="D161" s="6">
        <v>11.473000000000001</v>
      </c>
      <c r="E161" s="3">
        <v>6.452</v>
      </c>
      <c r="F161" s="2">
        <f t="shared" si="37"/>
        <v>1.8643901602629624</v>
      </c>
      <c r="G161" s="8">
        <f t="shared" si="35"/>
        <v>5.9597896750040951</v>
      </c>
      <c r="H161" s="8">
        <f t="shared" si="38"/>
        <v>1.7850351910257287</v>
      </c>
      <c r="I161" s="8">
        <f t="shared" si="36"/>
        <v>9.4460127450260618</v>
      </c>
    </row>
    <row r="162" spans="1:9" x14ac:dyDescent="0.25">
      <c r="A162" s="3">
        <v>555.9666666666667</v>
      </c>
      <c r="B162" s="9">
        <f t="shared" si="40"/>
        <v>23.165277777777778</v>
      </c>
      <c r="C162" s="9">
        <f t="shared" si="41"/>
        <v>22.165277777777778</v>
      </c>
      <c r="D162" s="6">
        <v>9.9109999999999996</v>
      </c>
      <c r="E162" s="3">
        <v>5.3049999999999997</v>
      </c>
      <c r="F162" s="2">
        <f t="shared" si="37"/>
        <v>1.6686497720659463</v>
      </c>
      <c r="G162" s="8">
        <f t="shared" si="35"/>
        <v>5.9598162934802925</v>
      </c>
      <c r="H162" s="8">
        <f t="shared" si="38"/>
        <v>1.7850396573606508</v>
      </c>
      <c r="I162" s="8">
        <f t="shared" si="36"/>
        <v>9.4460503083435299</v>
      </c>
    </row>
    <row r="163" spans="1:9" x14ac:dyDescent="0.25">
      <c r="A163" s="3">
        <v>556.01666666666665</v>
      </c>
      <c r="B163" s="9">
        <f t="shared" si="40"/>
        <v>23.167361111111109</v>
      </c>
      <c r="C163" s="9">
        <f t="shared" si="41"/>
        <v>22.167361111111109</v>
      </c>
      <c r="D163" s="6">
        <v>10.613</v>
      </c>
      <c r="E163" s="3">
        <v>6.0289999999999999</v>
      </c>
      <c r="F163" s="2">
        <f t="shared" si="37"/>
        <v>1.7965811595072685</v>
      </c>
      <c r="G163" s="8">
        <f t="shared" ref="G163:G188" si="42">(-Aw/(1+EXP((A163-PSTmw)*kw)))+Aw</f>
        <v>5.9598561883815133</v>
      </c>
      <c r="H163" s="8">
        <f t="shared" si="38"/>
        <v>1.785046351319949</v>
      </c>
      <c r="I163" s="8">
        <f t="shared" ref="I163:I188" si="43">(-Al/(1+EXP((A163-PSTml)*kl)))+Al</f>
        <v>9.4461066046002546</v>
      </c>
    </row>
    <row r="164" spans="1:9" x14ac:dyDescent="0.25">
      <c r="A164" s="3">
        <v>579.05000000000007</v>
      </c>
      <c r="B164" s="9">
        <f t="shared" si="40"/>
        <v>24.127083333333335</v>
      </c>
      <c r="C164" s="9">
        <f t="shared" si="41"/>
        <v>23.127083333333335</v>
      </c>
      <c r="D164" s="6">
        <v>9.3480000000000008</v>
      </c>
      <c r="E164" s="3">
        <v>5.5549999999999997</v>
      </c>
      <c r="F164" s="2">
        <f t="shared" si="37"/>
        <v>1.7146984230915934</v>
      </c>
      <c r="G164" s="8">
        <f t="shared" si="42"/>
        <v>5.9746120552125017</v>
      </c>
      <c r="H164" s="8">
        <f t="shared" si="38"/>
        <v>1.787519167711753</v>
      </c>
      <c r="I164" s="8">
        <f t="shared" si="43"/>
        <v>9.4667023804961019</v>
      </c>
    </row>
    <row r="165" spans="1:9" x14ac:dyDescent="0.25">
      <c r="A165" s="3">
        <v>579.08333333333326</v>
      </c>
      <c r="B165" s="9">
        <f t="shared" si="40"/>
        <v>24.128472222222218</v>
      </c>
      <c r="C165" s="9">
        <f t="shared" si="41"/>
        <v>23.128472222222218</v>
      </c>
      <c r="D165" s="6">
        <v>11.353999999999999</v>
      </c>
      <c r="E165" s="3">
        <v>6.8810000000000002</v>
      </c>
      <c r="F165" s="2">
        <f t="shared" si="37"/>
        <v>1.9287639902203428</v>
      </c>
      <c r="G165" s="8">
        <f t="shared" si="42"/>
        <v>5.9746289033234765</v>
      </c>
      <c r="H165" s="8">
        <f t="shared" si="38"/>
        <v>1.7875219876583979</v>
      </c>
      <c r="I165" s="8">
        <f t="shared" si="43"/>
        <v>9.4667255990632722</v>
      </c>
    </row>
    <row r="166" spans="1:9" x14ac:dyDescent="0.25">
      <c r="A166" s="3">
        <v>579.13333333333333</v>
      </c>
      <c r="B166" s="9">
        <f t="shared" si="40"/>
        <v>24.130555555555556</v>
      </c>
      <c r="C166" s="9">
        <f t="shared" si="41"/>
        <v>23.130555555555556</v>
      </c>
      <c r="D166" s="6">
        <v>8.5139999999999993</v>
      </c>
      <c r="E166" s="3">
        <v>5.54</v>
      </c>
      <c r="F166" s="2">
        <f t="shared" si="37"/>
        <v>1.7119945007591924</v>
      </c>
      <c r="G166" s="8">
        <f t="shared" si="42"/>
        <v>5.9746541546170864</v>
      </c>
      <c r="H166" s="8">
        <f t="shared" si="38"/>
        <v>1.7875262140698884</v>
      </c>
      <c r="I166" s="8">
        <f t="shared" si="43"/>
        <v>9.4667603966671301</v>
      </c>
    </row>
    <row r="167" spans="1:9" x14ac:dyDescent="0.25">
      <c r="A167" s="3">
        <v>579.16666666666663</v>
      </c>
      <c r="B167" s="9">
        <f t="shared" si="40"/>
        <v>24.131944444444443</v>
      </c>
      <c r="C167" s="9">
        <f t="shared" si="41"/>
        <v>23.131944444444443</v>
      </c>
      <c r="D167" s="6">
        <v>9.3780000000000001</v>
      </c>
      <c r="E167" s="3">
        <v>5.8310000000000004</v>
      </c>
      <c r="F167" s="2">
        <f t="shared" si="37"/>
        <v>1.763188512240019</v>
      </c>
      <c r="G167" s="8">
        <f t="shared" si="42"/>
        <v>5.9746709749082267</v>
      </c>
      <c r="H167" s="8">
        <f t="shared" si="38"/>
        <v>1.7875290293403674</v>
      </c>
      <c r="I167" s="8">
        <f t="shared" si="43"/>
        <v>9.4667835749213314</v>
      </c>
    </row>
    <row r="168" spans="1:9" x14ac:dyDescent="0.25">
      <c r="A168" s="3">
        <v>579.20000000000005</v>
      </c>
      <c r="B168" s="9">
        <f t="shared" si="40"/>
        <v>24.133333333333336</v>
      </c>
      <c r="C168" s="9">
        <f t="shared" si="41"/>
        <v>23.133333333333336</v>
      </c>
      <c r="D168" s="6">
        <v>9.5739999999999998</v>
      </c>
      <c r="E168" s="3">
        <v>6.1230000000000002</v>
      </c>
      <c r="F168" s="2">
        <f t="shared" si="37"/>
        <v>1.8120521724958174</v>
      </c>
      <c r="G168" s="8">
        <f t="shared" si="42"/>
        <v>5.9746877840841899</v>
      </c>
      <c r="H168" s="8">
        <f t="shared" si="38"/>
        <v>1.7875318427425426</v>
      </c>
      <c r="I168" s="8">
        <f t="shared" si="43"/>
        <v>9.4668067370698132</v>
      </c>
    </row>
    <row r="169" spans="1:9" x14ac:dyDescent="0.25">
      <c r="A169" s="3">
        <v>579.2166666666667</v>
      </c>
      <c r="B169" s="9">
        <f t="shared" si="40"/>
        <v>24.134027777777778</v>
      </c>
      <c r="C169" s="9">
        <f t="shared" si="41"/>
        <v>23.134027777777778</v>
      </c>
      <c r="D169" s="6">
        <v>10.24</v>
      </c>
      <c r="E169" s="3">
        <v>6.2519999999999998</v>
      </c>
      <c r="F169" s="2">
        <f t="shared" si="37"/>
        <v>1.8329014125592302</v>
      </c>
      <c r="G169" s="8">
        <f t="shared" si="42"/>
        <v>5.9746961845062554</v>
      </c>
      <c r="H169" s="8">
        <f t="shared" si="38"/>
        <v>1.7875332487434024</v>
      </c>
      <c r="I169" s="8">
        <f t="shared" si="43"/>
        <v>9.4668183121078808</v>
      </c>
    </row>
    <row r="170" spans="1:9" x14ac:dyDescent="0.25">
      <c r="A170" s="3">
        <v>579.26666666666665</v>
      </c>
      <c r="B170" s="9">
        <f t="shared" si="40"/>
        <v>24.136111111111109</v>
      </c>
      <c r="C170" s="9">
        <f t="shared" si="41"/>
        <v>23.136111111111109</v>
      </c>
      <c r="D170" s="6">
        <v>9.673</v>
      </c>
      <c r="E170" s="3">
        <v>6.234</v>
      </c>
      <c r="F170" s="2">
        <f t="shared" si="37"/>
        <v>1.8300181813451453</v>
      </c>
      <c r="G170" s="8">
        <f t="shared" si="42"/>
        <v>5.9747213691197087</v>
      </c>
      <c r="H170" s="8">
        <f t="shared" si="38"/>
        <v>1.7875374639469199</v>
      </c>
      <c r="I170" s="8">
        <f t="shared" si="43"/>
        <v>9.4668530130940542</v>
      </c>
    </row>
    <row r="171" spans="1:9" x14ac:dyDescent="0.25">
      <c r="A171" s="3">
        <v>579.29999999999995</v>
      </c>
      <c r="B171" s="9">
        <f t="shared" si="40"/>
        <v>24.137499999999999</v>
      </c>
      <c r="C171" s="9">
        <f t="shared" si="41"/>
        <v>23.137499999999999</v>
      </c>
      <c r="D171" s="6">
        <v>10.176</v>
      </c>
      <c r="E171" s="3">
        <v>6.4260000000000002</v>
      </c>
      <c r="F171" s="2">
        <f t="shared" si="37"/>
        <v>1.8603522606936667</v>
      </c>
      <c r="G171" s="8">
        <f t="shared" si="42"/>
        <v>5.9747381449938155</v>
      </c>
      <c r="H171" s="8">
        <f t="shared" si="38"/>
        <v>1.7875402717515887</v>
      </c>
      <c r="I171" s="8">
        <f t="shared" si="43"/>
        <v>9.4668761269920161</v>
      </c>
    </row>
    <row r="172" spans="1:9" x14ac:dyDescent="0.25">
      <c r="A172" s="3">
        <v>602.88333333333333</v>
      </c>
      <c r="B172" s="9">
        <f t="shared" si="40"/>
        <v>25.120138888888889</v>
      </c>
      <c r="C172" s="9">
        <f t="shared" si="41"/>
        <v>24.120138888888889</v>
      </c>
      <c r="D172" s="6">
        <v>11.304</v>
      </c>
      <c r="E172" s="3">
        <v>6.7270000000000003</v>
      </c>
      <c r="F172" s="2">
        <f t="shared" si="37"/>
        <v>1.9061292790434687</v>
      </c>
      <c r="G172" s="8">
        <f t="shared" si="42"/>
        <v>5.9842125806813939</v>
      </c>
      <c r="H172" s="8">
        <f t="shared" si="38"/>
        <v>1.7891247648876734</v>
      </c>
      <c r="I172" s="8">
        <f t="shared" si="43"/>
        <v>9.4797861696876904</v>
      </c>
    </row>
    <row r="173" spans="1:9" x14ac:dyDescent="0.25">
      <c r="A173" s="3">
        <v>602.91666666666674</v>
      </c>
      <c r="B173" s="9">
        <f t="shared" si="40"/>
        <v>25.121527777777782</v>
      </c>
      <c r="C173" s="9">
        <f t="shared" si="41"/>
        <v>24.121527777777782</v>
      </c>
      <c r="D173" s="6">
        <v>10.696</v>
      </c>
      <c r="E173" s="3">
        <v>6.6580000000000004</v>
      </c>
      <c r="F173" s="2">
        <f t="shared" si="37"/>
        <v>1.8958191391528332</v>
      </c>
      <c r="G173" s="8">
        <f t="shared" si="42"/>
        <v>5.9842230744540776</v>
      </c>
      <c r="H173" s="8">
        <f t="shared" si="38"/>
        <v>1.7891265184623235</v>
      </c>
      <c r="I173" s="8">
        <f t="shared" si="43"/>
        <v>9.4798002843419358</v>
      </c>
    </row>
    <row r="174" spans="1:9" x14ac:dyDescent="0.25">
      <c r="A174" s="3">
        <v>602.9666666666667</v>
      </c>
      <c r="B174" s="9">
        <f t="shared" si="40"/>
        <v>25.123611111111114</v>
      </c>
      <c r="C174" s="9">
        <f t="shared" si="41"/>
        <v>24.123611111111114</v>
      </c>
      <c r="D174" s="6">
        <v>10.641999999999999</v>
      </c>
      <c r="E174" s="3">
        <v>6.34</v>
      </c>
      <c r="F174" s="2">
        <f t="shared" si="37"/>
        <v>1.8468787684491346</v>
      </c>
      <c r="G174" s="8">
        <f t="shared" si="42"/>
        <v>5.9842388020706307</v>
      </c>
      <c r="H174" s="8">
        <f t="shared" si="38"/>
        <v>1.7891291466390626</v>
      </c>
      <c r="I174" s="8">
        <f t="shared" si="43"/>
        <v>9.4798214378851622</v>
      </c>
    </row>
    <row r="175" spans="1:9" x14ac:dyDescent="0.25">
      <c r="A175" s="3">
        <v>603</v>
      </c>
      <c r="B175" s="9">
        <f t="shared" si="40"/>
        <v>25.125</v>
      </c>
      <c r="C175" s="9">
        <f t="shared" si="41"/>
        <v>24.125</v>
      </c>
      <c r="D175" s="6">
        <v>11.21</v>
      </c>
      <c r="E175" s="3">
        <v>7.3129999999999997</v>
      </c>
      <c r="F175" s="2">
        <f t="shared" si="37"/>
        <v>1.9896535862888141</v>
      </c>
      <c r="G175" s="8">
        <f t="shared" si="42"/>
        <v>5.9842492784600392</v>
      </c>
      <c r="H175" s="8">
        <f t="shared" si="38"/>
        <v>1.789130897301191</v>
      </c>
      <c r="I175" s="8">
        <f t="shared" si="43"/>
        <v>9.479835527965168</v>
      </c>
    </row>
    <row r="176" spans="1:9" x14ac:dyDescent="0.25">
      <c r="A176" s="3">
        <v>603.0333333333333</v>
      </c>
      <c r="B176" s="9">
        <f t="shared" si="40"/>
        <v>25.126388888888886</v>
      </c>
      <c r="C176" s="9">
        <f t="shared" si="41"/>
        <v>24.126388888888886</v>
      </c>
      <c r="D176" s="6">
        <v>10.153</v>
      </c>
      <c r="E176" s="3">
        <v>6.38</v>
      </c>
      <c r="F176" s="2">
        <f t="shared" si="37"/>
        <v>1.8531680973566984</v>
      </c>
      <c r="G176" s="8">
        <f t="shared" si="42"/>
        <v>5.9842597479041597</v>
      </c>
      <c r="H176" s="8">
        <f t="shared" si="38"/>
        <v>1.789132646799662</v>
      </c>
      <c r="I176" s="8">
        <f t="shared" si="43"/>
        <v>9.4798496082274077</v>
      </c>
    </row>
    <row r="177" spans="1:9" x14ac:dyDescent="0.25">
      <c r="A177" s="3">
        <v>603.1</v>
      </c>
      <c r="B177" s="9">
        <f t="shared" si="40"/>
        <v>25.129166666666666</v>
      </c>
      <c r="C177" s="9">
        <f t="shared" si="41"/>
        <v>24.129166666666666</v>
      </c>
      <c r="D177" s="6">
        <v>12.257</v>
      </c>
      <c r="E177" s="3">
        <v>6.8680000000000003</v>
      </c>
      <c r="F177" s="2">
        <f t="shared" si="37"/>
        <v>1.9268729430352292</v>
      </c>
      <c r="G177" s="8">
        <f t="shared" si="42"/>
        <v>5.9842806659748575</v>
      </c>
      <c r="H177" s="8">
        <f t="shared" si="38"/>
        <v>1.7891361423087173</v>
      </c>
      <c r="I177" s="8">
        <f t="shared" si="43"/>
        <v>9.4798777393258415</v>
      </c>
    </row>
    <row r="178" spans="1:9" x14ac:dyDescent="0.25">
      <c r="A178" s="3">
        <v>648.23333333333335</v>
      </c>
      <c r="B178" s="9">
        <f t="shared" si="40"/>
        <v>27.009722222222223</v>
      </c>
      <c r="C178" s="9">
        <f t="shared" si="41"/>
        <v>26.009722222222223</v>
      </c>
      <c r="D178" s="3">
        <v>7.9779999999999998</v>
      </c>
      <c r="E178" s="3">
        <v>4.2889999999999997</v>
      </c>
      <c r="F178" s="2">
        <f t="shared" si="37"/>
        <v>1.4560536055347433</v>
      </c>
      <c r="G178" s="8">
        <f t="shared" si="42"/>
        <v>5.9936160723493517</v>
      </c>
      <c r="H178" s="8">
        <f t="shared" si="38"/>
        <v>1.7906949148492863</v>
      </c>
      <c r="I178" s="8">
        <f t="shared" si="43"/>
        <v>9.4921906268335849</v>
      </c>
    </row>
    <row r="179" spans="1:9" x14ac:dyDescent="0.25">
      <c r="A179" s="3">
        <v>648.2833333333333</v>
      </c>
      <c r="B179" s="9">
        <f t="shared" si="40"/>
        <v>27.011805555555554</v>
      </c>
      <c r="C179" s="9">
        <f t="shared" si="41"/>
        <v>26.011805555555554</v>
      </c>
      <c r="D179" s="3">
        <v>9.9459999999999997</v>
      </c>
      <c r="E179" s="3">
        <v>6.1210000000000004</v>
      </c>
      <c r="F179" s="2">
        <f t="shared" si="37"/>
        <v>1.8117254818689328</v>
      </c>
      <c r="G179" s="8">
        <f t="shared" si="42"/>
        <v>5.9936224463038537</v>
      </c>
      <c r="H179" s="8">
        <f t="shared" si="38"/>
        <v>1.790695978305977</v>
      </c>
      <c r="I179" s="8">
        <f t="shared" si="43"/>
        <v>9.4921988156420092</v>
      </c>
    </row>
    <row r="180" spans="1:9" x14ac:dyDescent="0.25">
      <c r="A180" s="3">
        <v>648.31666666666661</v>
      </c>
      <c r="B180" s="9">
        <f t="shared" si="40"/>
        <v>27.013194444444441</v>
      </c>
      <c r="C180" s="9">
        <f t="shared" si="41"/>
        <v>26.013194444444441</v>
      </c>
      <c r="D180" s="3">
        <v>10.324999999999999</v>
      </c>
      <c r="E180" s="3">
        <v>5.8849999999999998</v>
      </c>
      <c r="F180" s="2">
        <f t="shared" si="37"/>
        <v>1.7724067407122399</v>
      </c>
      <c r="G180" s="8">
        <f t="shared" si="42"/>
        <v>5.9936266920746686</v>
      </c>
      <c r="H180" s="8">
        <f t="shared" si="38"/>
        <v>1.7906966866871521</v>
      </c>
      <c r="I180" s="8">
        <f t="shared" si="43"/>
        <v>9.4922042700806095</v>
      </c>
    </row>
    <row r="181" spans="1:9" x14ac:dyDescent="0.25">
      <c r="A181" s="3">
        <v>648.4</v>
      </c>
      <c r="B181" s="9">
        <f t="shared" si="40"/>
        <v>27.016666666666666</v>
      </c>
      <c r="C181" s="9">
        <f t="shared" si="41"/>
        <v>26.016666666666666</v>
      </c>
      <c r="D181" s="3">
        <v>10.679</v>
      </c>
      <c r="E181" s="3">
        <v>6.617</v>
      </c>
      <c r="F181" s="2">
        <f t="shared" si="37"/>
        <v>1.8896420950299224</v>
      </c>
      <c r="G181" s="8">
        <f t="shared" si="42"/>
        <v>5.9936372941527241</v>
      </c>
      <c r="H181" s="8">
        <f t="shared" si="38"/>
        <v>1.7906984555775456</v>
      </c>
      <c r="I181" s="8">
        <f t="shared" si="43"/>
        <v>9.4922178895119469</v>
      </c>
    </row>
    <row r="182" spans="1:9" x14ac:dyDescent="0.25">
      <c r="A182" s="3">
        <v>648.45000000000005</v>
      </c>
      <c r="B182" s="9">
        <f t="shared" si="40"/>
        <v>27.018750000000001</v>
      </c>
      <c r="C182" s="9">
        <f t="shared" si="41"/>
        <v>26.018750000000001</v>
      </c>
      <c r="D182" s="3">
        <v>7.867</v>
      </c>
      <c r="E182" s="3">
        <v>5.4160000000000004</v>
      </c>
      <c r="F182" s="2">
        <f t="shared" si="37"/>
        <v>1.6893575356099739</v>
      </c>
      <c r="G182" s="8">
        <f t="shared" si="42"/>
        <v>5.993643646941047</v>
      </c>
      <c r="H182" s="8">
        <f t="shared" si="38"/>
        <v>1.7906995154990331</v>
      </c>
      <c r="I182" s="8">
        <f t="shared" si="43"/>
        <v>9.4922260497564892</v>
      </c>
    </row>
    <row r="183" spans="1:9" x14ac:dyDescent="0.25">
      <c r="A183" s="3">
        <v>648.48333333333335</v>
      </c>
      <c r="B183" s="9">
        <f t="shared" si="40"/>
        <v>27.020138888888891</v>
      </c>
      <c r="C183" s="9">
        <f t="shared" si="41"/>
        <v>26.020138888888891</v>
      </c>
      <c r="D183" s="3">
        <v>9.5920000000000005</v>
      </c>
      <c r="E183" s="3">
        <v>6.5270000000000001</v>
      </c>
      <c r="F183" s="2">
        <f t="shared" si="37"/>
        <v>1.8759474196530803</v>
      </c>
      <c r="G183" s="8">
        <f t="shared" si="42"/>
        <v>5.9936478786127809</v>
      </c>
      <c r="H183" s="8">
        <f t="shared" si="38"/>
        <v>1.7907002215253651</v>
      </c>
      <c r="I183" s="8">
        <f t="shared" si="43"/>
        <v>9.4922314851691034</v>
      </c>
    </row>
    <row r="184" spans="1:9" x14ac:dyDescent="0.25">
      <c r="A184" s="3">
        <v>749.19999999999993</v>
      </c>
      <c r="B184" s="9">
        <f t="shared" si="40"/>
        <v>31.216666666666665</v>
      </c>
      <c r="C184" s="9">
        <f t="shared" si="41"/>
        <v>30.216666666666665</v>
      </c>
      <c r="D184" s="3">
        <v>10.018000000000001</v>
      </c>
      <c r="E184" s="3">
        <v>6.4980000000000002</v>
      </c>
      <c r="F184" s="2">
        <f t="shared" si="37"/>
        <v>1.8714944372469087</v>
      </c>
      <c r="G184" s="8">
        <f t="shared" si="42"/>
        <v>5.9991517896588791</v>
      </c>
      <c r="H184" s="8">
        <f t="shared" si="38"/>
        <v>1.7916180908444155</v>
      </c>
      <c r="I184" s="8">
        <f t="shared" si="43"/>
        <v>9.4990622310101731</v>
      </c>
    </row>
    <row r="185" spans="1:9" x14ac:dyDescent="0.25">
      <c r="A185" s="3">
        <v>749.2833333333333</v>
      </c>
      <c r="B185" s="9">
        <f t="shared" si="40"/>
        <v>31.220138888888886</v>
      </c>
      <c r="C185" s="9">
        <f t="shared" si="41"/>
        <v>30.220138888888886</v>
      </c>
      <c r="D185" s="3">
        <v>9.5429999999999993</v>
      </c>
      <c r="E185" s="3">
        <v>6.2679999999999998</v>
      </c>
      <c r="F185" s="2">
        <f t="shared" si="37"/>
        <v>1.8354573244937744</v>
      </c>
      <c r="G185" s="8">
        <f t="shared" si="42"/>
        <v>5.9991532019660143</v>
      </c>
      <c r="H185" s="8">
        <f t="shared" si="38"/>
        <v>1.791618326262191</v>
      </c>
      <c r="I185" s="8">
        <f t="shared" si="43"/>
        <v>9.499063870509211</v>
      </c>
    </row>
    <row r="186" spans="1:9" x14ac:dyDescent="0.25">
      <c r="A186" s="3">
        <v>749.35</v>
      </c>
      <c r="B186" s="9">
        <f t="shared" si="40"/>
        <v>31.222916666666666</v>
      </c>
      <c r="C186" s="9">
        <f t="shared" si="41"/>
        <v>30.222916666666666</v>
      </c>
      <c r="D186" s="3">
        <v>9.1289999999999996</v>
      </c>
      <c r="E186" s="3">
        <v>5.875</v>
      </c>
      <c r="F186" s="2">
        <f t="shared" si="37"/>
        <v>1.7707060600302227</v>
      </c>
      <c r="G186" s="8">
        <f t="shared" si="42"/>
        <v>5.999154330118655</v>
      </c>
      <c r="H186" s="8">
        <f t="shared" si="38"/>
        <v>1.7916185143141536</v>
      </c>
      <c r="I186" s="8">
        <f t="shared" si="43"/>
        <v>9.4990651800446457</v>
      </c>
    </row>
    <row r="187" spans="1:9" x14ac:dyDescent="0.25">
      <c r="A187" s="3">
        <v>749.38333333333333</v>
      </c>
      <c r="B187" s="9">
        <f t="shared" ref="B187:B188" si="44">A187/24</f>
        <v>31.224305555555556</v>
      </c>
      <c r="C187" s="9">
        <f t="shared" ref="C187:C188" si="45">B187-1</f>
        <v>30.224305555555556</v>
      </c>
      <c r="D187" s="3">
        <v>9.9120000000000008</v>
      </c>
      <c r="E187" s="3">
        <v>5.8</v>
      </c>
      <c r="F187" s="2">
        <f t="shared" si="37"/>
        <v>1.7578579175523736</v>
      </c>
      <c r="G187" s="8">
        <f t="shared" si="42"/>
        <v>5.9991548936313084</v>
      </c>
      <c r="H187" s="8">
        <f t="shared" si="38"/>
        <v>1.791618608246164</v>
      </c>
      <c r="I187" s="8">
        <f t="shared" si="43"/>
        <v>9.4990658341253127</v>
      </c>
    </row>
    <row r="188" spans="1:9" x14ac:dyDescent="0.25">
      <c r="A188" s="3">
        <v>749.43333333333328</v>
      </c>
      <c r="B188" s="9">
        <f t="shared" si="44"/>
        <v>31.226388888888888</v>
      </c>
      <c r="C188" s="9">
        <f t="shared" si="45"/>
        <v>30.226388888888888</v>
      </c>
      <c r="D188" s="3">
        <v>10.683999999999999</v>
      </c>
      <c r="E188" s="3">
        <v>6.2750000000000004</v>
      </c>
      <c r="F188" s="2">
        <f t="shared" si="37"/>
        <v>1.8365734850178477</v>
      </c>
      <c r="G188" s="8">
        <f t="shared" si="42"/>
        <v>5.9991557381964089</v>
      </c>
      <c r="H188" s="8">
        <f t="shared" si="38"/>
        <v>1.7916187490268334</v>
      </c>
      <c r="I188" s="8">
        <f t="shared" si="43"/>
        <v>9.4990668143884012</v>
      </c>
    </row>
  </sheetData>
  <sortState ref="A2:I184">
    <sortCondition ref="A1"/>
  </sortState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8</vt:i4>
      </vt:variant>
    </vt:vector>
  </HeadingPairs>
  <TitlesOfParts>
    <vt:vector size="11" baseType="lpstr">
      <vt:lpstr>Sheet1</vt:lpstr>
      <vt:lpstr>Sheet2</vt:lpstr>
      <vt:lpstr>Sheet3</vt:lpstr>
      <vt:lpstr>Al</vt:lpstr>
      <vt:lpstr>Aw</vt:lpstr>
      <vt:lpstr>kl</vt:lpstr>
      <vt:lpstr>kw</vt:lpstr>
      <vt:lpstr>PSTml</vt:lpstr>
      <vt:lpstr>PSTmw</vt:lpstr>
      <vt:lpstr>y0l</vt:lpstr>
      <vt:lpstr>y0w</vt:lpstr>
    </vt:vector>
  </TitlesOfParts>
  <Company>TOC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brownsa</dc:creator>
  <cp:lastModifiedBy>samantha fox (JIC)</cp:lastModifiedBy>
  <dcterms:created xsi:type="dcterms:W3CDTF">2010-11-25T10:18:28Z</dcterms:created>
  <dcterms:modified xsi:type="dcterms:W3CDTF">2018-03-06T10:55:04Z</dcterms:modified>
</cp:coreProperties>
</file>