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111619\Documents\Python\MODESTO\misc\FlexibiltyFunctions\results\Sensitivity_analysis_2806\"/>
    </mc:Choice>
  </mc:AlternateContent>
  <bookViews>
    <workbookView xWindow="0" yWindow="0" windowWidth="19155" windowHeight="6870" firstSheet="1" activeTab="1"/>
  </bookViews>
  <sheets>
    <sheet name="network_size" sheetId="1" r:id="rId1"/>
    <sheet name="supply_temp_reach" sheetId="2" r:id="rId2"/>
    <sheet name="substation_temp_difference" sheetId="3" r:id="rId3"/>
    <sheet name="pipe_diameters" sheetId="4" r:id="rId4"/>
    <sheet name="supply_temp_level" sheetId="5" r:id="rId5"/>
    <sheet name="pipe_lengths" sheetId="6" r:id="rId6"/>
    <sheet name="heat_demand" sheetId="7" r:id="rId7"/>
    <sheet name="Legends" sheetId="8" r:id="rId8"/>
  </sheets>
  <calcPr calcId="162913"/>
</workbook>
</file>

<file path=xl/calcChain.xml><?xml version="1.0" encoding="utf-8"?>
<calcChain xmlns="http://schemas.openxmlformats.org/spreadsheetml/2006/main">
  <c r="L49" i="5" l="1"/>
  <c r="M49" i="5"/>
  <c r="L50" i="5"/>
  <c r="M50" i="5"/>
  <c r="L51" i="5"/>
  <c r="M51" i="5"/>
  <c r="M47" i="5"/>
  <c r="L47" i="5"/>
  <c r="L42" i="6"/>
  <c r="M47" i="6"/>
  <c r="M48" i="6"/>
  <c r="M49" i="6"/>
  <c r="M50" i="6"/>
  <c r="M51" i="6"/>
  <c r="L48" i="6"/>
  <c r="L49" i="6"/>
  <c r="L50" i="6"/>
  <c r="L51" i="6"/>
  <c r="L47" i="6"/>
  <c r="J47" i="5"/>
  <c r="K29" i="4"/>
  <c r="L29" i="4"/>
  <c r="M29" i="4"/>
  <c r="K30" i="4"/>
  <c r="L30" i="4"/>
  <c r="M30" i="4"/>
  <c r="K31" i="4"/>
  <c r="L31" i="4"/>
  <c r="M31" i="4"/>
  <c r="J30" i="4"/>
  <c r="J31" i="4"/>
  <c r="J29" i="4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Q4" i="1"/>
  <c r="P4" i="1"/>
  <c r="O4" i="1"/>
  <c r="Q3" i="1"/>
  <c r="P3" i="1"/>
  <c r="O3" i="1"/>
  <c r="Q2" i="1"/>
  <c r="P2" i="1"/>
  <c r="O2" i="1"/>
  <c r="N5" i="1"/>
  <c r="N4" i="1"/>
  <c r="N3" i="1"/>
  <c r="N2" i="1"/>
  <c r="L43" i="6"/>
  <c r="M43" i="6"/>
  <c r="L44" i="6"/>
  <c r="M44" i="6"/>
  <c r="L38" i="6"/>
  <c r="M38" i="6"/>
  <c r="L39" i="6"/>
  <c r="M39" i="6"/>
  <c r="L28" i="6"/>
  <c r="M28" i="6"/>
  <c r="L33" i="6"/>
  <c r="M33" i="6"/>
  <c r="L23" i="6"/>
  <c r="M23" i="6"/>
  <c r="L18" i="6"/>
  <c r="M18" i="6"/>
  <c r="L13" i="6"/>
  <c r="M13" i="6"/>
  <c r="L8" i="6"/>
  <c r="M8" i="6"/>
  <c r="L3" i="6"/>
  <c r="M3" i="6"/>
  <c r="L9" i="6"/>
  <c r="M9" i="6"/>
  <c r="L14" i="6"/>
  <c r="M14" i="6"/>
  <c r="J51" i="6"/>
  <c r="I51" i="6"/>
  <c r="K50" i="6"/>
  <c r="I50" i="6"/>
  <c r="I49" i="6"/>
  <c r="K48" i="6"/>
  <c r="I48" i="6"/>
  <c r="I47" i="6"/>
  <c r="M46" i="6"/>
  <c r="I46" i="6"/>
  <c r="J45" i="6"/>
  <c r="I45" i="6"/>
  <c r="K44" i="6"/>
  <c r="I44" i="6"/>
  <c r="J43" i="6"/>
  <c r="I43" i="6"/>
  <c r="K42" i="6"/>
  <c r="I42" i="6"/>
  <c r="M41" i="6"/>
  <c r="L41" i="6"/>
  <c r="K41" i="6"/>
  <c r="K51" i="6" s="1"/>
  <c r="J41" i="6"/>
  <c r="I41" i="6"/>
  <c r="M40" i="6"/>
  <c r="L40" i="6"/>
  <c r="K40" i="6"/>
  <c r="J40" i="6"/>
  <c r="J50" i="6" s="1"/>
  <c r="I40" i="6"/>
  <c r="K39" i="6"/>
  <c r="K49" i="6" s="1"/>
  <c r="J39" i="6"/>
  <c r="J49" i="6" s="1"/>
  <c r="I39" i="6"/>
  <c r="K38" i="6"/>
  <c r="J38" i="6"/>
  <c r="J48" i="6" s="1"/>
  <c r="I38" i="6"/>
  <c r="M37" i="6"/>
  <c r="L37" i="6"/>
  <c r="K37" i="6"/>
  <c r="K47" i="6" s="1"/>
  <c r="J37" i="6"/>
  <c r="J47" i="6" s="1"/>
  <c r="I37" i="6"/>
  <c r="H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K33" i="6"/>
  <c r="J33" i="6"/>
  <c r="I33" i="6"/>
  <c r="M32" i="6"/>
  <c r="L32" i="6"/>
  <c r="K32" i="6"/>
  <c r="J32" i="6"/>
  <c r="I32" i="6"/>
  <c r="H32" i="6"/>
  <c r="M31" i="6"/>
  <c r="L31" i="6"/>
  <c r="L46" i="6" s="1"/>
  <c r="K31" i="6"/>
  <c r="K46" i="6" s="1"/>
  <c r="J31" i="6"/>
  <c r="J46" i="6" s="1"/>
  <c r="I31" i="6"/>
  <c r="M30" i="6"/>
  <c r="M45" i="6" s="1"/>
  <c r="L30" i="6"/>
  <c r="L45" i="6" s="1"/>
  <c r="K30" i="6"/>
  <c r="K45" i="6" s="1"/>
  <c r="J30" i="6"/>
  <c r="I30" i="6"/>
  <c r="M29" i="6"/>
  <c r="L29" i="6"/>
  <c r="K29" i="6"/>
  <c r="J29" i="6"/>
  <c r="J44" i="6" s="1"/>
  <c r="I29" i="6"/>
  <c r="K28" i="6"/>
  <c r="K43" i="6" s="1"/>
  <c r="J28" i="6"/>
  <c r="I28" i="6"/>
  <c r="M27" i="6"/>
  <c r="M42" i="6" s="1"/>
  <c r="L27" i="6"/>
  <c r="K27" i="6"/>
  <c r="J27" i="6"/>
  <c r="J42" i="6" s="1"/>
  <c r="I27" i="6"/>
  <c r="H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K23" i="6"/>
  <c r="J23" i="6"/>
  <c r="I23" i="6"/>
  <c r="M22" i="6"/>
  <c r="L22" i="6"/>
  <c r="K22" i="6"/>
  <c r="J22" i="6"/>
  <c r="I22" i="6"/>
  <c r="H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K18" i="6"/>
  <c r="J18" i="6"/>
  <c r="I18" i="6"/>
  <c r="M17" i="6"/>
  <c r="L17" i="6"/>
  <c r="K17" i="6"/>
  <c r="J17" i="6"/>
  <c r="I17" i="6"/>
  <c r="H17" i="6"/>
  <c r="M16" i="6"/>
  <c r="L16" i="6"/>
  <c r="K16" i="6"/>
  <c r="J16" i="6"/>
  <c r="I16" i="6"/>
  <c r="M15" i="6"/>
  <c r="L15" i="6"/>
  <c r="K15" i="6"/>
  <c r="J15" i="6"/>
  <c r="I15" i="6"/>
  <c r="K14" i="6"/>
  <c r="J14" i="6"/>
  <c r="I14" i="6"/>
  <c r="K13" i="6"/>
  <c r="J13" i="6"/>
  <c r="I13" i="6"/>
  <c r="M12" i="6"/>
  <c r="L12" i="6"/>
  <c r="K12" i="6"/>
  <c r="J12" i="6"/>
  <c r="I12" i="6"/>
  <c r="H12" i="6"/>
  <c r="M11" i="6"/>
  <c r="L11" i="6"/>
  <c r="K11" i="6"/>
  <c r="J11" i="6"/>
  <c r="I11" i="6"/>
  <c r="M10" i="6"/>
  <c r="L10" i="6"/>
  <c r="K10" i="6"/>
  <c r="J10" i="6"/>
  <c r="I10" i="6"/>
  <c r="K9" i="6"/>
  <c r="J9" i="6"/>
  <c r="I9" i="6"/>
  <c r="K8" i="6"/>
  <c r="J8" i="6"/>
  <c r="I8" i="6"/>
  <c r="M7" i="6"/>
  <c r="L7" i="6"/>
  <c r="K7" i="6"/>
  <c r="J7" i="6"/>
  <c r="I7" i="6"/>
  <c r="H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K3" i="6"/>
  <c r="J3" i="6"/>
  <c r="I3" i="6"/>
  <c r="M2" i="6"/>
  <c r="L2" i="6"/>
  <c r="K2" i="6"/>
  <c r="J2" i="6"/>
  <c r="I2" i="6"/>
  <c r="H2" i="6"/>
  <c r="L1" i="6"/>
  <c r="K1" i="6"/>
  <c r="J1" i="6"/>
  <c r="I1" i="6"/>
  <c r="H1" i="6"/>
  <c r="L32" i="5"/>
  <c r="L34" i="5"/>
  <c r="L35" i="5"/>
  <c r="L36" i="5"/>
  <c r="L37" i="5"/>
  <c r="L39" i="5"/>
  <c r="L40" i="5"/>
  <c r="L41" i="5"/>
  <c r="L29" i="5"/>
  <c r="L30" i="5"/>
  <c r="L31" i="5"/>
  <c r="L27" i="5"/>
  <c r="L4" i="5"/>
  <c r="L5" i="5"/>
  <c r="L6" i="5"/>
  <c r="L2" i="5"/>
  <c r="L44" i="5"/>
  <c r="M44" i="5"/>
  <c r="L45" i="5"/>
  <c r="M45" i="5"/>
  <c r="M46" i="5"/>
  <c r="M42" i="5"/>
  <c r="M4" i="5"/>
  <c r="M5" i="5"/>
  <c r="M6" i="5"/>
  <c r="M7" i="5"/>
  <c r="M9" i="5"/>
  <c r="M10" i="5"/>
  <c r="M11" i="5"/>
  <c r="M12" i="5"/>
  <c r="M14" i="5"/>
  <c r="M15" i="5"/>
  <c r="M16" i="5"/>
  <c r="M17" i="5"/>
  <c r="M19" i="5"/>
  <c r="M20" i="5"/>
  <c r="M21" i="5"/>
  <c r="M22" i="5"/>
  <c r="M24" i="5"/>
  <c r="M25" i="5"/>
  <c r="M26" i="5"/>
  <c r="M27" i="5"/>
  <c r="M29" i="5"/>
  <c r="M30" i="5"/>
  <c r="M31" i="5"/>
  <c r="M32" i="5"/>
  <c r="M34" i="5"/>
  <c r="M35" i="5"/>
  <c r="M36" i="5"/>
  <c r="M37" i="5"/>
  <c r="M39" i="5"/>
  <c r="M40" i="5"/>
  <c r="M41" i="5"/>
  <c r="M2" i="5"/>
  <c r="J48" i="5"/>
  <c r="K48" i="5"/>
  <c r="J49" i="5"/>
  <c r="K49" i="5"/>
  <c r="J50" i="5"/>
  <c r="K50" i="5"/>
  <c r="J51" i="5"/>
  <c r="K51" i="5"/>
  <c r="K47" i="5"/>
  <c r="J43" i="5"/>
  <c r="K43" i="5"/>
  <c r="J44" i="5"/>
  <c r="K44" i="5"/>
  <c r="J45" i="5"/>
  <c r="K45" i="5"/>
  <c r="J46" i="5"/>
  <c r="K46" i="5"/>
  <c r="K42" i="5"/>
  <c r="L42" i="5"/>
  <c r="J42" i="5"/>
  <c r="I48" i="5"/>
  <c r="I49" i="5"/>
  <c r="I50" i="5"/>
  <c r="I51" i="5"/>
  <c r="I47" i="5"/>
  <c r="I43" i="5"/>
  <c r="I44" i="5"/>
  <c r="I45" i="5"/>
  <c r="I46" i="5"/>
  <c r="I42" i="5"/>
  <c r="J27" i="4"/>
  <c r="K27" i="4"/>
  <c r="L27" i="4"/>
  <c r="M27" i="4"/>
  <c r="J28" i="4"/>
  <c r="K28" i="4"/>
  <c r="L28" i="4"/>
  <c r="M28" i="4"/>
  <c r="K26" i="4"/>
  <c r="L26" i="4"/>
  <c r="M26" i="4"/>
  <c r="J26" i="4"/>
  <c r="L21" i="4"/>
  <c r="L22" i="4"/>
  <c r="L23" i="4"/>
  <c r="L24" i="4"/>
  <c r="L25" i="4"/>
  <c r="L20" i="4"/>
  <c r="L18" i="4"/>
  <c r="L19" i="4"/>
  <c r="L17" i="4"/>
  <c r="L3" i="4"/>
  <c r="L4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I66" i="7"/>
  <c r="I67" i="7"/>
  <c r="I68" i="7"/>
  <c r="I69" i="7"/>
  <c r="I70" i="7"/>
  <c r="I71" i="7"/>
  <c r="I65" i="7"/>
  <c r="I59" i="7"/>
  <c r="I60" i="7"/>
  <c r="I61" i="7"/>
  <c r="I62" i="7"/>
  <c r="I63" i="7"/>
  <c r="I64" i="7"/>
  <c r="I58" i="7"/>
  <c r="M70" i="7"/>
  <c r="M69" i="7"/>
  <c r="J69" i="7"/>
  <c r="M68" i="7"/>
  <c r="K68" i="7"/>
  <c r="M66" i="7"/>
  <c r="M65" i="7"/>
  <c r="J65" i="7"/>
  <c r="M63" i="7"/>
  <c r="M62" i="7"/>
  <c r="M61" i="7"/>
  <c r="M59" i="7"/>
  <c r="M58" i="7"/>
  <c r="M57" i="7"/>
  <c r="M71" i="7" s="1"/>
  <c r="K57" i="7"/>
  <c r="K71" i="7" s="1"/>
  <c r="J57" i="7"/>
  <c r="L57" i="7" s="1"/>
  <c r="I57" i="7"/>
  <c r="M56" i="7"/>
  <c r="K56" i="7"/>
  <c r="K70" i="7" s="1"/>
  <c r="J56" i="7"/>
  <c r="L56" i="7" s="1"/>
  <c r="I56" i="7"/>
  <c r="M55" i="7"/>
  <c r="L55" i="7"/>
  <c r="L69" i="7" s="1"/>
  <c r="K55" i="7"/>
  <c r="K69" i="7" s="1"/>
  <c r="J55" i="7"/>
  <c r="I55" i="7"/>
  <c r="M54" i="7"/>
  <c r="L54" i="7"/>
  <c r="L68" i="7" s="1"/>
  <c r="K54" i="7"/>
  <c r="J54" i="7"/>
  <c r="J68" i="7" s="1"/>
  <c r="I54" i="7"/>
  <c r="M53" i="7"/>
  <c r="M67" i="7" s="1"/>
  <c r="K53" i="7"/>
  <c r="K67" i="7" s="1"/>
  <c r="J53" i="7"/>
  <c r="L53" i="7" s="1"/>
  <c r="I53" i="7"/>
  <c r="M52" i="7"/>
  <c r="K52" i="7"/>
  <c r="K66" i="7" s="1"/>
  <c r="J52" i="7"/>
  <c r="L52" i="7" s="1"/>
  <c r="I52" i="7"/>
  <c r="M51" i="7"/>
  <c r="L51" i="7"/>
  <c r="L65" i="7" s="1"/>
  <c r="K51" i="7"/>
  <c r="K65" i="7" s="1"/>
  <c r="J51" i="7"/>
  <c r="I51" i="7"/>
  <c r="H51" i="7"/>
  <c r="M50" i="7"/>
  <c r="K50" i="7"/>
  <c r="J50" i="7"/>
  <c r="L50" i="7" s="1"/>
  <c r="I50" i="7"/>
  <c r="M49" i="7"/>
  <c r="K49" i="7"/>
  <c r="J49" i="7"/>
  <c r="L49" i="7" s="1"/>
  <c r="I49" i="7"/>
  <c r="M48" i="7"/>
  <c r="L48" i="7"/>
  <c r="K48" i="7"/>
  <c r="J48" i="7"/>
  <c r="I48" i="7"/>
  <c r="M47" i="7"/>
  <c r="L47" i="7"/>
  <c r="K47" i="7"/>
  <c r="J47" i="7"/>
  <c r="I47" i="7"/>
  <c r="M46" i="7"/>
  <c r="K46" i="7"/>
  <c r="J46" i="7"/>
  <c r="L46" i="7" s="1"/>
  <c r="I46" i="7"/>
  <c r="M45" i="7"/>
  <c r="K45" i="7"/>
  <c r="J45" i="7"/>
  <c r="L45" i="7" s="1"/>
  <c r="I45" i="7"/>
  <c r="M44" i="7"/>
  <c r="L44" i="7"/>
  <c r="K44" i="7"/>
  <c r="J44" i="7"/>
  <c r="I44" i="7"/>
  <c r="H44" i="7"/>
  <c r="M43" i="7"/>
  <c r="M64" i="7" s="1"/>
  <c r="K43" i="7"/>
  <c r="K64" i="7" s="1"/>
  <c r="J43" i="7"/>
  <c r="L43" i="7" s="1"/>
  <c r="I43" i="7"/>
  <c r="M42" i="7"/>
  <c r="K42" i="7"/>
  <c r="K63" i="7" s="1"/>
  <c r="J42" i="7"/>
  <c r="L42" i="7" s="1"/>
  <c r="I42" i="7"/>
  <c r="M41" i="7"/>
  <c r="L41" i="7"/>
  <c r="L62" i="7" s="1"/>
  <c r="K41" i="7"/>
  <c r="K62" i="7" s="1"/>
  <c r="J41" i="7"/>
  <c r="I41" i="7"/>
  <c r="M40" i="7"/>
  <c r="L40" i="7"/>
  <c r="L61" i="7" s="1"/>
  <c r="K40" i="7"/>
  <c r="J40" i="7"/>
  <c r="J61" i="7" s="1"/>
  <c r="I40" i="7"/>
  <c r="M39" i="7"/>
  <c r="M60" i="7" s="1"/>
  <c r="K39" i="7"/>
  <c r="K60" i="7" s="1"/>
  <c r="J39" i="7"/>
  <c r="L39" i="7" s="1"/>
  <c r="I39" i="7"/>
  <c r="M38" i="7"/>
  <c r="K38" i="7"/>
  <c r="K59" i="7" s="1"/>
  <c r="J38" i="7"/>
  <c r="L38" i="7" s="1"/>
  <c r="I38" i="7"/>
  <c r="M37" i="7"/>
  <c r="L37" i="7"/>
  <c r="L58" i="7" s="1"/>
  <c r="K37" i="7"/>
  <c r="K58" i="7" s="1"/>
  <c r="J37" i="7"/>
  <c r="I37" i="7"/>
  <c r="H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H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M24" i="7"/>
  <c r="L24" i="7"/>
  <c r="K24" i="7"/>
  <c r="J24" i="7"/>
  <c r="I24" i="7"/>
  <c r="M23" i="7"/>
  <c r="L23" i="7"/>
  <c r="K23" i="7"/>
  <c r="J23" i="7"/>
  <c r="I23" i="7"/>
  <c r="H23" i="7"/>
  <c r="M22" i="7"/>
  <c r="L22" i="7"/>
  <c r="K22" i="7"/>
  <c r="J22" i="7"/>
  <c r="I22" i="7"/>
  <c r="M21" i="7"/>
  <c r="L21" i="7"/>
  <c r="K21" i="7"/>
  <c r="J21" i="7"/>
  <c r="I21" i="7"/>
  <c r="M20" i="7"/>
  <c r="L20" i="7"/>
  <c r="K20" i="7"/>
  <c r="J20" i="7"/>
  <c r="I20" i="7"/>
  <c r="M19" i="7"/>
  <c r="L19" i="7"/>
  <c r="K19" i="7"/>
  <c r="J19" i="7"/>
  <c r="I19" i="7"/>
  <c r="M18" i="7"/>
  <c r="L18" i="7"/>
  <c r="K18" i="7"/>
  <c r="J18" i="7"/>
  <c r="I18" i="7"/>
  <c r="M17" i="7"/>
  <c r="L17" i="7"/>
  <c r="K17" i="7"/>
  <c r="J17" i="7"/>
  <c r="I17" i="7"/>
  <c r="M16" i="7"/>
  <c r="L16" i="7"/>
  <c r="K16" i="7"/>
  <c r="J16" i="7"/>
  <c r="I16" i="7"/>
  <c r="H16" i="7"/>
  <c r="M15" i="7"/>
  <c r="L15" i="7"/>
  <c r="K15" i="7"/>
  <c r="J15" i="7"/>
  <c r="I15" i="7"/>
  <c r="M14" i="7"/>
  <c r="L14" i="7"/>
  <c r="K14" i="7"/>
  <c r="J14" i="7"/>
  <c r="I14" i="7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9" i="7"/>
  <c r="L9" i="7"/>
  <c r="K9" i="7"/>
  <c r="J9" i="7"/>
  <c r="I9" i="7"/>
  <c r="H9" i="7"/>
  <c r="M8" i="7"/>
  <c r="K8" i="7"/>
  <c r="J8" i="7"/>
  <c r="L8" i="7" s="1"/>
  <c r="I8" i="7"/>
  <c r="M7" i="7"/>
  <c r="K7" i="7"/>
  <c r="J7" i="7"/>
  <c r="L7" i="7" s="1"/>
  <c r="I7" i="7"/>
  <c r="M6" i="7"/>
  <c r="L6" i="7"/>
  <c r="K6" i="7"/>
  <c r="J6" i="7"/>
  <c r="J62" i="7" s="1"/>
  <c r="I6" i="7"/>
  <c r="M5" i="7"/>
  <c r="L5" i="7"/>
  <c r="K5" i="7"/>
  <c r="K61" i="7" s="1"/>
  <c r="J5" i="7"/>
  <c r="I5" i="7"/>
  <c r="M4" i="7"/>
  <c r="K4" i="7"/>
  <c r="J4" i="7"/>
  <c r="L4" i="7" s="1"/>
  <c r="I4" i="7"/>
  <c r="M3" i="7"/>
  <c r="K3" i="7"/>
  <c r="J3" i="7"/>
  <c r="L3" i="7" s="1"/>
  <c r="I3" i="7"/>
  <c r="M2" i="7"/>
  <c r="L2" i="7"/>
  <c r="K2" i="7"/>
  <c r="J2" i="7"/>
  <c r="J58" i="7" s="1"/>
  <c r="I2" i="7"/>
  <c r="H2" i="7"/>
  <c r="L1" i="7"/>
  <c r="K1" i="7"/>
  <c r="J1" i="7"/>
  <c r="I1" i="7"/>
  <c r="H1" i="7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K56" i="3"/>
  <c r="L56" i="3"/>
  <c r="M56" i="3"/>
  <c r="J56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K50" i="3"/>
  <c r="L50" i="3"/>
  <c r="M50" i="3"/>
  <c r="J50" i="3"/>
  <c r="L39" i="3"/>
  <c r="L40" i="3"/>
  <c r="L41" i="3"/>
  <c r="L42" i="3"/>
  <c r="L43" i="3"/>
  <c r="L44" i="3"/>
  <c r="L45" i="3"/>
  <c r="L46" i="3"/>
  <c r="L47" i="3"/>
  <c r="L48" i="3"/>
  <c r="L49" i="3"/>
  <c r="L38" i="3"/>
  <c r="L33" i="3"/>
  <c r="L34" i="3"/>
  <c r="L35" i="3"/>
  <c r="L36" i="3"/>
  <c r="L37" i="3"/>
  <c r="L3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M41" i="1"/>
  <c r="L41" i="1"/>
  <c r="M40" i="1"/>
  <c r="L40" i="1"/>
  <c r="M39" i="1"/>
  <c r="L39" i="1"/>
  <c r="M38" i="1"/>
  <c r="L35" i="1"/>
  <c r="M35" i="1"/>
  <c r="L36" i="1"/>
  <c r="M36" i="1"/>
  <c r="L37" i="1"/>
  <c r="M37" i="1"/>
  <c r="M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45" i="2"/>
  <c r="L46" i="2"/>
  <c r="L47" i="2"/>
  <c r="L48" i="2"/>
  <c r="L49" i="2"/>
  <c r="L50" i="2"/>
  <c r="L44" i="2"/>
  <c r="L52" i="2"/>
  <c r="L53" i="2"/>
  <c r="L54" i="2"/>
  <c r="L55" i="2"/>
  <c r="L56" i="2"/>
  <c r="L57" i="2"/>
  <c r="L51" i="2"/>
  <c r="L65" i="2" s="1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M69" i="2"/>
  <c r="J70" i="2"/>
  <c r="K70" i="2"/>
  <c r="L70" i="2"/>
  <c r="M70" i="2"/>
  <c r="J71" i="2"/>
  <c r="K71" i="2"/>
  <c r="L71" i="2"/>
  <c r="M71" i="2"/>
  <c r="K65" i="2"/>
  <c r="M65" i="2"/>
  <c r="L59" i="2"/>
  <c r="M59" i="2"/>
  <c r="L60" i="2"/>
  <c r="M60" i="2"/>
  <c r="L61" i="2"/>
  <c r="M61" i="2"/>
  <c r="L62" i="2"/>
  <c r="M62" i="2"/>
  <c r="L63" i="2"/>
  <c r="M63" i="2"/>
  <c r="L64" i="2"/>
  <c r="M64" i="2"/>
  <c r="M5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2" i="2"/>
  <c r="J65" i="2"/>
  <c r="L58" i="2"/>
  <c r="L38" i="2"/>
  <c r="L39" i="2"/>
  <c r="L40" i="2"/>
  <c r="L41" i="2"/>
  <c r="L42" i="2"/>
  <c r="L43" i="2"/>
  <c r="L37" i="2"/>
  <c r="L3" i="2"/>
  <c r="L4" i="2"/>
  <c r="L5" i="2"/>
  <c r="L6" i="2"/>
  <c r="L7" i="2"/>
  <c r="L8" i="2"/>
  <c r="L2" i="2"/>
  <c r="J39" i="1"/>
  <c r="K39" i="1"/>
  <c r="J40" i="1"/>
  <c r="K40" i="1"/>
  <c r="J41" i="1"/>
  <c r="K41" i="1"/>
  <c r="K38" i="1"/>
  <c r="L38" i="1"/>
  <c r="J38" i="1"/>
  <c r="J62" i="2"/>
  <c r="K62" i="2"/>
  <c r="J63" i="2"/>
  <c r="K63" i="2"/>
  <c r="J64" i="2"/>
  <c r="K64" i="2"/>
  <c r="J59" i="2"/>
  <c r="K59" i="2"/>
  <c r="J60" i="2"/>
  <c r="K60" i="2"/>
  <c r="J61" i="2"/>
  <c r="K61" i="2"/>
  <c r="K58" i="2"/>
  <c r="J58" i="2"/>
  <c r="K34" i="1"/>
  <c r="J35" i="1"/>
  <c r="K35" i="1"/>
  <c r="J36" i="1"/>
  <c r="K36" i="1"/>
  <c r="J37" i="1"/>
  <c r="K37" i="1"/>
  <c r="L34" i="1"/>
  <c r="J34" i="1"/>
  <c r="L21" i="1"/>
  <c r="L20" i="1"/>
  <c r="L19" i="1"/>
  <c r="L18" i="1"/>
  <c r="L17" i="1"/>
  <c r="L16" i="1"/>
  <c r="L15" i="1"/>
  <c r="L14" i="1"/>
  <c r="L13" i="1"/>
  <c r="L7" i="1"/>
  <c r="L8" i="1"/>
  <c r="L9" i="1"/>
  <c r="L10" i="1"/>
  <c r="L11" i="1"/>
  <c r="L12" i="1"/>
  <c r="L6" i="1"/>
  <c r="L3" i="1"/>
  <c r="L4" i="1"/>
  <c r="L5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O1" i="1"/>
  <c r="P1" i="1"/>
  <c r="N1" i="1"/>
  <c r="I41" i="5"/>
  <c r="J41" i="5"/>
  <c r="K41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L7" i="5"/>
  <c r="I8" i="5"/>
  <c r="J8" i="5"/>
  <c r="K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J2" i="5"/>
  <c r="K2" i="5"/>
  <c r="I2" i="5"/>
  <c r="H7" i="5"/>
  <c r="H12" i="5"/>
  <c r="H17" i="5"/>
  <c r="H22" i="5"/>
  <c r="H27" i="5"/>
  <c r="H32" i="5"/>
  <c r="H37" i="5"/>
  <c r="H2" i="5"/>
  <c r="L1" i="5"/>
  <c r="I1" i="5"/>
  <c r="J1" i="5"/>
  <c r="K1" i="5"/>
  <c r="H1" i="5"/>
  <c r="J2" i="4"/>
  <c r="K2" i="4"/>
  <c r="J3" i="4"/>
  <c r="K3" i="4"/>
  <c r="J4" i="4"/>
  <c r="K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H5" i="4"/>
  <c r="H8" i="4"/>
  <c r="H11" i="4"/>
  <c r="H14" i="4"/>
  <c r="H17" i="4"/>
  <c r="H20" i="4"/>
  <c r="H23" i="4"/>
  <c r="H2" i="4"/>
  <c r="H2" i="3"/>
  <c r="L1" i="4"/>
  <c r="K1" i="4"/>
  <c r="J1" i="4"/>
  <c r="I1" i="4"/>
  <c r="H1" i="4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8" i="3"/>
  <c r="H14" i="3"/>
  <c r="H20" i="3"/>
  <c r="H26" i="3"/>
  <c r="H32" i="3"/>
  <c r="H38" i="3"/>
  <c r="H44" i="3"/>
  <c r="L1" i="3"/>
  <c r="K1" i="3"/>
  <c r="J1" i="3"/>
  <c r="I1" i="3"/>
  <c r="H1" i="3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2" i="2"/>
  <c r="H9" i="2"/>
  <c r="H16" i="2"/>
  <c r="H23" i="2"/>
  <c r="H30" i="2"/>
  <c r="H37" i="2"/>
  <c r="H44" i="2"/>
  <c r="H51" i="2"/>
  <c r="H2" i="2"/>
  <c r="L1" i="2"/>
  <c r="K1" i="2"/>
  <c r="J1" i="2"/>
  <c r="I1" i="2"/>
  <c r="H1" i="2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J2" i="1"/>
  <c r="K2" i="1"/>
  <c r="I2" i="1"/>
  <c r="H6" i="1"/>
  <c r="H10" i="1"/>
  <c r="H14" i="1"/>
  <c r="H18" i="1"/>
  <c r="H22" i="1"/>
  <c r="H26" i="1"/>
  <c r="H30" i="1"/>
  <c r="H2" i="1"/>
  <c r="L1" i="1"/>
  <c r="I1" i="1"/>
  <c r="J1" i="1"/>
  <c r="K1" i="1"/>
  <c r="H1" i="1"/>
  <c r="L46" i="5" l="1"/>
  <c r="L63" i="7"/>
  <c r="L64" i="7"/>
  <c r="L70" i="7"/>
  <c r="L71" i="7"/>
  <c r="L59" i="7"/>
  <c r="L60" i="7"/>
  <c r="L66" i="7"/>
  <c r="L67" i="7"/>
  <c r="J59" i="7"/>
  <c r="J60" i="7"/>
  <c r="J63" i="7"/>
  <c r="J64" i="7"/>
  <c r="J66" i="7"/>
  <c r="J67" i="7"/>
  <c r="J70" i="7"/>
  <c r="J71" i="7"/>
  <c r="L69" i="2"/>
</calcChain>
</file>

<file path=xl/sharedStrings.xml><?xml version="1.0" encoding="utf-8"?>
<sst xmlns="http://schemas.openxmlformats.org/spreadsheetml/2006/main" count="167" uniqueCount="62">
  <si>
    <t>Result type</t>
  </si>
  <si>
    <t>Sensitivity values</t>
  </si>
  <si>
    <t>Buildings</t>
  </si>
  <si>
    <t>Network</t>
  </si>
  <si>
    <t>Combined - LP</t>
  </si>
  <si>
    <t>energy_use_difference</t>
  </si>
  <si>
    <t>energy_use_ref</t>
  </si>
  <si>
    <t>energy_use_flex</t>
  </si>
  <si>
    <t>energy_cost_ref</t>
  </si>
  <si>
    <t>energy_cost_flex</t>
  </si>
  <si>
    <t>energy_cost_difference</t>
  </si>
  <si>
    <t>upward_energy</t>
  </si>
  <si>
    <t>downward_energy</t>
  </si>
  <si>
    <t>network_size</t>
  </si>
  <si>
    <t>Network size</t>
  </si>
  <si>
    <t>pipe_lengths</t>
  </si>
  <si>
    <t>Pipe lengths</t>
  </si>
  <si>
    <t>pipe_diameters</t>
  </si>
  <si>
    <t>Pipe diameters</t>
  </si>
  <si>
    <t>heat_demand</t>
  </si>
  <si>
    <t>Heat demand</t>
  </si>
  <si>
    <t>supply_temp_level</t>
  </si>
  <si>
    <t>Supply temperature level</t>
  </si>
  <si>
    <t>supply_temp_reach</t>
  </si>
  <si>
    <t>Supply temperature reach</t>
  </si>
  <si>
    <t>substation_temp_difference</t>
  </si>
  <si>
    <t>Substation temperature difference</t>
  </si>
  <si>
    <t>Difference in energy use</t>
  </si>
  <si>
    <t>Energy use reference</t>
  </si>
  <si>
    <t>Energy cost reference</t>
  </si>
  <si>
    <t>Energy use flexibility</t>
  </si>
  <si>
    <t>Energy cost flexibility</t>
  </si>
  <si>
    <t>Energy cost difference</t>
  </si>
  <si>
    <t>Upward energy</t>
  </si>
  <si>
    <t>Downward energy</t>
  </si>
  <si>
    <t>Ratio gains vs energy use increase</t>
  </si>
  <si>
    <t>Exponentieel gedrag</t>
  </si>
  <si>
    <t>Buien heel wat eficiënter in het genereren van goekope flexibiliteit!</t>
  </si>
  <si>
    <t>Buildings niet beïnvloed foor deze parameter!</t>
  </si>
  <si>
    <t>Storage efficiency</t>
  </si>
  <si>
    <t>Te groot verschil? Nakijken!</t>
  </si>
  <si>
    <t>Combined - LP - only network</t>
  </si>
  <si>
    <t>Kleine hoeveelheid opgeslagen energie zorgt voor groot effect in kost! Klopt dit?</t>
  </si>
  <si>
    <t>Lineair gedrag is logisch: hoeveelheid mogelijke op te slagen energie stijgt ook lineair</t>
  </si>
  <si>
    <t>Want netwerk heeft veel higere efficiëntie voor opslag!</t>
  </si>
  <si>
    <t xml:space="preserve">Idee; probeer ook een kleiner versie van het netwerk te analyseren voor alle parameters naast network size </t>
  </si>
  <si>
    <t>Klein temperatuurscverschil zorgt er waarschijnlijk voor dat de maximum toegevoerde warmte naar de gebouwen kleiner wordt =&gt; congestion;stagneert daarna</t>
  </si>
  <si>
    <t>Voor het netwerk wordt extra energiegebruik groter en winsten even groot want ??????</t>
  </si>
  <si>
    <t>Mogelijke reden: kleinere massadebieten bij grotere temperatuurverschillen over een substation</t>
  </si>
  <si>
    <t>Waarom is tweede geval zo hoog?</t>
  </si>
  <si>
    <t>Zorgt voor minder een trager ontladen van het netwerk! =&gt; minder efficiënte opslag</t>
  </si>
  <si>
    <t>Kleine stijging bij Buildings in het begin: te kleine diameters =&gt; congestion</t>
  </si>
  <si>
    <t>Stijging bij Network: aan de ene kant worden massadebieten lager door toenemende diameter, maar wordt netwerkvolume groter!</t>
  </si>
  <si>
    <t>Lijkt erop dat netto winsten stijgen, maar minder efficënte opslag van de energie in het net</t>
  </si>
  <si>
    <t>Energieverliezen in fexibiliteit en referentiegeval hetzelfde</t>
  </si>
  <si>
    <t>Geen enkel effect???</t>
  </si>
  <si>
    <t>Meer energieverliezen voor netwerkgealen want meer warmteverliezen als je gebruik maakt van flexibiliteit</t>
  </si>
  <si>
    <t>Winst stijgt naarmate buizen langer worden want meer water in het netwerk</t>
  </si>
  <si>
    <t>Naaramte buizen langer worden minder efficiënte opslag</t>
  </si>
  <si>
    <t>Meer warmtevraag zorgt voor meer gebouwflexibiliteit, want gemodelleerd alsof er meer gebouwen zijn =&gt; meer mogelijkheden!</t>
  </si>
  <si>
    <t>Netwerk steekt minder energie in het netwerk?</t>
  </si>
  <si>
    <t>Heel kleine toename van de netwerkflexibiliteit, maar wordt wel efficiënter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</si>
</sst>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3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10" xfId="0" applyFill="1" applyBorder="1"/>
    <xf numFmtId="0" fontId="2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7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6" xfId="0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0" xfId="0" applyFill="1"/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gains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network_size!$N$1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network_size!$N$22:$N$25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6-4AC3-9A0E-946F732E350E}"/>
            </c:ext>
          </c:extLst>
        </c:ser>
        <c:ser>
          <c:idx val="1"/>
          <c:order val="1"/>
          <c:tx>
            <c:strRef>
              <c:f>network_size!$O$1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network_size!$O$22:$O$25</c:f>
              <c:numCache>
                <c:formatCode>General</c:formatCode>
                <c:ptCount val="4"/>
                <c:pt idx="0">
                  <c:v>1.7270852019073857E-3</c:v>
                </c:pt>
                <c:pt idx="1">
                  <c:v>1.2306503250856526E-2</c:v>
                </c:pt>
                <c:pt idx="2">
                  <c:v>7.9586867387963681E-2</c:v>
                </c:pt>
                <c:pt idx="3">
                  <c:v>0.46035615709847733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6-4AC3-9A0E-946F732E350E}"/>
            </c:ext>
          </c:extLst>
        </c:ser>
        <c:ser>
          <c:idx val="2"/>
          <c:order val="2"/>
          <c:tx>
            <c:strRef>
              <c:f>network_size!$P$1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network_size!$P$22:$P$25</c:f>
              <c:numCache>
                <c:formatCode>General</c:formatCode>
                <c:ptCount val="4"/>
                <c:pt idx="0">
                  <c:v>1.0017276603538985</c:v>
                </c:pt>
                <c:pt idx="1">
                  <c:v>1.0122930063023783</c:v>
                </c:pt>
                <c:pt idx="2">
                  <c:v>1.0794479420529526</c:v>
                </c:pt>
                <c:pt idx="3">
                  <c:v>1.4583526360357797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6-4AC3-9A0E-946F732E350E}"/>
            </c:ext>
          </c:extLst>
        </c:ser>
        <c:ser>
          <c:idx val="3"/>
          <c:order val="3"/>
          <c:tx>
            <c:strRef>
              <c:f>network_size!$Q$1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network_size!$Q$22:$Q$25</c:f>
              <c:numCache>
                <c:formatCode>General</c:formatCode>
                <c:ptCount val="4"/>
                <c:pt idx="0">
                  <c:v>1.7276603538985353E-3</c:v>
                </c:pt>
                <c:pt idx="1">
                  <c:v>1.2293006302378366E-2</c:v>
                </c:pt>
                <c:pt idx="2">
                  <c:v>7.9447942052952469E-2</c:v>
                </c:pt>
                <c:pt idx="3">
                  <c:v>0.45835263603577964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6-4AC3-9A0E-946F732E3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93712"/>
        <c:axId val="482196992"/>
      </c:lineChart>
      <c:catAx>
        <c:axId val="4821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6992"/>
        <c:crosses val="autoZero"/>
        <c:auto val="1"/>
        <c:lblAlgn val="ctr"/>
        <c:lblOffset val="100"/>
        <c:noMultiLvlLbl val="0"/>
      </c:catAx>
      <c:valAx>
        <c:axId val="482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supply_temp_reach!$J$1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supply_temp_reach!$I$65:$I$71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supply_temp_reach!$J$65:$J$71</c:f>
              <c:numCache>
                <c:formatCode>General</c:formatCode>
                <c:ptCount val="7"/>
                <c:pt idx="0">
                  <c:v>0.65160712970556223</c:v>
                </c:pt>
                <c:pt idx="1">
                  <c:v>0.65160712970556223</c:v>
                </c:pt>
                <c:pt idx="2">
                  <c:v>0.65160712970556223</c:v>
                </c:pt>
                <c:pt idx="3">
                  <c:v>0.65160712970556223</c:v>
                </c:pt>
                <c:pt idx="4">
                  <c:v>0.65160712970556223</c:v>
                </c:pt>
                <c:pt idx="5">
                  <c:v>0.65160712970556223</c:v>
                </c:pt>
                <c:pt idx="6">
                  <c:v>0.65160712970556223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9D5-82F2-056ECD445A96}"/>
            </c:ext>
          </c:extLst>
        </c:ser>
        <c:ser>
          <c:idx val="1"/>
          <c:order val="1"/>
          <c:tx>
            <c:strRef>
              <c:f>supply_temp_reach!$K$1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supply_temp_reach!$I$65:$I$71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supply_temp_reach!$K$65:$K$71</c:f>
              <c:numCache>
                <c:formatCode>General</c:formatCode>
                <c:ptCount val="7"/>
                <c:pt idx="0">
                  <c:v>0.99309340458465145</c:v>
                </c:pt>
                <c:pt idx="1">
                  <c:v>0.99309340458528961</c:v>
                </c:pt>
                <c:pt idx="2">
                  <c:v>0.99309340458167861</c:v>
                </c:pt>
                <c:pt idx="3">
                  <c:v>0.99309340458405215</c:v>
                </c:pt>
                <c:pt idx="4">
                  <c:v>0.99309340458114426</c:v>
                </c:pt>
                <c:pt idx="5">
                  <c:v>0.99309340458265616</c:v>
                </c:pt>
                <c:pt idx="6">
                  <c:v>0.99309340458019668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9D5-82F2-056ECD445A96}"/>
            </c:ext>
          </c:extLst>
        </c:ser>
        <c:ser>
          <c:idx val="2"/>
          <c:order val="2"/>
          <c:tx>
            <c:strRef>
              <c:f>supply_temp_reach!$L$1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supply_temp_reach!$I$65:$I$71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supply_temp_reach!$L$65:$L$71</c:f>
              <c:numCache>
                <c:formatCode>General</c:formatCode>
                <c:ptCount val="7"/>
                <c:pt idx="0">
                  <c:v>0.67403638806994026</c:v>
                </c:pt>
                <c:pt idx="1">
                  <c:v>0.68417485114787546</c:v>
                </c:pt>
                <c:pt idx="2">
                  <c:v>0.69368482036318901</c:v>
                </c:pt>
                <c:pt idx="3">
                  <c:v>0.70262298023139613</c:v>
                </c:pt>
                <c:pt idx="4">
                  <c:v>0.7110393976384497</c:v>
                </c:pt>
                <c:pt idx="5">
                  <c:v>0.71897846017023903</c:v>
                </c:pt>
                <c:pt idx="6">
                  <c:v>0.72647965919332946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A-49D5-82F2-056ECD445A96}"/>
            </c:ext>
          </c:extLst>
        </c:ser>
        <c:ser>
          <c:idx val="3"/>
          <c:order val="3"/>
          <c:tx>
            <c:strRef>
              <c:f>supply_temp_reach!$M$1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supply_temp_reach!$I$65:$I$71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supply_temp_reach!$M$65:$M$71</c:f>
              <c:numCache>
                <c:formatCode>General</c:formatCode>
                <c:ptCount val="7"/>
                <c:pt idx="0">
                  <c:v>0.99099239547312767</c:v>
                </c:pt>
                <c:pt idx="1">
                  <c:v>0.99099239547290863</c:v>
                </c:pt>
                <c:pt idx="2">
                  <c:v>0.99099239547140205</c:v>
                </c:pt>
                <c:pt idx="3">
                  <c:v>0.99099239546944295</c:v>
                </c:pt>
                <c:pt idx="4">
                  <c:v>0.99099239547248852</c:v>
                </c:pt>
                <c:pt idx="5">
                  <c:v>0.99099239547069817</c:v>
                </c:pt>
                <c:pt idx="6">
                  <c:v>0.9909923954711467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A-49D5-82F2-056ECD44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supply_temp_reach!$K$1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supply_temp_reach!$K$2:$K$8</c:f>
              <c:numCache>
                <c:formatCode>General</c:formatCode>
                <c:ptCount val="7"/>
                <c:pt idx="0">
                  <c:v>377.79266901873052</c:v>
                </c:pt>
                <c:pt idx="1">
                  <c:v>566.68900348059833</c:v>
                </c:pt>
                <c:pt idx="2">
                  <c:v>755.58533837087452</c:v>
                </c:pt>
                <c:pt idx="3">
                  <c:v>944.48167263902724</c:v>
                </c:pt>
                <c:pt idx="4">
                  <c:v>1133.378007644787</c:v>
                </c:pt>
                <c:pt idx="5">
                  <c:v>1322.274341965094</c:v>
                </c:pt>
                <c:pt idx="6">
                  <c:v>1511.170677071437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880-9EDF-BBD24FC68403}"/>
            </c:ext>
          </c:extLst>
        </c:ser>
        <c:ser>
          <c:idx val="1"/>
          <c:order val="1"/>
          <c:tx>
            <c:strRef>
              <c:f>supply_temp_reach!$M$1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supply_temp_reach!$M$2:$M$8</c:f>
              <c:numCache>
                <c:formatCode>General</c:formatCode>
                <c:ptCount val="7"/>
                <c:pt idx="0">
                  <c:v>492.67480630986392</c:v>
                </c:pt>
                <c:pt idx="1">
                  <c:v>739.01220947876573</c:v>
                </c:pt>
                <c:pt idx="2">
                  <c:v>985.34961281530559</c:v>
                </c:pt>
                <c:pt idx="3">
                  <c:v>1231.687016289681</c:v>
                </c:pt>
                <c:pt idx="4">
                  <c:v>1478.02441904135</c:v>
                </c:pt>
                <c:pt idx="5">
                  <c:v>1724.361822566018</c:v>
                </c:pt>
                <c:pt idx="6">
                  <c:v>1970.699225695804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880-9EDF-BBD24FC6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316376"/>
        <c:axId val="678318672"/>
      </c:lineChart>
      <c:catAx>
        <c:axId val="67831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8672"/>
        <c:crosses val="autoZero"/>
        <c:auto val="1"/>
        <c:lblAlgn val="ctr"/>
        <c:lblOffset val="100"/>
        <c:noMultiLvlLbl val="0"/>
      </c:catAx>
      <c:valAx>
        <c:axId val="6783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substation_temp_difference!$J$1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substation_temp_difference!$I$2:$I$7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substation_temp_difference!$J$2:$J$7</c:f>
              <c:numCache>
                <c:formatCode>General</c:formatCode>
                <c:ptCount val="6"/>
                <c:pt idx="0">
                  <c:v>216643.58288513121</c:v>
                </c:pt>
                <c:pt idx="1">
                  <c:v>219347.79236114031</c:v>
                </c:pt>
                <c:pt idx="2">
                  <c:v>271663.70522402233</c:v>
                </c:pt>
                <c:pt idx="3">
                  <c:v>269280.17242635228</c:v>
                </c:pt>
                <c:pt idx="4">
                  <c:v>268073.54263037629</c:v>
                </c:pt>
                <c:pt idx="5">
                  <c:v>268073.54262180632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1-4195-B64F-B1B876B0B001}"/>
            </c:ext>
          </c:extLst>
        </c:ser>
        <c:ser>
          <c:idx val="1"/>
          <c:order val="1"/>
          <c:tx>
            <c:strRef>
              <c:f>substation_temp_difference!$K$1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substation_temp_difference!$I$2:$I$7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substation_temp_difference!$K$2:$K$7</c:f>
              <c:numCache>
                <c:formatCode>General</c:formatCode>
                <c:ptCount val="6"/>
                <c:pt idx="0">
                  <c:v>449.20066208206123</c:v>
                </c:pt>
                <c:pt idx="1">
                  <c:v>517.56229996308684</c:v>
                </c:pt>
                <c:pt idx="2">
                  <c:v>641.77932241745293</c:v>
                </c:pt>
                <c:pt idx="3">
                  <c:v>755.58533837087452</c:v>
                </c:pt>
                <c:pt idx="4">
                  <c:v>871.13244400732219</c:v>
                </c:pt>
                <c:pt idx="5">
                  <c:v>995.45067544281483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1-4195-B64F-B1B876B0B001}"/>
            </c:ext>
          </c:extLst>
        </c:ser>
        <c:ser>
          <c:idx val="2"/>
          <c:order val="2"/>
          <c:tx>
            <c:strRef>
              <c:f>substation_temp_difference!$L$1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substation_temp_difference!$I$2:$I$7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substation_temp_difference!$L$2:$L$7</c:f>
              <c:numCache>
                <c:formatCode>General</c:formatCode>
                <c:ptCount val="6"/>
                <c:pt idx="0">
                  <c:v>217132.12962823917</c:v>
                </c:pt>
                <c:pt idx="1">
                  <c:v>219922.34679373732</c:v>
                </c:pt>
                <c:pt idx="2">
                  <c:v>272436.10072475491</c:v>
                </c:pt>
                <c:pt idx="3">
                  <c:v>270265.52203916758</c:v>
                </c:pt>
                <c:pt idx="4">
                  <c:v>269271.21391056851</c:v>
                </c:pt>
                <c:pt idx="5">
                  <c:v>269486.66680463223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1-4195-B64F-B1B876B0B001}"/>
            </c:ext>
          </c:extLst>
        </c:ser>
        <c:ser>
          <c:idx val="3"/>
          <c:order val="3"/>
          <c:tx>
            <c:strRef>
              <c:f>substation_temp_difference!$M$1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substation_temp_difference!$I$2:$I$7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substation_temp_difference!$M$2:$M$7</c:f>
              <c:numCache>
                <c:formatCode>General</c:formatCode>
                <c:ptCount val="6"/>
                <c:pt idx="0">
                  <c:v>488.54674310795963</c:v>
                </c:pt>
                <c:pt idx="1">
                  <c:v>574.55443259701133</c:v>
                </c:pt>
                <c:pt idx="2">
                  <c:v>772.39550073258579</c:v>
                </c:pt>
                <c:pt idx="3">
                  <c:v>985.34961281530559</c:v>
                </c:pt>
                <c:pt idx="4">
                  <c:v>1197.671280192211</c:v>
                </c:pt>
                <c:pt idx="5">
                  <c:v>1413.1241828259081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1-4195-B64F-B1B876B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substation_temp_difference!$J$1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substation_temp_difference!$I$32:$I$37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substation_temp_difference!$J$32:$J$37</c:f>
              <c:numCache>
                <c:formatCode>General</c:formatCode>
                <c:ptCount val="6"/>
                <c:pt idx="0">
                  <c:v>189234.58623958379</c:v>
                </c:pt>
                <c:pt idx="1">
                  <c:v>185339.84834586081</c:v>
                </c:pt>
                <c:pt idx="2">
                  <c:v>239575.95686615261</c:v>
                </c:pt>
                <c:pt idx="3">
                  <c:v>234360.6744516902</c:v>
                </c:pt>
                <c:pt idx="4">
                  <c:v>234367.11948015171</c:v>
                </c:pt>
                <c:pt idx="5">
                  <c:v>234367.1194957234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A-400D-BCB3-4BAEAF3B0B92}"/>
            </c:ext>
          </c:extLst>
        </c:ser>
        <c:ser>
          <c:idx val="1"/>
          <c:order val="1"/>
          <c:tx>
            <c:strRef>
              <c:f>substation_temp_difference!$K$1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substation_temp_difference!$I$32:$I$37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substation_temp_difference!$K$32:$K$37</c:f>
              <c:numCache>
                <c:formatCode>General</c:formatCode>
                <c:ptCount val="6"/>
                <c:pt idx="0">
                  <c:v>108489.1631208137</c:v>
                </c:pt>
                <c:pt idx="1">
                  <c:v>108332.400920406</c:v>
                </c:pt>
                <c:pt idx="2">
                  <c:v>108106.3253742345</c:v>
                </c:pt>
                <c:pt idx="3">
                  <c:v>107889.37946558739</c:v>
                </c:pt>
                <c:pt idx="4">
                  <c:v>107672.96026454119</c:v>
                </c:pt>
                <c:pt idx="5">
                  <c:v>107443.2926209494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A-400D-BCB3-4BAEAF3B0B92}"/>
            </c:ext>
          </c:extLst>
        </c:ser>
        <c:ser>
          <c:idx val="2"/>
          <c:order val="2"/>
          <c:tx>
            <c:strRef>
              <c:f>substation_temp_difference!$L$1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substation_temp_difference!$I$32:$I$37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substation_temp_difference!$L$32:$L$37</c:f>
              <c:numCache>
                <c:formatCode>General</c:formatCode>
                <c:ptCount val="6"/>
                <c:pt idx="0">
                  <c:v>297630.24526686966</c:v>
                </c:pt>
                <c:pt idx="1">
                  <c:v>293559.08617090061</c:v>
                </c:pt>
                <c:pt idx="2">
                  <c:v>347415.61703227833</c:v>
                </c:pt>
                <c:pt idx="3">
                  <c:v>341780.83599114418</c:v>
                </c:pt>
                <c:pt idx="4">
                  <c:v>341366.06167491153</c:v>
                </c:pt>
                <c:pt idx="5">
                  <c:v>340941.25681696832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A-400D-BCB3-4BAEAF3B0B92}"/>
            </c:ext>
          </c:extLst>
        </c:ser>
        <c:ser>
          <c:idx val="3"/>
          <c:order val="3"/>
          <c:tx>
            <c:strRef>
              <c:f>substation_temp_difference!$M$1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substation_temp_difference!$I$32:$I$37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substation_temp_difference!$M$32:$M$37</c:f>
              <c:numCache>
                <c:formatCode>General</c:formatCode>
                <c:ptCount val="6"/>
                <c:pt idx="0">
                  <c:v>108395.6590272859</c:v>
                </c:pt>
                <c:pt idx="1">
                  <c:v>108219.2378250398</c:v>
                </c:pt>
                <c:pt idx="2">
                  <c:v>107839.6601661257</c:v>
                </c:pt>
                <c:pt idx="3">
                  <c:v>107420.161539454</c:v>
                </c:pt>
                <c:pt idx="4">
                  <c:v>106998.9421947598</c:v>
                </c:pt>
                <c:pt idx="5">
                  <c:v>106574.1373212449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A-400D-BCB3-4BAEAF3B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substation_temp_difference!$J$1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substation_temp_difference!$I$50:$I$55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substation_temp_difference!$J$50:$J$55</c:f>
              <c:numCache>
                <c:formatCode>General</c:formatCode>
                <c:ptCount val="6"/>
                <c:pt idx="0">
                  <c:v>0.87348345941970396</c:v>
                </c:pt>
                <c:pt idx="1">
                  <c:v>0.84495880423866832</c:v>
                </c:pt>
                <c:pt idx="2">
                  <c:v>0.88188430128563122</c:v>
                </c:pt>
                <c:pt idx="3">
                  <c:v>0.8703228029749851</c:v>
                </c:pt>
                <c:pt idx="4">
                  <c:v>0.87426426785913935</c:v>
                </c:pt>
                <c:pt idx="5">
                  <c:v>0.87426426794517587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E-48E1-97EE-D2AE869CE2B4}"/>
            </c:ext>
          </c:extLst>
        </c:ser>
        <c:ser>
          <c:idx val="1"/>
          <c:order val="1"/>
          <c:tx>
            <c:strRef>
              <c:f>substation_temp_difference!$K$1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substation_temp_difference!$I$50:$I$55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substation_temp_difference!$K$50:$K$55</c:f>
              <c:numCache>
                <c:formatCode>General</c:formatCode>
                <c:ptCount val="6"/>
                <c:pt idx="0">
                  <c:v>241.51603565756676</c:v>
                </c:pt>
                <c:pt idx="1">
                  <c:v>209.31277438123371</c:v>
                </c:pt>
                <c:pt idx="2">
                  <c:v>168.44781624783397</c:v>
                </c:pt>
                <c:pt idx="3">
                  <c:v>142.78913841579936</c:v>
                </c:pt>
                <c:pt idx="4">
                  <c:v>123.60113666439929</c:v>
                </c:pt>
                <c:pt idx="5">
                  <c:v>107.93432087748043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E-48E1-97EE-D2AE869CE2B4}"/>
            </c:ext>
          </c:extLst>
        </c:ser>
        <c:ser>
          <c:idx val="2"/>
          <c:order val="2"/>
          <c:tx>
            <c:strRef>
              <c:f>substation_temp_difference!$L$1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substation_temp_difference!$I$50:$I$55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substation_temp_difference!$L$50:$L$55</c:f>
              <c:numCache>
                <c:formatCode>General</c:formatCode>
                <c:ptCount val="6"/>
                <c:pt idx="0">
                  <c:v>1.3707333215791446</c:v>
                </c:pt>
                <c:pt idx="1">
                  <c:v>1.3348306365893157</c:v>
                </c:pt>
                <c:pt idx="2">
                  <c:v>1.275218725081064</c:v>
                </c:pt>
                <c:pt idx="3">
                  <c:v>1.2646113104342345</c:v>
                </c:pt>
                <c:pt idx="4">
                  <c:v>1.2677406422963855</c:v>
                </c:pt>
                <c:pt idx="5">
                  <c:v>1.2651507432986955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E-48E1-97EE-D2AE869CE2B4}"/>
            </c:ext>
          </c:extLst>
        </c:ser>
        <c:ser>
          <c:idx val="3"/>
          <c:order val="3"/>
          <c:tx>
            <c:strRef>
              <c:f>substation_temp_difference!$M$1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substation_temp_difference!$I$50:$I$55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substation_temp_difference!$M$50:$M$55</c:f>
              <c:numCache>
                <c:formatCode>General</c:formatCode>
                <c:ptCount val="6"/>
                <c:pt idx="0">
                  <c:v>221.87367034259913</c:v>
                </c:pt>
                <c:pt idx="1">
                  <c:v>188.35332509033842</c:v>
                </c:pt>
                <c:pt idx="2">
                  <c:v>139.61715217637098</c:v>
                </c:pt>
                <c:pt idx="3">
                  <c:v>109.01730730125013</c:v>
                </c:pt>
                <c:pt idx="4">
                  <c:v>89.339156715511976</c:v>
                </c:pt>
                <c:pt idx="5">
                  <c:v>75.417389792397643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E-48E1-97EE-D2AE869C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substation_temp_difference!$J$1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substation_temp_difference!$I$56:$I$61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substation_temp_difference!$J$56:$J$61</c:f>
              <c:numCache>
                <c:formatCode>General</c:formatCode>
                <c:ptCount val="6"/>
                <c:pt idx="0">
                  <c:v>0.65199034060145644</c:v>
                </c:pt>
                <c:pt idx="1">
                  <c:v>0.64850106141781116</c:v>
                </c:pt>
                <c:pt idx="2">
                  <c:v>0.65300480676692085</c:v>
                </c:pt>
                <c:pt idx="3">
                  <c:v>0.65160712970556223</c:v>
                </c:pt>
                <c:pt idx="4">
                  <c:v>0.65208487918724412</c:v>
                </c:pt>
                <c:pt idx="5">
                  <c:v>0.65208487919766411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D-41AB-9350-329A72547A6D}"/>
            </c:ext>
          </c:extLst>
        </c:ser>
        <c:ser>
          <c:idx val="1"/>
          <c:order val="1"/>
          <c:tx>
            <c:strRef>
              <c:f>substation_temp_difference!$K$1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substation_temp_difference!$I$56:$I$61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substation_temp_difference!$K$56:$K$61</c:f>
              <c:numCache>
                <c:formatCode>General</c:formatCode>
                <c:ptCount val="6"/>
                <c:pt idx="0">
                  <c:v>0.99589349425263662</c:v>
                </c:pt>
                <c:pt idx="1">
                  <c:v>0.99526767843101205</c:v>
                </c:pt>
                <c:pt idx="2">
                  <c:v>0.99413310171985436</c:v>
                </c:pt>
                <c:pt idx="3">
                  <c:v>0.99309340458167861</c:v>
                </c:pt>
                <c:pt idx="4">
                  <c:v>0.99203828861292431</c:v>
                </c:pt>
                <c:pt idx="5">
                  <c:v>0.99090365963945215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D-41AB-9350-329A72547A6D}"/>
            </c:ext>
          </c:extLst>
        </c:ser>
        <c:ser>
          <c:idx val="2"/>
          <c:order val="2"/>
          <c:tx>
            <c:strRef>
              <c:f>substation_temp_difference!$L$1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substation_temp_difference!$I$56:$I$61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substation_temp_difference!$L$56:$L$61</c:f>
              <c:numCache>
                <c:formatCode>General</c:formatCode>
                <c:ptCount val="6"/>
                <c:pt idx="0">
                  <c:v>0.70332865148420276</c:v>
                </c:pt>
                <c:pt idx="1">
                  <c:v>0.70013469678847384</c:v>
                </c:pt>
                <c:pt idx="2">
                  <c:v>0.69467687994631899</c:v>
                </c:pt>
                <c:pt idx="3">
                  <c:v>0.69368482036318901</c:v>
                </c:pt>
                <c:pt idx="4">
                  <c:v>0.69397816122357026</c:v>
                </c:pt>
                <c:pt idx="5">
                  <c:v>0.6937354264416864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D-41AB-9350-329A72547A6D}"/>
            </c:ext>
          </c:extLst>
        </c:ser>
        <c:ser>
          <c:idx val="3"/>
          <c:order val="3"/>
          <c:tx>
            <c:strRef>
              <c:f>substation_temp_difference!$M$1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substation_temp_difference!$I$56:$I$61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substation_temp_difference!$M$56:$M$61</c:f>
              <c:numCache>
                <c:formatCode>General</c:formatCode>
                <c:ptCount val="6"/>
                <c:pt idx="0">
                  <c:v>0.99553319513424432</c:v>
                </c:pt>
                <c:pt idx="1">
                  <c:v>0.99474661133693965</c:v>
                </c:pt>
                <c:pt idx="2">
                  <c:v>0.99293870844999665</c:v>
                </c:pt>
                <c:pt idx="3">
                  <c:v>0.99099239547140205</c:v>
                </c:pt>
                <c:pt idx="4">
                  <c:v>0.9890517929443865</c:v>
                </c:pt>
                <c:pt idx="5">
                  <c:v>0.98708300547606576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D-41AB-9350-329A7254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substation_temp_difference!$J$8:$J$13</c:f>
              <c:numCache>
                <c:formatCode>General</c:formatCode>
                <c:ptCount val="6"/>
                <c:pt idx="0">
                  <c:v>14164238.74240124</c:v>
                </c:pt>
                <c:pt idx="1">
                  <c:v>14863176.60297678</c:v>
                </c:pt>
                <c:pt idx="2">
                  <c:v>14435066.458506141</c:v>
                </c:pt>
                <c:pt idx="3">
                  <c:v>14399882.837543409</c:v>
                </c:pt>
                <c:pt idx="4">
                  <c:v>14392946.341238249</c:v>
                </c:pt>
                <c:pt idx="5">
                  <c:v>14386009.84493809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3FE-A6C4-C28F0D79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71544"/>
        <c:axId val="680467608"/>
      </c:lineChart>
      <c:catAx>
        <c:axId val="68047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67608"/>
        <c:crosses val="autoZero"/>
        <c:auto val="1"/>
        <c:lblAlgn val="ctr"/>
        <c:lblOffset val="100"/>
        <c:noMultiLvlLbl val="0"/>
      </c:catAx>
      <c:valAx>
        <c:axId val="6804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7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pipe_diameters!$J$1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pipe_diameters!$I$2:$I$4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pipe_diameters!$J$2:$J$4</c:f>
              <c:numCache>
                <c:formatCode>General</c:formatCode>
                <c:ptCount val="3"/>
                <c:pt idx="0">
                  <c:v>216376.75480486831</c:v>
                </c:pt>
                <c:pt idx="1">
                  <c:v>269280.17242635228</c:v>
                </c:pt>
                <c:pt idx="2">
                  <c:v>268073.54262940958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5-4D49-853A-CF8D4DC6FD61}"/>
            </c:ext>
          </c:extLst>
        </c:ser>
        <c:ser>
          <c:idx val="2"/>
          <c:order val="1"/>
          <c:tx>
            <c:strRef>
              <c:f>pipe_diameters!$K$1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pipe_diameters!$I$2:$I$4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pipe_diameters!$K$2:$K$4</c:f>
              <c:numCache>
                <c:formatCode>General</c:formatCode>
                <c:ptCount val="3"/>
                <c:pt idx="0">
                  <c:v>514.35307208262384</c:v>
                </c:pt>
                <c:pt idx="1">
                  <c:v>755.58533837087452</c:v>
                </c:pt>
                <c:pt idx="2">
                  <c:v>1051.6243385467681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5-4D49-853A-CF8D4DC6FD61}"/>
            </c:ext>
          </c:extLst>
        </c:ser>
        <c:ser>
          <c:idx val="3"/>
          <c:order val="2"/>
          <c:tx>
            <c:strRef>
              <c:f>pipe_diameters!$L$1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pipe_diameters!$I$2:$I$4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pipe_diameters!$L$2:$L$4</c:f>
              <c:numCache>
                <c:formatCode>General</c:formatCode>
                <c:ptCount val="3"/>
                <c:pt idx="0">
                  <c:v>216944.2315271814</c:v>
                </c:pt>
                <c:pt idx="1">
                  <c:v>270265.52203916758</c:v>
                </c:pt>
                <c:pt idx="2">
                  <c:v>269562.80456681922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5-4D49-853A-CF8D4DC6FD61}"/>
            </c:ext>
          </c:extLst>
        </c:ser>
        <c:ser>
          <c:idx val="4"/>
          <c:order val="3"/>
          <c:tx>
            <c:strRef>
              <c:f>pipe_diameters!$M$1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rgbClr val="8064A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pipe_diameters!$I$2:$I$4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pipe_diameters!$M$2:$M$4</c:f>
              <c:numCache>
                <c:formatCode>General</c:formatCode>
                <c:ptCount val="3"/>
                <c:pt idx="0">
                  <c:v>567.47672231309116</c:v>
                </c:pt>
                <c:pt idx="1">
                  <c:v>985.34961281530559</c:v>
                </c:pt>
                <c:pt idx="2">
                  <c:v>1489.2619374096389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5-4D49-853A-CF8D4DC6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pipe_diameters!$J$1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pipe_diameters!$I$17:$I$19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pipe_diameters!$J$17:$J$19</c:f>
              <c:numCache>
                <c:formatCode>General</c:formatCode>
                <c:ptCount val="3"/>
                <c:pt idx="0">
                  <c:v>188758.44776291031</c:v>
                </c:pt>
                <c:pt idx="1">
                  <c:v>234360.6744516902</c:v>
                </c:pt>
                <c:pt idx="2">
                  <c:v>234367.1194815487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F-4EF4-886D-0E5BEE67FEA5}"/>
            </c:ext>
          </c:extLst>
        </c:ser>
        <c:ser>
          <c:idx val="1"/>
          <c:order val="1"/>
          <c:tx>
            <c:strRef>
              <c:f>pipe_diameters!$K$1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pipe_diameters!$I$17:$I$19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pipe_diameters!$K$17:$K$19</c:f>
              <c:numCache>
                <c:formatCode>General</c:formatCode>
                <c:ptCount val="3"/>
                <c:pt idx="0">
                  <c:v>81125.92774541676</c:v>
                </c:pt>
                <c:pt idx="1">
                  <c:v>107889.37946558739</c:v>
                </c:pt>
                <c:pt idx="2">
                  <c:v>138128.04649260271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F-4EF4-886D-0E5BEE67FEA5}"/>
            </c:ext>
          </c:extLst>
        </c:ser>
        <c:ser>
          <c:idx val="2"/>
          <c:order val="2"/>
          <c:tx>
            <c:strRef>
              <c:f>pipe_diameters!$L$1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pipe_diameters!$I$17:$I$19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pipe_diameters!$L$17:$L$19</c:f>
              <c:numCache>
                <c:formatCode>General</c:formatCode>
                <c:ptCount val="3"/>
                <c:pt idx="0">
                  <c:v>269775.46596804261</c:v>
                </c:pt>
                <c:pt idx="1">
                  <c:v>341780.83599114418</c:v>
                </c:pt>
                <c:pt idx="2">
                  <c:v>371601.46780123562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F-4EF4-886D-0E5BEE67FEA5}"/>
            </c:ext>
          </c:extLst>
        </c:ser>
        <c:ser>
          <c:idx val="3"/>
          <c:order val="3"/>
          <c:tx>
            <c:strRef>
              <c:f>pipe_diameters!$M$1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pipe_diameters!$I$17:$I$19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pipe_diameters!$M$17:$M$19</c:f>
              <c:numCache>
                <c:formatCode>General</c:formatCode>
                <c:ptCount val="3"/>
                <c:pt idx="0">
                  <c:v>81017.018205132335</c:v>
                </c:pt>
                <c:pt idx="1">
                  <c:v>107420.161539454</c:v>
                </c:pt>
                <c:pt idx="2">
                  <c:v>137234.34831968689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F-4EF4-886D-0E5BEE67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pipe_diameters!$J$1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pipe_diameters!$I$26:$I$28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pipe_diameters!$J$26:$J$28</c:f>
              <c:numCache>
                <c:formatCode>General</c:formatCode>
                <c:ptCount val="3"/>
                <c:pt idx="0">
                  <c:v>0.87236010140338505</c:v>
                </c:pt>
                <c:pt idx="1">
                  <c:v>0.8703228029749851</c:v>
                </c:pt>
                <c:pt idx="2">
                  <c:v>0.87426426786750322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4-4FE8-9E53-F496B4FFA205}"/>
            </c:ext>
          </c:extLst>
        </c:ser>
        <c:ser>
          <c:idx val="1"/>
          <c:order val="1"/>
          <c:tx>
            <c:strRef>
              <c:f>pipe_diameters!$K$1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pipe_diameters!$I$26:$I$28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pipe_diameters!$K$26:$K$28</c:f>
              <c:numCache>
                <c:formatCode>General</c:formatCode>
                <c:ptCount val="3"/>
                <c:pt idx="0">
                  <c:v>157.72420181517839</c:v>
                </c:pt>
                <c:pt idx="1">
                  <c:v>142.78913841579936</c:v>
                </c:pt>
                <c:pt idx="2">
                  <c:v>131.34732758608538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4-4FE8-9E53-F496B4FFA205}"/>
            </c:ext>
          </c:extLst>
        </c:ser>
        <c:ser>
          <c:idx val="2"/>
          <c:order val="2"/>
          <c:tx>
            <c:strRef>
              <c:f>pipe_diameters!$L$1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pipe_diameters!$I$26:$I$28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pipe_diameters!$L$26:$L$28</c:f>
              <c:numCache>
                <c:formatCode>General</c:formatCode>
                <c:ptCount val="3"/>
                <c:pt idx="0">
                  <c:v>1.2435244950693325</c:v>
                </c:pt>
                <c:pt idx="1">
                  <c:v>1.2646113104342345</c:v>
                </c:pt>
                <c:pt idx="2">
                  <c:v>1.3785339130834093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4-4FE8-9E53-F496B4FFA205}"/>
            </c:ext>
          </c:extLst>
        </c:ser>
        <c:ser>
          <c:idx val="3"/>
          <c:order val="3"/>
          <c:tx>
            <c:strRef>
              <c:f>pipe_diameters!$M$1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pipe_diameters!$I$26:$I$28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pipe_diameters!$M$26:$M$28</c:f>
              <c:numCache>
                <c:formatCode>General</c:formatCode>
                <c:ptCount val="3"/>
                <c:pt idx="0">
                  <c:v>142.76712157443035</c:v>
                </c:pt>
                <c:pt idx="1">
                  <c:v>109.01730730125013</c:v>
                </c:pt>
                <c:pt idx="2">
                  <c:v>92.149235048863659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4-4FE8-9E53-F496B4FF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</a:t>
            </a:r>
            <a:r>
              <a:rPr lang="en-US" baseline="0"/>
              <a:t> gains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network_size!$J$22:$J$25</c:f>
              <c:numCache>
                <c:formatCode>General</c:formatCode>
                <c:ptCount val="4"/>
                <c:pt idx="0">
                  <c:v>234.3671194798153</c:v>
                </c:pt>
                <c:pt idx="1">
                  <c:v>2433.3112490441422</c:v>
                </c:pt>
                <c:pt idx="2">
                  <c:v>23436.467697308399</c:v>
                </c:pt>
                <c:pt idx="3">
                  <c:v>234360.6744516902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7-4C82-B25D-772145E62EE5}"/>
            </c:ext>
          </c:extLst>
        </c:ser>
        <c:ser>
          <c:idx val="1"/>
          <c:order val="1"/>
          <c:tx>
            <c:strRef>
              <c:f>network_size!$K$1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network_size!$K$22:$K$25</c:f>
              <c:numCache>
                <c:formatCode>General</c:formatCode>
                <c:ptCount val="4"/>
                <c:pt idx="0">
                  <c:v>0.40477198386724922</c:v>
                </c:pt>
                <c:pt idx="1">
                  <c:v>29.945552796707489</c:v>
                </c:pt>
                <c:pt idx="2">
                  <c:v>1865.2350466679779</c:v>
                </c:pt>
                <c:pt idx="3">
                  <c:v>107889.37946558739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7-4C82-B25D-772145E62EE5}"/>
            </c:ext>
          </c:extLst>
        </c:ser>
        <c:ser>
          <c:idx val="2"/>
          <c:order val="2"/>
          <c:tx>
            <c:strRef>
              <c:f>network_size!$L$1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network_size!$L$22:$L$25</c:f>
              <c:numCache>
                <c:formatCode>General</c:formatCode>
                <c:ptCount val="4"/>
                <c:pt idx="0">
                  <c:v>234.77202626039798</c:v>
                </c:pt>
                <c:pt idx="1">
                  <c:v>2463.22395956429</c:v>
                </c:pt>
                <c:pt idx="2">
                  <c:v>25298.446824850049</c:v>
                </c:pt>
                <c:pt idx="3">
                  <c:v>341780.50736974558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7-4C82-B25D-772145E62EE5}"/>
            </c:ext>
          </c:extLst>
        </c:ser>
        <c:ser>
          <c:idx val="3"/>
          <c:order val="3"/>
          <c:tx>
            <c:strRef>
              <c:f>network_size!$M$1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network_size!$I$22:$I$25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network_size!$M$22:$M$25</c:f>
              <c:numCache>
                <c:formatCode>General</c:formatCode>
                <c:ptCount val="4"/>
                <c:pt idx="0">
                  <c:v>0.40490678058267798</c:v>
                </c:pt>
                <c:pt idx="1">
                  <c:v>29.912710520147812</c:v>
                </c:pt>
                <c:pt idx="2">
                  <c:v>1861.9791275416501</c:v>
                </c:pt>
                <c:pt idx="3">
                  <c:v>107419.8329180554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7-4C82-B25D-772145E6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29840"/>
        <c:axId val="386128200"/>
      </c:lineChart>
      <c:catAx>
        <c:axId val="3861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28200"/>
        <c:crosses val="autoZero"/>
        <c:auto val="1"/>
        <c:lblAlgn val="ctr"/>
        <c:lblOffset val="100"/>
        <c:noMultiLvlLbl val="0"/>
      </c:catAx>
      <c:valAx>
        <c:axId val="386128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pipe_diameters!$J$1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pipe_diameters!$I$29:$I$31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pipe_diameters!$J$29:$J$31</c:f>
              <c:numCache>
                <c:formatCode>General</c:formatCode>
                <c:ptCount val="3"/>
                <c:pt idx="0">
                  <c:v>0.65185423669147735</c:v>
                </c:pt>
                <c:pt idx="1">
                  <c:v>0.65160712970556223</c:v>
                </c:pt>
                <c:pt idx="2">
                  <c:v>0.65208487918827196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46BE-A599-3039D84D7E61}"/>
            </c:ext>
          </c:extLst>
        </c:ser>
        <c:ser>
          <c:idx val="1"/>
          <c:order val="1"/>
          <c:tx>
            <c:strRef>
              <c:f>pipe_diameters!$K$1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pipe_diameters!$I$29:$I$31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pipe_diameters!$K$29:$K$31</c:f>
              <c:numCache>
                <c:formatCode>General</c:formatCode>
                <c:ptCount val="3"/>
                <c:pt idx="0">
                  <c:v>0.99373920803086313</c:v>
                </c:pt>
                <c:pt idx="1">
                  <c:v>0.99309340458167861</c:v>
                </c:pt>
                <c:pt idx="2">
                  <c:v>0.99250078709414036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46BE-A599-3039D84D7E61}"/>
            </c:ext>
          </c:extLst>
        </c:ser>
        <c:ser>
          <c:idx val="2"/>
          <c:order val="2"/>
          <c:tx>
            <c:strRef>
              <c:f>pipe_diameters!$L$1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pipe_diameters!$I$29:$I$31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pipe_diameters!$L$29:$L$31</c:f>
              <c:numCache>
                <c:formatCode>General</c:formatCode>
                <c:ptCount val="3"/>
                <c:pt idx="0">
                  <c:v>0.69169340280296532</c:v>
                </c:pt>
                <c:pt idx="1">
                  <c:v>0.69368482036318901</c:v>
                </c:pt>
                <c:pt idx="2">
                  <c:v>0.70401362670137713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E-46BE-A599-3039D84D7E61}"/>
            </c:ext>
          </c:extLst>
        </c:ser>
        <c:ser>
          <c:idx val="3"/>
          <c:order val="3"/>
          <c:tx>
            <c:strRef>
              <c:f>pipe_diameters!$M$1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pipe_diameters!$I$29:$I$31</c:f>
              <c:numCache>
                <c:formatCode>General</c:formatCode>
                <c:ptCount val="3"/>
                <c:pt idx="0">
                  <c:v>-1</c:v>
                </c:pt>
                <c:pt idx="1">
                  <c:v>0</c:v>
                </c:pt>
                <c:pt idx="2">
                  <c:v>1</c:v>
                </c:pt>
              </c:numCache>
            </c:numRef>
          </c:cat>
          <c:val>
            <c:numRef>
              <c:f>pipe_diameters!$M$29:$M$31</c:f>
              <c:numCache>
                <c:formatCode>General</c:formatCode>
                <c:ptCount val="3"/>
                <c:pt idx="0">
                  <c:v>0.99309235419527075</c:v>
                </c:pt>
                <c:pt idx="1">
                  <c:v>0.99099239547140205</c:v>
                </c:pt>
                <c:pt idx="2">
                  <c:v>0.9893785647915333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E-46BE-A599-3039D84D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supply_temp_level!$J$1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supply_temp_level!$I$2:$I$6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supply_temp_level!$J$2:$J$6</c:f>
              <c:numCache>
                <c:formatCode>General</c:formatCode>
                <c:ptCount val="5"/>
                <c:pt idx="0">
                  <c:v>269280.17242221913</c:v>
                </c:pt>
                <c:pt idx="1">
                  <c:v>269280.17242635228</c:v>
                </c:pt>
                <c:pt idx="2">
                  <c:v>269280.17242949462</c:v>
                </c:pt>
                <c:pt idx="3">
                  <c:v>269280.17242630571</c:v>
                </c:pt>
                <c:pt idx="4">
                  <c:v>269280.17242897488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46BE-81C1-D44FBC83F308}"/>
            </c:ext>
          </c:extLst>
        </c:ser>
        <c:ser>
          <c:idx val="2"/>
          <c:order val="1"/>
          <c:tx>
            <c:strRef>
              <c:f>supply_temp_level!$K$1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supply_temp_level!$I$2:$I$6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supply_temp_level!$K$2:$K$6</c:f>
              <c:numCache>
                <c:formatCode>General</c:formatCode>
                <c:ptCount val="5"/>
                <c:pt idx="0">
                  <c:v>755.58533850312233</c:v>
                </c:pt>
                <c:pt idx="1">
                  <c:v>755.58533837087452</c:v>
                </c:pt>
                <c:pt idx="2">
                  <c:v>755.58533830195665</c:v>
                </c:pt>
                <c:pt idx="3">
                  <c:v>755.58533863537014</c:v>
                </c:pt>
                <c:pt idx="4">
                  <c:v>755.58533789217472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46BE-81C1-D44FBC83F308}"/>
            </c:ext>
          </c:extLst>
        </c:ser>
        <c:ser>
          <c:idx val="3"/>
          <c:order val="2"/>
          <c:tx>
            <c:strRef>
              <c:f>supply_temp_level!$L$1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supply_temp_level!$I$2:$I$6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supply_temp_level!$L$2:$L$6</c:f>
              <c:numCache>
                <c:formatCode>General</c:formatCode>
                <c:ptCount val="5"/>
                <c:pt idx="0">
                  <c:v>270265.5220351406</c:v>
                </c:pt>
                <c:pt idx="2">
                  <c:v>270265.52204232855</c:v>
                </c:pt>
                <c:pt idx="3">
                  <c:v>270265.52203886211</c:v>
                </c:pt>
                <c:pt idx="4">
                  <c:v>270265.52204151452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4-46BE-81C1-D44FBC83F308}"/>
            </c:ext>
          </c:extLst>
        </c:ser>
        <c:ser>
          <c:idx val="4"/>
          <c:order val="3"/>
          <c:tx>
            <c:strRef>
              <c:f>supply_temp_level!$M$1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supply_temp_level!$I$2:$I$6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supply_temp_level!$M$2:$M$6</c:f>
              <c:numCache>
                <c:formatCode>General</c:formatCode>
                <c:ptCount val="5"/>
                <c:pt idx="0">
                  <c:v>985.34961292147636</c:v>
                </c:pt>
                <c:pt idx="2">
                  <c:v>985.34961283393204</c:v>
                </c:pt>
                <c:pt idx="3">
                  <c:v>985.34961255639791</c:v>
                </c:pt>
                <c:pt idx="4">
                  <c:v>985.34961253963411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46BE-81C1-D44FBC83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supply_temp_level!$J$1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supply_temp_level!$I$27:$I$31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supply_temp_level!$J$27:$J$31</c:f>
              <c:numCache>
                <c:formatCode>General</c:formatCode>
                <c:ptCount val="5"/>
                <c:pt idx="0">
                  <c:v>234360.67445936799</c:v>
                </c:pt>
                <c:pt idx="1">
                  <c:v>234360.6744516902</c:v>
                </c:pt>
                <c:pt idx="2">
                  <c:v>234360.6744457483</c:v>
                </c:pt>
                <c:pt idx="3">
                  <c:v>234360.67445183551</c:v>
                </c:pt>
                <c:pt idx="4">
                  <c:v>234360.67444637421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4FED-AD62-A312BBDCCCA6}"/>
            </c:ext>
          </c:extLst>
        </c:ser>
        <c:ser>
          <c:idx val="1"/>
          <c:order val="1"/>
          <c:tx>
            <c:strRef>
              <c:f>supply_temp_level!$K$1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supply_temp_level!$I$27:$I$31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supply_temp_level!$K$27:$K$31</c:f>
              <c:numCache>
                <c:formatCode>General</c:formatCode>
                <c:ptCount val="5"/>
                <c:pt idx="0">
                  <c:v>107889.3794652224</c:v>
                </c:pt>
                <c:pt idx="1">
                  <c:v>107889.37946558739</c:v>
                </c:pt>
                <c:pt idx="2">
                  <c:v>107889.3794651926</c:v>
                </c:pt>
                <c:pt idx="3">
                  <c:v>107889.3794648349</c:v>
                </c:pt>
                <c:pt idx="4">
                  <c:v>107889.3794660978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3-4FED-AD62-A312BBDCCCA6}"/>
            </c:ext>
          </c:extLst>
        </c:ser>
        <c:ser>
          <c:idx val="2"/>
          <c:order val="2"/>
          <c:tx>
            <c:strRef>
              <c:f>supply_temp_level!$L$1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supply_temp_level!$I$27:$I$31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supply_temp_level!$L$27:$L$31</c:f>
              <c:numCache>
                <c:formatCode>General</c:formatCode>
                <c:ptCount val="5"/>
                <c:pt idx="0">
                  <c:v>341780.83599869907</c:v>
                </c:pt>
                <c:pt idx="2">
                  <c:v>341780.83598531783</c:v>
                </c:pt>
                <c:pt idx="3">
                  <c:v>341780.83599162853</c:v>
                </c:pt>
                <c:pt idx="4">
                  <c:v>341780.8359862119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3-4FED-AD62-A312BBDCCCA6}"/>
            </c:ext>
          </c:extLst>
        </c:ser>
        <c:ser>
          <c:idx val="3"/>
          <c:order val="3"/>
          <c:tx>
            <c:strRef>
              <c:f>supply_temp_level!$M$1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supply_temp_level!$I$27:$I$31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supply_temp_level!$M$27:$M$31</c:f>
              <c:numCache>
                <c:formatCode>General</c:formatCode>
                <c:ptCount val="5"/>
                <c:pt idx="0">
                  <c:v>107420.16153933109</c:v>
                </c:pt>
                <c:pt idx="2">
                  <c:v>107420.1615395695</c:v>
                </c:pt>
                <c:pt idx="3">
                  <c:v>107420.161539793</c:v>
                </c:pt>
                <c:pt idx="4">
                  <c:v>107420.1615398377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3-4FED-AD62-A312BBDC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supply_temp_level!$J$1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supply_temp_level!$I$42:$I$46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supply_temp_level!$J$42:$J$46</c:f>
              <c:numCache>
                <c:formatCode>General</c:formatCode>
                <c:ptCount val="5"/>
                <c:pt idx="0">
                  <c:v>0.87032280301685583</c:v>
                </c:pt>
                <c:pt idx="1">
                  <c:v>0.8703228029749851</c:v>
                </c:pt>
                <c:pt idx="2">
                  <c:v>0.8703228029427631</c:v>
                </c:pt>
                <c:pt idx="3">
                  <c:v>0.87032280297567521</c:v>
                </c:pt>
                <c:pt idx="4">
                  <c:v>0.87032280294676723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C7A-8DB6-14973A2EA1C8}"/>
            </c:ext>
          </c:extLst>
        </c:ser>
        <c:ser>
          <c:idx val="1"/>
          <c:order val="1"/>
          <c:tx>
            <c:strRef>
              <c:f>supply_temp_level!$K$1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supply_temp_level!$I$42:$I$46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supply_temp_level!$K$42:$K$46</c:f>
              <c:numCache>
                <c:formatCode>General</c:formatCode>
                <c:ptCount val="5"/>
                <c:pt idx="0">
                  <c:v>142.78913839032435</c:v>
                </c:pt>
                <c:pt idx="1">
                  <c:v>142.78913841579936</c:v>
                </c:pt>
                <c:pt idx="2">
                  <c:v>142.78913842830082</c:v>
                </c:pt>
                <c:pt idx="3">
                  <c:v>142.78913836481954</c:v>
                </c:pt>
                <c:pt idx="4">
                  <c:v>142.78913850693868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7-4C7A-8DB6-14973A2EA1C8}"/>
            </c:ext>
          </c:extLst>
        </c:ser>
        <c:ser>
          <c:idx val="2"/>
          <c:order val="2"/>
          <c:tx>
            <c:strRef>
              <c:f>supply_temp_level!$L$1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supply_temp_level!$I$42:$I$46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supply_temp_level!$L$42:$L$46</c:f>
              <c:numCache>
                <c:formatCode>General</c:formatCode>
                <c:ptCount val="5"/>
                <c:pt idx="0">
                  <c:v>1.2646113104810308</c:v>
                </c:pt>
                <c:pt idx="2">
                  <c:v>1.264611310397886</c:v>
                </c:pt>
                <c:pt idx="3">
                  <c:v>1.2646113104374559</c:v>
                </c:pt>
                <c:pt idx="4">
                  <c:v>1.264611310405003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7-4C7A-8DB6-14973A2EA1C8}"/>
            </c:ext>
          </c:extLst>
        </c:ser>
        <c:ser>
          <c:idx val="3"/>
          <c:order val="3"/>
          <c:tx>
            <c:strRef>
              <c:f>supply_temp_level!$M$1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supply_temp_level!$I$42:$I$46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supply_temp_level!$M$42:$M$46</c:f>
              <c:numCache>
                <c:formatCode>General</c:formatCode>
                <c:ptCount val="5"/>
                <c:pt idx="0">
                  <c:v>109.01730728937885</c:v>
                </c:pt>
                <c:pt idx="2">
                  <c:v>109.01730729930654</c:v>
                </c:pt>
                <c:pt idx="3">
                  <c:v>109.01730733023925</c:v>
                </c:pt>
                <c:pt idx="4">
                  <c:v>109.01730733213934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67-4C7A-8DB6-14973A2E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supply_temp_level!$J$1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supply_temp_level!$I$47:$I$51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supply_temp_level!$J$47:$J$51</c:f>
              <c:numCache>
                <c:formatCode>General</c:formatCode>
                <c:ptCount val="5"/>
                <c:pt idx="0">
                  <c:v>0.65160712971064438</c:v>
                </c:pt>
                <c:pt idx="1">
                  <c:v>0.65160712970556223</c:v>
                </c:pt>
                <c:pt idx="2">
                  <c:v>0.65160712970164691</c:v>
                </c:pt>
                <c:pt idx="3">
                  <c:v>0.65160712970565315</c:v>
                </c:pt>
                <c:pt idx="4">
                  <c:v>0.65160712970215273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42C1-A83B-D2DB9FC63DA0}"/>
            </c:ext>
          </c:extLst>
        </c:ser>
        <c:ser>
          <c:idx val="1"/>
          <c:order val="1"/>
          <c:tx>
            <c:strRef>
              <c:f>supply_temp_level!$K$1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supply_temp_level!$I$47:$I$51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supply_temp_level!$K$47:$K$51</c:f>
              <c:numCache>
                <c:formatCode>General</c:formatCode>
                <c:ptCount val="5"/>
                <c:pt idx="0">
                  <c:v>0.99309340458052853</c:v>
                </c:pt>
                <c:pt idx="1">
                  <c:v>0.99309340458167861</c:v>
                </c:pt>
                <c:pt idx="2">
                  <c:v>0.99309340458232842</c:v>
                </c:pt>
                <c:pt idx="3">
                  <c:v>0.99309340457930206</c:v>
                </c:pt>
                <c:pt idx="4">
                  <c:v>0.99309340458606687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7-42C1-A83B-D2DB9FC63DA0}"/>
            </c:ext>
          </c:extLst>
        </c:ser>
        <c:ser>
          <c:idx val="2"/>
          <c:order val="2"/>
          <c:tx>
            <c:strRef>
              <c:f>supply_temp_level!$L$1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supply_temp_level!$I$47:$I$51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supply_temp_level!$L$47:$L$51</c:f>
              <c:numCache>
                <c:formatCode>General</c:formatCode>
                <c:ptCount val="5"/>
                <c:pt idx="0">
                  <c:v>0.69368482036758272</c:v>
                </c:pt>
                <c:pt idx="2">
                  <c:v>0.69368482035977697</c:v>
                </c:pt>
                <c:pt idx="3">
                  <c:v>0.69368482036349799</c:v>
                </c:pt>
                <c:pt idx="4">
                  <c:v>0.69368482036046164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7-42C1-A83B-D2DB9FC63DA0}"/>
            </c:ext>
          </c:extLst>
        </c:ser>
        <c:ser>
          <c:idx val="3"/>
          <c:order val="3"/>
          <c:tx>
            <c:strRef>
              <c:f>supply_temp_level!$M$1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supply_temp_level!$I$47:$I$51</c:f>
              <c:numCache>
                <c:formatCode>General</c:formatCode>
                <c:ptCount val="5"/>
                <c:pt idx="0">
                  <c:v>323.14999999999998</c:v>
                </c:pt>
                <c:pt idx="1">
                  <c:v>333.15</c:v>
                </c:pt>
                <c:pt idx="2">
                  <c:v>343.15</c:v>
                </c:pt>
                <c:pt idx="3">
                  <c:v>353.15</c:v>
                </c:pt>
                <c:pt idx="4">
                  <c:v>363.15</c:v>
                </c:pt>
              </c:numCache>
            </c:numRef>
          </c:cat>
          <c:val>
            <c:numRef>
              <c:f>supply_temp_level!$M$47:$M$51</c:f>
              <c:numCache>
                <c:formatCode>General</c:formatCode>
                <c:ptCount val="5"/>
                <c:pt idx="0">
                  <c:v>0.99099239547049289</c:v>
                </c:pt>
                <c:pt idx="2">
                  <c:v>0.9909923954712081</c:v>
                </c:pt>
                <c:pt idx="3">
                  <c:v>0.99099239547373319</c:v>
                </c:pt>
                <c:pt idx="4">
                  <c:v>0.99099239547392781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7-42C1-A83B-D2DB9FC6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pipe_lengths!$J$1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pipe_lengths!$I$2:$I$6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pipe_lengths!$J$2:$J$6</c:f>
              <c:numCache>
                <c:formatCode>General</c:formatCode>
                <c:ptCount val="5"/>
                <c:pt idx="0">
                  <c:v>269280.17242746061</c:v>
                </c:pt>
                <c:pt idx="1">
                  <c:v>269280.17242421402</c:v>
                </c:pt>
                <c:pt idx="2">
                  <c:v>269280.17242635228</c:v>
                </c:pt>
                <c:pt idx="3">
                  <c:v>269280.1724297218</c:v>
                </c:pt>
                <c:pt idx="4">
                  <c:v>269280.17242515087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1-4C0E-9CB0-B408177E895F}"/>
            </c:ext>
          </c:extLst>
        </c:ser>
        <c:ser>
          <c:idx val="2"/>
          <c:order val="1"/>
          <c:tx>
            <c:strRef>
              <c:f>pipe_lengths!$K$1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pipe_lengths!$I$2:$I$6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pipe_lengths!$K$2:$K$6</c:f>
              <c:numCache>
                <c:formatCode>General</c:formatCode>
                <c:ptCount val="5"/>
                <c:pt idx="0">
                  <c:v>491.30771195143461</c:v>
                </c:pt>
                <c:pt idx="1">
                  <c:v>615.35606105066836</c:v>
                </c:pt>
                <c:pt idx="2">
                  <c:v>755.58533837087452</c:v>
                </c:pt>
                <c:pt idx="3">
                  <c:v>908.57763785496354</c:v>
                </c:pt>
                <c:pt idx="4">
                  <c:v>1082.4998367931689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1-4C0E-9CB0-B408177E895F}"/>
            </c:ext>
          </c:extLst>
        </c:ser>
        <c:ser>
          <c:idx val="3"/>
          <c:order val="2"/>
          <c:tx>
            <c:strRef>
              <c:f>pipe_lengths!$L$1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pipe_lengths!$I$2:$I$6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pipe_lengths!$L$2:$L$6</c:f>
              <c:numCache>
                <c:formatCode>General</c:formatCode>
                <c:ptCount val="5"/>
                <c:pt idx="0">
                  <c:v>269854.64933509199</c:v>
                </c:pt>
                <c:pt idx="1">
                  <c:v>270042.96226504265</c:v>
                </c:pt>
                <c:pt idx="2">
                  <c:v>270265.52203916758</c:v>
                </c:pt>
                <c:pt idx="3">
                  <c:v>270512.02426351234</c:v>
                </c:pt>
                <c:pt idx="4">
                  <c:v>270766.35192930698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1-4C0E-9CB0-B408177E895F}"/>
            </c:ext>
          </c:extLst>
        </c:ser>
        <c:ser>
          <c:idx val="4"/>
          <c:order val="3"/>
          <c:tx>
            <c:strRef>
              <c:f>pipe_lengths!$M$1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pipe_lengths!$I$2:$I$6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pipe_lengths!$M$2:$M$6</c:f>
              <c:numCache>
                <c:formatCode>General</c:formatCode>
                <c:ptCount val="5"/>
                <c:pt idx="0">
                  <c:v>574.47690763138235</c:v>
                </c:pt>
                <c:pt idx="1">
                  <c:v>762.78984082862735</c:v>
                </c:pt>
                <c:pt idx="2">
                  <c:v>985.34961281530559</c:v>
                </c:pt>
                <c:pt idx="3">
                  <c:v>1231.8518337905409</c:v>
                </c:pt>
                <c:pt idx="4">
                  <c:v>1486.1795041561129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1-4C0E-9CB0-B408177E8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pipe_lengths!$J$1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pipe_lengths!$I$27:$I$31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pipe_lengths!$J$27:$J$31</c:f>
              <c:numCache>
                <c:formatCode>General</c:formatCode>
                <c:ptCount val="5"/>
                <c:pt idx="0">
                  <c:v>234360.67444966731</c:v>
                </c:pt>
                <c:pt idx="1">
                  <c:v>234360.6744563207</c:v>
                </c:pt>
                <c:pt idx="2">
                  <c:v>234360.6744516902</c:v>
                </c:pt>
                <c:pt idx="3">
                  <c:v>234360.67444510761</c:v>
                </c:pt>
                <c:pt idx="4">
                  <c:v>234360.6744545773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9-4950-BC03-C18C74D2E321}"/>
            </c:ext>
          </c:extLst>
        </c:ser>
        <c:ser>
          <c:idx val="1"/>
          <c:order val="1"/>
          <c:tx>
            <c:strRef>
              <c:f>pipe_lengths!$K$1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pipe_lengths!$I$27:$I$31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pipe_lengths!$K$27:$K$31</c:f>
              <c:numCache>
                <c:formatCode>General</c:formatCode>
                <c:ptCount val="5"/>
                <c:pt idx="0">
                  <c:v>86521.921033598483</c:v>
                </c:pt>
                <c:pt idx="1">
                  <c:v>97219.076917156577</c:v>
                </c:pt>
                <c:pt idx="2">
                  <c:v>107889.37946558739</c:v>
                </c:pt>
                <c:pt idx="3">
                  <c:v>118534.7311090156</c:v>
                </c:pt>
                <c:pt idx="4">
                  <c:v>129156.855453182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9-4950-BC03-C18C74D2E321}"/>
            </c:ext>
          </c:extLst>
        </c:ser>
        <c:ser>
          <c:idx val="2"/>
          <c:order val="2"/>
          <c:tx>
            <c:strRef>
              <c:f>pipe_lengths!$L$1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pipe_lengths!$I$27:$I$31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pipe_lengths!$L$27:$L$31</c:f>
              <c:numCache>
                <c:formatCode>General</c:formatCode>
                <c:ptCount val="5"/>
                <c:pt idx="0">
                  <c:v>320706.03627431393</c:v>
                </c:pt>
                <c:pt idx="1">
                  <c:v>331278.99361724034</c:v>
                </c:pt>
                <c:pt idx="2">
                  <c:v>341780.83599114418</c:v>
                </c:pt>
                <c:pt idx="3">
                  <c:v>352236.09551687539</c:v>
                </c:pt>
                <c:pt idx="4">
                  <c:v>362654.80508610606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9-4950-BC03-C18C74D2E321}"/>
            </c:ext>
          </c:extLst>
        </c:ser>
        <c:ser>
          <c:idx val="3"/>
          <c:order val="3"/>
          <c:tx>
            <c:strRef>
              <c:f>pipe_lengths!$M$1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pipe_lengths!$I$27:$I$31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pipe_lengths!$M$27:$M$31</c:f>
              <c:numCache>
                <c:formatCode>General</c:formatCode>
                <c:ptCount val="5"/>
                <c:pt idx="0">
                  <c:v>86345.361824646592</c:v>
                </c:pt>
                <c:pt idx="1">
                  <c:v>96918.319160919636</c:v>
                </c:pt>
                <c:pt idx="2">
                  <c:v>107420.161539454</c:v>
                </c:pt>
                <c:pt idx="3">
                  <c:v>117875.42107176781</c:v>
                </c:pt>
                <c:pt idx="4">
                  <c:v>128294.13063152879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9-4950-BC03-C18C74D2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pipe_lengths!$J$1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pipe_lengths!$I$42:$I$46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pipe_lengths!$J$42:$J$46</c:f>
              <c:numCache>
                <c:formatCode>General</c:formatCode>
                <c:ptCount val="5"/>
                <c:pt idx="0">
                  <c:v>0.87032280296389064</c:v>
                </c:pt>
                <c:pt idx="1">
                  <c:v>0.87032280299909182</c:v>
                </c:pt>
                <c:pt idx="2">
                  <c:v>0.8703228029749851</c:v>
                </c:pt>
                <c:pt idx="3">
                  <c:v>0.87032280293964948</c:v>
                </c:pt>
                <c:pt idx="4">
                  <c:v>0.87032280298958964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A-448A-8F58-89D7FAD0261C}"/>
            </c:ext>
          </c:extLst>
        </c:ser>
        <c:ser>
          <c:idx val="1"/>
          <c:order val="1"/>
          <c:tx>
            <c:strRef>
              <c:f>pipe_lengths!$K$1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pipe_lengths!$I$42:$I$46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pipe_lengths!$K$42:$K$46</c:f>
              <c:numCache>
                <c:formatCode>General</c:formatCode>
                <c:ptCount val="5"/>
                <c:pt idx="0">
                  <c:v>176.10535908329302</c:v>
                </c:pt>
                <c:pt idx="1">
                  <c:v>157.98833077415901</c:v>
                </c:pt>
                <c:pt idx="2">
                  <c:v>142.78913841579936</c:v>
                </c:pt>
                <c:pt idx="3">
                  <c:v>130.4618627736217</c:v>
                </c:pt>
                <c:pt idx="4">
                  <c:v>119.31351032421425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A-448A-8F58-89D7FAD0261C}"/>
            </c:ext>
          </c:extLst>
        </c:ser>
        <c:ser>
          <c:idx val="2"/>
          <c:order val="2"/>
          <c:tx>
            <c:strRef>
              <c:f>pipe_lengths!$L$1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pipe_lengths!$I$42:$I$46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pipe_lengths!$L$42:$L$46</c:f>
              <c:numCache>
                <c:formatCode>General</c:formatCode>
                <c:ptCount val="5"/>
                <c:pt idx="0">
                  <c:v>1.1884399140964113</c:v>
                </c:pt>
                <c:pt idx="1">
                  <c:v>1.2267640335395802</c:v>
                </c:pt>
                <c:pt idx="2">
                  <c:v>1.2646113104342345</c:v>
                </c:pt>
                <c:pt idx="3">
                  <c:v>1.3021088303777344</c:v>
                </c:pt>
                <c:pt idx="4">
                  <c:v>1.3393643726484514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A-448A-8F58-89D7FAD0261C}"/>
            </c:ext>
          </c:extLst>
        </c:ser>
        <c:ser>
          <c:idx val="3"/>
          <c:order val="3"/>
          <c:tx>
            <c:strRef>
              <c:f>pipe_lengths!$M$1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pipe_lengths!$I$42:$I$46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pipe_lengths!$M$42:$M$46</c:f>
              <c:numCache>
                <c:formatCode>General</c:formatCode>
                <c:ptCount val="5"/>
                <c:pt idx="0">
                  <c:v>150.30258079590342</c:v>
                </c:pt>
                <c:pt idx="1">
                  <c:v>127.0576952829316</c:v>
                </c:pt>
                <c:pt idx="2">
                  <c:v>109.01730730125013</c:v>
                </c:pt>
                <c:pt idx="3">
                  <c:v>95.689609609178746</c:v>
                </c:pt>
                <c:pt idx="4">
                  <c:v>86.324788003571058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AA-448A-8F58-89D7FAD0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pipe_lengths!$J$1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pipe_lengths!$I$47:$I$51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pipe_lengths!$J$47:$J$51</c:f>
              <c:numCache>
                <c:formatCode>General</c:formatCode>
                <c:ptCount val="5"/>
                <c:pt idx="0">
                  <c:v>0.65160712970423051</c:v>
                </c:pt>
                <c:pt idx="1">
                  <c:v>0.6516071297084981</c:v>
                </c:pt>
                <c:pt idx="2">
                  <c:v>0.65160712970556223</c:v>
                </c:pt>
                <c:pt idx="3">
                  <c:v>0.65160712970126611</c:v>
                </c:pt>
                <c:pt idx="4">
                  <c:v>0.65160712970734458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200-A868-6A525A394BB6}"/>
            </c:ext>
          </c:extLst>
        </c:ser>
        <c:ser>
          <c:idx val="1"/>
          <c:order val="1"/>
          <c:tx>
            <c:strRef>
              <c:f>pipe_lengths!$K$1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pipe_lengths!$I$47:$I$51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pipe_lengths!$K$47:$K$51</c:f>
              <c:numCache>
                <c:formatCode>General</c:formatCode>
                <c:ptCount val="5"/>
                <c:pt idx="0">
                  <c:v>0.99438534581369586</c:v>
                </c:pt>
                <c:pt idx="1">
                  <c:v>0.99374954413762362</c:v>
                </c:pt>
                <c:pt idx="2">
                  <c:v>0.99309340458167861</c:v>
                </c:pt>
                <c:pt idx="3">
                  <c:v>0.99245065727549986</c:v>
                </c:pt>
                <c:pt idx="4">
                  <c:v>0.99175689502903475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D-4200-A868-6A525A394BB6}"/>
            </c:ext>
          </c:extLst>
        </c:ser>
        <c:ser>
          <c:idx val="2"/>
          <c:order val="2"/>
          <c:tx>
            <c:strRef>
              <c:f>pipe_lengths!$L$1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pipe_lengths!$I$47:$I$51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pipe_lengths!$L$47:$L$51</c:f>
              <c:numCache>
                <c:formatCode>General</c:formatCode>
                <c:ptCount val="5"/>
                <c:pt idx="0">
                  <c:v>0.68636699234038934</c:v>
                </c:pt>
                <c:pt idx="1">
                  <c:v>0.6900919963140123</c:v>
                </c:pt>
                <c:pt idx="2">
                  <c:v>0.69368482036318901</c:v>
                </c:pt>
                <c:pt idx="3">
                  <c:v>0.69716322163565447</c:v>
                </c:pt>
                <c:pt idx="4">
                  <c:v>0.70054181322929265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D-4200-A868-6A525A394BB6}"/>
            </c:ext>
          </c:extLst>
        </c:ser>
        <c:ser>
          <c:idx val="3"/>
          <c:order val="3"/>
          <c:tx>
            <c:strRef>
              <c:f>pipe_lengths!$M$1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pipe_lengths!$I$47:$I$51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cat>
          <c:val>
            <c:numRef>
              <c:f>pipe_lengths!$M$47:$M$51</c:f>
              <c:numCache>
                <c:formatCode>General</c:formatCode>
                <c:ptCount val="5"/>
                <c:pt idx="0">
                  <c:v>0.99343412308059176</c:v>
                </c:pt>
                <c:pt idx="1">
                  <c:v>0.9922515275217948</c:v>
                </c:pt>
                <c:pt idx="2">
                  <c:v>0.99099239547140205</c:v>
                </c:pt>
                <c:pt idx="3">
                  <c:v>0.98976349681406595</c:v>
                </c:pt>
                <c:pt idx="4">
                  <c:v>0.98867815001200954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D-4200-A868-6A525A39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heat_demand!$J$1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heat_demand!$I$2:$I$8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heat_demand!$J$2:$J$8</c:f>
              <c:numCache>
                <c:formatCode>General</c:formatCode>
                <c:ptCount val="7"/>
                <c:pt idx="0">
                  <c:v>214458.83410270701</c:v>
                </c:pt>
                <c:pt idx="1">
                  <c:v>241206.7740370128</c:v>
                </c:pt>
                <c:pt idx="2">
                  <c:v>254494.19555781409</c:v>
                </c:pt>
                <c:pt idx="3">
                  <c:v>269280.17242635228</c:v>
                </c:pt>
                <c:pt idx="4">
                  <c:v>282277.88444243191</c:v>
                </c:pt>
                <c:pt idx="5">
                  <c:v>297005.90544637293</c:v>
                </c:pt>
                <c:pt idx="6">
                  <c:v>325996.44626980269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4-4F79-B58E-451DFF0FC861}"/>
            </c:ext>
          </c:extLst>
        </c:ser>
        <c:ser>
          <c:idx val="2"/>
          <c:order val="1"/>
          <c:tx>
            <c:strRef>
              <c:f>heat_demand!$K$1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heat_demand!$I$2:$I$8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heat_demand!$K$2:$K$8</c:f>
              <c:numCache>
                <c:formatCode>General</c:formatCode>
                <c:ptCount val="7"/>
                <c:pt idx="0">
                  <c:v>933.33778721094131</c:v>
                </c:pt>
                <c:pt idx="1">
                  <c:v>840.86872600205243</c:v>
                </c:pt>
                <c:pt idx="2">
                  <c:v>797.71191212162375</c:v>
                </c:pt>
                <c:pt idx="3">
                  <c:v>755.58533837087452</c:v>
                </c:pt>
                <c:pt idx="4">
                  <c:v>726.97743703983724</c:v>
                </c:pt>
                <c:pt idx="5">
                  <c:v>697.83167319186032</c:v>
                </c:pt>
                <c:pt idx="6">
                  <c:v>641.77932254597545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4-4F79-B58E-451DFF0FC861}"/>
            </c:ext>
          </c:extLst>
        </c:ser>
        <c:ser>
          <c:idx val="3"/>
          <c:order val="2"/>
          <c:tx>
            <c:strRef>
              <c:f>heat_demand!$L$1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heat_demand!$I$2:$I$8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heat_demand!$L$2:$L$8</c:f>
              <c:numCache>
                <c:formatCode>General</c:formatCode>
                <c:ptCount val="7"/>
                <c:pt idx="0">
                  <c:v>215763.35414185192</c:v>
                </c:pt>
                <c:pt idx="1">
                  <c:v>242333.83721478094</c:v>
                </c:pt>
                <c:pt idx="2">
                  <c:v>255547.62704599835</c:v>
                </c:pt>
                <c:pt idx="3">
                  <c:v>270265.6863498725</c:v>
                </c:pt>
                <c:pt idx="4">
                  <c:v>283196.31367224274</c:v>
                </c:pt>
                <c:pt idx="5">
                  <c:v>297862.56576346233</c:v>
                </c:pt>
                <c:pt idx="6">
                  <c:v>326768.94604185963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4-4F79-B58E-451DFF0FC861}"/>
            </c:ext>
          </c:extLst>
        </c:ser>
        <c:ser>
          <c:idx val="4"/>
          <c:order val="3"/>
          <c:tx>
            <c:strRef>
              <c:f>heat_demand!$M$1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heat_demand!$I$2:$I$8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heat_demand!$M$2:$M$8</c:f>
              <c:numCache>
                <c:formatCode>General</c:formatCode>
                <c:ptCount val="7"/>
                <c:pt idx="0">
                  <c:v>1304.520039144903</c:v>
                </c:pt>
                <c:pt idx="1">
                  <c:v>1127.063177768141</c:v>
                </c:pt>
                <c:pt idx="2">
                  <c:v>1053.4314881842579</c:v>
                </c:pt>
                <c:pt idx="3">
                  <c:v>985.51392352022231</c:v>
                </c:pt>
                <c:pt idx="4">
                  <c:v>918.42922981083393</c:v>
                </c:pt>
                <c:pt idx="5">
                  <c:v>856.66031708940864</c:v>
                </c:pt>
                <c:pt idx="6">
                  <c:v>772.49977205693722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4-4F79-B58E-451DFF0F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network_size!$J$2:$J$5</c:f>
              <c:numCache>
                <c:formatCode>General</c:formatCode>
                <c:ptCount val="4"/>
                <c:pt idx="0">
                  <c:v>268.0735426302399</c:v>
                </c:pt>
                <c:pt idx="1">
                  <c:v>2698.3562502955319</c:v>
                </c:pt>
                <c:pt idx="2">
                  <c:v>26789.199278483869</c:v>
                </c:pt>
                <c:pt idx="3">
                  <c:v>269280.17242635228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D-488C-AE2C-0D1CB3CD413F}"/>
            </c:ext>
          </c:extLst>
        </c:ser>
        <c:ser>
          <c:idx val="1"/>
          <c:order val="1"/>
          <c:tx>
            <c:strRef>
              <c:f>network_size!$K$1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network_size!$K$2:$K$5</c:f>
              <c:numCache>
                <c:formatCode>General</c:formatCode>
                <c:ptCount val="4"/>
                <c:pt idx="0">
                  <c:v>5.4092650661914377E-3</c:v>
                </c:pt>
                <c:pt idx="1">
                  <c:v>0.2006589786615223</c:v>
                </c:pt>
                <c:pt idx="2">
                  <c:v>9.13164182449691</c:v>
                </c:pt>
                <c:pt idx="3">
                  <c:v>755.58533837087452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D-488C-AE2C-0D1CB3CD413F}"/>
            </c:ext>
          </c:extLst>
        </c:ser>
        <c:ser>
          <c:idx val="2"/>
          <c:order val="2"/>
          <c:tx>
            <c:strRef>
              <c:f>network_size!$L$1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network_size!$L$2:$L$5</c:f>
              <c:numCache>
                <c:formatCode>General</c:formatCode>
                <c:ptCount val="4"/>
                <c:pt idx="0">
                  <c:v>268.07922926215724</c:v>
                </c:pt>
                <c:pt idx="1">
                  <c:v>2698.5847468479187</c:v>
                </c:pt>
                <c:pt idx="2">
                  <c:v>26800.304656617347</c:v>
                </c:pt>
                <c:pt idx="3">
                  <c:v>270265.6863498725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D-488C-AE2C-0D1CB3CD413F}"/>
            </c:ext>
          </c:extLst>
        </c:ser>
        <c:ser>
          <c:idx val="3"/>
          <c:order val="3"/>
          <c:tx>
            <c:strRef>
              <c:f>network_size!$M$1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network_size!$M$2:$M$5</c:f>
              <c:numCache>
                <c:formatCode>General</c:formatCode>
                <c:ptCount val="4"/>
                <c:pt idx="0">
                  <c:v>5.6866319173423108E-3</c:v>
                </c:pt>
                <c:pt idx="1">
                  <c:v>0.22849655238678679</c:v>
                </c:pt>
                <c:pt idx="2">
                  <c:v>11.10537813347764</c:v>
                </c:pt>
                <c:pt idx="3">
                  <c:v>985.51392352022231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1D-488C-AE2C-0D1CB3C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9472"/>
        <c:axId val="487062096"/>
      </c:lineChart>
      <c:catAx>
        <c:axId val="487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96"/>
        <c:crosses val="autoZero"/>
        <c:auto val="1"/>
        <c:lblAlgn val="ctr"/>
        <c:lblOffset val="100"/>
        <c:noMultiLvlLbl val="0"/>
      </c:catAx>
      <c:valAx>
        <c:axId val="48706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heat_demand!$J$1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heat_demand!$I$37:$I$43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heat_demand!$J$37:$J$43</c:f>
              <c:numCache>
                <c:formatCode>General</c:formatCode>
                <c:ptCount val="7"/>
                <c:pt idx="0">
                  <c:v>187493.6955871098</c:v>
                </c:pt>
                <c:pt idx="1">
                  <c:v>210929.6868446283</c:v>
                </c:pt>
                <c:pt idx="2">
                  <c:v>222646.39182971421</c:v>
                </c:pt>
                <c:pt idx="3">
                  <c:v>234360.6744516902</c:v>
                </c:pt>
                <c:pt idx="4">
                  <c:v>246056.6687649526</c:v>
                </c:pt>
                <c:pt idx="5">
                  <c:v>257835.05684404081</c:v>
                </c:pt>
                <c:pt idx="6">
                  <c:v>287491.14823752642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C-4AA5-A838-3E003EEFA958}"/>
            </c:ext>
          </c:extLst>
        </c:ser>
        <c:ser>
          <c:idx val="1"/>
          <c:order val="1"/>
          <c:tx>
            <c:strRef>
              <c:f>heat_demand!$K$1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heat_demand!$I$37:$I$43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heat_demand!$K$37:$K$43</c:f>
              <c:numCache>
                <c:formatCode>General</c:formatCode>
                <c:ptCount val="7"/>
                <c:pt idx="0">
                  <c:v>107560.8782019988</c:v>
                </c:pt>
                <c:pt idx="1">
                  <c:v>107745.4430936202</c:v>
                </c:pt>
                <c:pt idx="2">
                  <c:v>107821.2900509015</c:v>
                </c:pt>
                <c:pt idx="3">
                  <c:v>107889.37946558739</c:v>
                </c:pt>
                <c:pt idx="4">
                  <c:v>107958.02182541419</c:v>
                </c:pt>
                <c:pt idx="5">
                  <c:v>108011.8445032835</c:v>
                </c:pt>
                <c:pt idx="6">
                  <c:v>108106.3253739104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C-4AA5-A838-3E003EEFA958}"/>
            </c:ext>
          </c:extLst>
        </c:ser>
        <c:ser>
          <c:idx val="2"/>
          <c:order val="2"/>
          <c:tx>
            <c:strRef>
              <c:f>heat_demand!$L$1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heat_demand!$I$37:$I$43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heat_demand!$L$37:$L$43</c:f>
              <c:numCache>
                <c:formatCode>General</c:formatCode>
                <c:ptCount val="7"/>
                <c:pt idx="0">
                  <c:v>294286.90824199101</c:v>
                </c:pt>
                <c:pt idx="1">
                  <c:v>318065.11147041991</c:v>
                </c:pt>
                <c:pt idx="2">
                  <c:v>329934.09255215898</c:v>
                </c:pt>
                <c:pt idx="3">
                  <c:v>341780.50736974558</c:v>
                </c:pt>
                <c:pt idx="4">
                  <c:v>353604.8464176096</c:v>
                </c:pt>
                <c:pt idx="5">
                  <c:v>365494.17327901733</c:v>
                </c:pt>
                <c:pt idx="6">
                  <c:v>395330.59986115992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C-4AA5-A838-3E003EEFA958}"/>
            </c:ext>
          </c:extLst>
        </c:ser>
        <c:ser>
          <c:idx val="3"/>
          <c:order val="3"/>
          <c:tx>
            <c:strRef>
              <c:f>heat_demand!$M$1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heat_demand!$I$37:$I$43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heat_demand!$M$37:$M$43</c:f>
              <c:numCache>
                <c:formatCode>General</c:formatCode>
                <c:ptCount val="7"/>
                <c:pt idx="0">
                  <c:v>106793.21265488119</c:v>
                </c:pt>
                <c:pt idx="1">
                  <c:v>107135.42462579159</c:v>
                </c:pt>
                <c:pt idx="2">
                  <c:v>107287.7007224448</c:v>
                </c:pt>
                <c:pt idx="3">
                  <c:v>107419.8329180554</c:v>
                </c:pt>
                <c:pt idx="4">
                  <c:v>107548.177652657</c:v>
                </c:pt>
                <c:pt idx="5">
                  <c:v>107659.1164349765</c:v>
                </c:pt>
                <c:pt idx="6">
                  <c:v>107839.4516236335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C-4AA5-A838-3E003EEF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heat_demand!$J$1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heat_demand!$I$58:$I$64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heat_demand!$J$58:$J$64</c:f>
              <c:numCache>
                <c:formatCode>General</c:formatCode>
                <c:ptCount val="7"/>
                <c:pt idx="0">
                  <c:v>0.87426426787957234</c:v>
                </c:pt>
                <c:pt idx="1">
                  <c:v>0.87447662979921725</c:v>
                </c:pt>
                <c:pt idx="2">
                  <c:v>0.87485842787771972</c:v>
                </c:pt>
                <c:pt idx="3">
                  <c:v>0.8703228029749851</c:v>
                </c:pt>
                <c:pt idx="4">
                  <c:v>0.8716824176678768</c:v>
                </c:pt>
                <c:pt idx="5">
                  <c:v>0.86811424323882758</c:v>
                </c:pt>
                <c:pt idx="6">
                  <c:v>0.88188430127729567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786-ACA7-1057A6464732}"/>
            </c:ext>
          </c:extLst>
        </c:ser>
        <c:ser>
          <c:idx val="1"/>
          <c:order val="1"/>
          <c:tx>
            <c:strRef>
              <c:f>heat_demand!$K$1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heat_demand!$I$58:$I$64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heat_demand!$K$58:$K$64</c:f>
              <c:numCache>
                <c:formatCode>General</c:formatCode>
                <c:ptCount val="7"/>
                <c:pt idx="0">
                  <c:v>115.24324813143907</c:v>
                </c:pt>
                <c:pt idx="1">
                  <c:v>128.13586682656242</c:v>
                </c:pt>
                <c:pt idx="2">
                  <c:v>135.16319414628779</c:v>
                </c:pt>
                <c:pt idx="3">
                  <c:v>142.78913841579936</c:v>
                </c:pt>
                <c:pt idx="4">
                  <c:v>148.5025756301406</c:v>
                </c:pt>
                <c:pt idx="5">
                  <c:v>154.78208951055589</c:v>
                </c:pt>
                <c:pt idx="6">
                  <c:v>168.44781621359564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F-4786-ACA7-1057A6464732}"/>
            </c:ext>
          </c:extLst>
        </c:ser>
        <c:ser>
          <c:idx val="2"/>
          <c:order val="2"/>
          <c:tx>
            <c:strRef>
              <c:f>heat_demand!$L$1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heat_demand!$I$58:$I$64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heat_demand!$L$58:$L$64</c:f>
              <c:numCache>
                <c:formatCode>General</c:formatCode>
                <c:ptCount val="7"/>
                <c:pt idx="0">
                  <c:v>1.3639336921343668</c:v>
                </c:pt>
                <c:pt idx="1">
                  <c:v>1.3125080472708324</c:v>
                </c:pt>
                <c:pt idx="2">
                  <c:v>1.2910865045628896</c:v>
                </c:pt>
                <c:pt idx="3">
                  <c:v>1.2646093256814466</c:v>
                </c:pt>
                <c:pt idx="4">
                  <c:v>1.2486209365947263</c:v>
                </c:pt>
                <c:pt idx="5">
                  <c:v>1.2270564189300055</c:v>
                </c:pt>
                <c:pt idx="6">
                  <c:v>1.2098169200280049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F-4786-ACA7-1057A6464732}"/>
            </c:ext>
          </c:extLst>
        </c:ser>
        <c:ser>
          <c:idx val="3"/>
          <c:order val="3"/>
          <c:tx>
            <c:strRef>
              <c:f>heat_demand!$M$1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heat_demand!$I$58:$I$64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heat_demand!$M$58:$M$64</c:f>
              <c:numCache>
                <c:formatCode>General</c:formatCode>
                <c:ptCount val="7"/>
                <c:pt idx="0">
                  <c:v>81.863987865516307</c:v>
                </c:pt>
                <c:pt idx="1">
                  <c:v>95.057159828383149</c:v>
                </c:pt>
                <c:pt idx="2">
                  <c:v>101.8459215675912</c:v>
                </c:pt>
                <c:pt idx="3">
                  <c:v>108.99879783976608</c:v>
                </c:pt>
                <c:pt idx="4">
                  <c:v>117.10012504154335</c:v>
                </c:pt>
                <c:pt idx="5">
                  <c:v>125.67305183548061</c:v>
                </c:pt>
                <c:pt idx="6">
                  <c:v>139.59803682076063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F-4786-ACA7-1057A646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efficiency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heat_demand!$J$1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heat_demand!$I$65:$I$71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heat_demand!$J$65:$J$71</c:f>
              <c:numCache>
                <c:formatCode>General</c:formatCode>
                <c:ptCount val="7"/>
                <c:pt idx="0">
                  <c:v>0.65208487918973068</c:v>
                </c:pt>
                <c:pt idx="1">
                  <c:v>0.65211058262460808</c:v>
                </c:pt>
                <c:pt idx="2">
                  <c:v>0.65215678438183711</c:v>
                </c:pt>
                <c:pt idx="3">
                  <c:v>0.65160712970556223</c:v>
                </c:pt>
                <c:pt idx="4">
                  <c:v>0.65177207833024797</c:v>
                </c:pt>
                <c:pt idx="5">
                  <c:v>0.65133885361874932</c:v>
                </c:pt>
                <c:pt idx="6">
                  <c:v>0.65300480676591088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3-40B4-883A-CB9E5012EEB7}"/>
            </c:ext>
          </c:extLst>
        </c:ser>
        <c:ser>
          <c:idx val="1"/>
          <c:order val="1"/>
          <c:tx>
            <c:strRef>
              <c:f>heat_demand!$K$1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heat_demand!$I$65:$I$71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heat_demand!$K$65:$K$71</c:f>
              <c:numCache>
                <c:formatCode>General</c:formatCode>
                <c:ptCount val="7"/>
                <c:pt idx="0">
                  <c:v>0.99147072419142634</c:v>
                </c:pt>
                <c:pt idx="1">
                  <c:v>0.99231572337140439</c:v>
                </c:pt>
                <c:pt idx="2">
                  <c:v>0.99270941445904737</c:v>
                </c:pt>
                <c:pt idx="3">
                  <c:v>0.99309340458167861</c:v>
                </c:pt>
                <c:pt idx="4">
                  <c:v>0.99335559543871199</c:v>
                </c:pt>
                <c:pt idx="5">
                  <c:v>0.99362172042022412</c:v>
                </c:pt>
                <c:pt idx="6">
                  <c:v>0.99413310171870883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3-40B4-883A-CB9E5012EEB7}"/>
            </c:ext>
          </c:extLst>
        </c:ser>
        <c:ser>
          <c:idx val="2"/>
          <c:order val="2"/>
          <c:tx>
            <c:strRef>
              <c:f>heat_demand!$L$1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heat_demand!$I$65:$I$71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heat_demand!$L$65:$L$71</c:f>
              <c:numCache>
                <c:formatCode>General</c:formatCode>
                <c:ptCount val="7"/>
                <c:pt idx="0">
                  <c:v>0.70272897996229633</c:v>
                </c:pt>
                <c:pt idx="1">
                  <c:v>0.6981139409385243</c:v>
                </c:pt>
                <c:pt idx="2">
                  <c:v>0.69614897736248327</c:v>
                </c:pt>
                <c:pt idx="3">
                  <c:v>0.69368463413573256</c:v>
                </c:pt>
                <c:pt idx="4">
                  <c:v>0.69217707466717826</c:v>
                </c:pt>
                <c:pt idx="5">
                  <c:v>0.69012007533119002</c:v>
                </c:pt>
                <c:pt idx="6">
                  <c:v>0.68845575155380279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3-40B4-883A-CB9E5012EEB7}"/>
            </c:ext>
          </c:extLst>
        </c:ser>
        <c:ser>
          <c:idx val="3"/>
          <c:order val="3"/>
          <c:tx>
            <c:strRef>
              <c:f>heat_demand!$M$1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heat_demand!$I$65:$I$71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  <c:pt idx="3">
                  <c:v>1</c:v>
                </c:pt>
                <c:pt idx="4">
                  <c:v>1.05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cat>
          <c:val>
            <c:numRef>
              <c:f>heat_demand!$M$65:$M$71</c:f>
              <c:numCache>
                <c:formatCode>General</c:formatCode>
                <c:ptCount val="7"/>
                <c:pt idx="0">
                  <c:v>0.98807593073674227</c:v>
                </c:pt>
                <c:pt idx="1">
                  <c:v>0.9896967930880507</c:v>
                </c:pt>
                <c:pt idx="2">
                  <c:v>0.99037034883113539</c:v>
                </c:pt>
                <c:pt idx="3">
                  <c:v>0.99099089341998703</c:v>
                </c:pt>
                <c:pt idx="4">
                  <c:v>0.9916037031897369</c:v>
                </c:pt>
                <c:pt idx="5">
                  <c:v>0.99216749356560607</c:v>
                </c:pt>
                <c:pt idx="6">
                  <c:v>0.99293775519451655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3-40B4-883A-CB9E5012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network_size!$N$1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network_size!$N$2:$N$5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5-4ECA-AB0B-5F538D6E58F1}"/>
            </c:ext>
          </c:extLst>
        </c:ser>
        <c:ser>
          <c:idx val="1"/>
          <c:order val="1"/>
          <c:tx>
            <c:strRef>
              <c:f>network_size!$O$1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network_size!$O$2:$O$5</c:f>
              <c:numCache>
                <c:formatCode>General</c:formatCode>
                <c:ptCount val="4"/>
                <c:pt idx="0">
                  <c:v>2.0178287693435541E-5</c:v>
                </c:pt>
                <c:pt idx="1">
                  <c:v>7.4363412406922E-5</c:v>
                </c:pt>
                <c:pt idx="2">
                  <c:v>3.4087027871083551E-4</c:v>
                </c:pt>
                <c:pt idx="3">
                  <c:v>2.8059449441177331E-3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5-4ECA-AB0B-5F538D6E58F1}"/>
            </c:ext>
          </c:extLst>
        </c:ser>
        <c:ser>
          <c:idx val="2"/>
          <c:order val="2"/>
          <c:tx>
            <c:strRef>
              <c:f>network_size!$P$1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network_size!$P$2:$P$5</c:f>
              <c:numCache>
                <c:formatCode>General</c:formatCode>
                <c:ptCount val="4"/>
                <c:pt idx="0">
                  <c:v>1.0000212129547046</c:v>
                </c:pt>
                <c:pt idx="1">
                  <c:v>1.0000846799055394</c:v>
                </c:pt>
                <c:pt idx="2">
                  <c:v>1.0004145468484531</c:v>
                </c:pt>
                <c:pt idx="3">
                  <c:v>1.003659808721304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5-4ECA-AB0B-5F538D6E58F1}"/>
            </c:ext>
          </c:extLst>
        </c:ser>
        <c:ser>
          <c:idx val="3"/>
          <c:order val="3"/>
          <c:tx>
            <c:strRef>
              <c:f>network_size!$Q$1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network_size!$Q$2:$Q$5</c:f>
              <c:numCache>
                <c:formatCode>General</c:formatCode>
                <c:ptCount val="4"/>
                <c:pt idx="0">
                  <c:v>2.1212954704694657E-5</c:v>
                </c:pt>
                <c:pt idx="1">
                  <c:v>8.4679905539441344E-5</c:v>
                </c:pt>
                <c:pt idx="2">
                  <c:v>4.1454684845310341E-4</c:v>
                </c:pt>
                <c:pt idx="3">
                  <c:v>3.6598087213040495E-3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5-4ECA-AB0B-5F538D6E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9472"/>
        <c:axId val="487062096"/>
      </c:lineChart>
      <c:catAx>
        <c:axId val="487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96"/>
        <c:crosses val="autoZero"/>
        <c:auto val="1"/>
        <c:lblAlgn val="ctr"/>
        <c:lblOffset val="100"/>
        <c:noMultiLvlLbl val="0"/>
      </c:catAx>
      <c:valAx>
        <c:axId val="48706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network_size!$I$34:$I$37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network_size!$J$34:$J$37</c:f>
              <c:numCache>
                <c:formatCode>General</c:formatCode>
                <c:ptCount val="4"/>
                <c:pt idx="0">
                  <c:v>0.87426426785832922</c:v>
                </c:pt>
                <c:pt idx="1">
                  <c:v>0.90177538595122075</c:v>
                </c:pt>
                <c:pt idx="2">
                  <c:v>0.87484763742571936</c:v>
                </c:pt>
                <c:pt idx="3">
                  <c:v>0.8703228029749851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0-4FF7-9AF7-121987E5E171}"/>
            </c:ext>
          </c:extLst>
        </c:ser>
        <c:ser>
          <c:idx val="1"/>
          <c:order val="1"/>
          <c:tx>
            <c:strRef>
              <c:f>network_size!$K$1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network_size!$I$34:$I$37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network_size!$K$34:$K$37</c:f>
              <c:numCache>
                <c:formatCode>General</c:formatCode>
                <c:ptCount val="4"/>
                <c:pt idx="0">
                  <c:v>74.82938604675212</c:v>
                </c:pt>
                <c:pt idx="1">
                  <c:v>149.23604713059245</c:v>
                </c:pt>
                <c:pt idx="2">
                  <c:v>204.26064474673365</c:v>
                </c:pt>
                <c:pt idx="3">
                  <c:v>142.78913841579936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0-4FF7-9AF7-121987E5E171}"/>
            </c:ext>
          </c:extLst>
        </c:ser>
        <c:ser>
          <c:idx val="2"/>
          <c:order val="2"/>
          <c:tx>
            <c:strRef>
              <c:f>network_size!$L$1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network_size!$I$34:$I$37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network_size!$L$34:$L$37</c:f>
              <c:numCache>
                <c:formatCode>General</c:formatCode>
                <c:ptCount val="4"/>
                <c:pt idx="0">
                  <c:v>0.87575612219778565</c:v>
                </c:pt>
                <c:pt idx="1">
                  <c:v>0.91278362202315799</c:v>
                </c:pt>
                <c:pt idx="2">
                  <c:v>0.94396116570277611</c:v>
                </c:pt>
                <c:pt idx="3">
                  <c:v>1.2646093256814466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0-4FF7-9AF7-121987E5E171}"/>
            </c:ext>
          </c:extLst>
        </c:ser>
        <c:ser>
          <c:idx val="3"/>
          <c:order val="3"/>
          <c:tx>
            <c:strRef>
              <c:f>network_size!$M$1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network_size!$I$34:$I$37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network_size!$M$34:$M$37</c:f>
              <c:numCache>
                <c:formatCode>General</c:formatCode>
                <c:ptCount val="4"/>
                <c:pt idx="0">
                  <c:v>71.203268730625723</c:v>
                </c:pt>
                <c:pt idx="1">
                  <c:v>130.91099278169051</c:v>
                </c:pt>
                <c:pt idx="2">
                  <c:v>167.66463106093019</c:v>
                </c:pt>
                <c:pt idx="3">
                  <c:v>108.99879783976608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0-4FF7-9AF7-121987E5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9472"/>
        <c:axId val="487062096"/>
      </c:lineChart>
      <c:catAx>
        <c:axId val="487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96"/>
        <c:crosses val="autoZero"/>
        <c:auto val="1"/>
        <c:lblAlgn val="ctr"/>
        <c:lblOffset val="100"/>
        <c:noMultiLvlLbl val="0"/>
      </c:catAx>
      <c:valAx>
        <c:axId val="48706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network_size!$J$1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network_size!$I$38:$I$41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network_size!$J$38:$J$41</c:f>
              <c:numCache>
                <c:formatCode>General</c:formatCode>
                <c:ptCount val="4"/>
                <c:pt idx="0">
                  <c:v>0.65208487918715963</c:v>
                </c:pt>
                <c:pt idx="1">
                  <c:v>0.6553833887896916</c:v>
                </c:pt>
                <c:pt idx="2">
                  <c:v>0.65215547878722824</c:v>
                </c:pt>
                <c:pt idx="3">
                  <c:v>0.65160712970556223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3-4AEB-B348-15120B2331EB}"/>
            </c:ext>
          </c:extLst>
        </c:ser>
        <c:ser>
          <c:idx val="1"/>
          <c:order val="1"/>
          <c:tx>
            <c:strRef>
              <c:f>network_size!$K$1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network_size!$I$38:$I$41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network_size!$K$38:$K$41</c:f>
              <c:numCache>
                <c:formatCode>General</c:formatCode>
                <c:ptCount val="4"/>
                <c:pt idx="0">
                  <c:v>0.98698414693202829</c:v>
                </c:pt>
                <c:pt idx="1">
                  <c:v>0.993387819773067</c:v>
                </c:pt>
                <c:pt idx="2">
                  <c:v>0.99515176537340932</c:v>
                </c:pt>
                <c:pt idx="3">
                  <c:v>0.99309340458167861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3-4AEB-B348-15120B2331EB}"/>
            </c:ext>
          </c:extLst>
        </c:ser>
        <c:ser>
          <c:idx val="2"/>
          <c:order val="2"/>
          <c:tx>
            <c:strRef>
              <c:f>network_size!$L$1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network_size!$I$38:$I$41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network_size!$L$38:$L$41</c:f>
              <c:numCache>
                <c:formatCode>General</c:formatCode>
                <c:ptCount val="4"/>
                <c:pt idx="0">
                  <c:v>0.65226536691306314</c:v>
                </c:pt>
                <c:pt idx="1">
                  <c:v>0.65668579277941141</c:v>
                </c:pt>
                <c:pt idx="2">
                  <c:v>0.66032160625960667</c:v>
                </c:pt>
                <c:pt idx="3">
                  <c:v>0.69368463413573256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3-4AEB-B348-15120B2331EB}"/>
            </c:ext>
          </c:extLst>
        </c:ser>
        <c:ser>
          <c:idx val="3"/>
          <c:order val="3"/>
          <c:tx>
            <c:strRef>
              <c:f>network_size!$M$1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network_size!$I$38:$I$41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network_size!$M$38:$M$41</c:f>
              <c:numCache>
                <c:formatCode>General</c:formatCode>
                <c:ptCount val="4"/>
                <c:pt idx="0">
                  <c:v>0.98633940782668317</c:v>
                </c:pt>
                <c:pt idx="1">
                  <c:v>0.9924761678533941</c:v>
                </c:pt>
                <c:pt idx="2">
                  <c:v>0.99410601965928846</c:v>
                </c:pt>
                <c:pt idx="3">
                  <c:v>0.99099089341998703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3-4AEB-B348-15120B233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9472"/>
        <c:axId val="487062096"/>
      </c:lineChart>
      <c:catAx>
        <c:axId val="487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096"/>
        <c:crosses val="autoZero"/>
        <c:auto val="1"/>
        <c:lblAlgn val="ctr"/>
        <c:lblOffset val="100"/>
        <c:noMultiLvlLbl val="0"/>
      </c:catAx>
      <c:valAx>
        <c:axId val="4870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supply_temp_reach!$J$1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supply_temp_reach!$I$2:$I$8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supply_temp_reach!$J$2:$J$8</c:f>
              <c:numCache>
                <c:formatCode>General</c:formatCode>
                <c:ptCount val="7"/>
                <c:pt idx="0">
                  <c:v>269280.17242635228</c:v>
                </c:pt>
                <c:pt idx="1">
                  <c:v>269280.17242635228</c:v>
                </c:pt>
                <c:pt idx="2">
                  <c:v>269280.17242635228</c:v>
                </c:pt>
                <c:pt idx="3">
                  <c:v>269280.17242635228</c:v>
                </c:pt>
                <c:pt idx="4">
                  <c:v>269280.17242635228</c:v>
                </c:pt>
                <c:pt idx="5">
                  <c:v>269280.17242635228</c:v>
                </c:pt>
                <c:pt idx="6">
                  <c:v>269280.17242635228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9D1-9139-D60463B0B989}"/>
            </c:ext>
          </c:extLst>
        </c:ser>
        <c:ser>
          <c:idx val="1"/>
          <c:order val="1"/>
          <c:tx>
            <c:strRef>
              <c:f>supply_temp_reach!$K$1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supply_temp_reach!$I$2:$I$8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supply_temp_reach!$K$2:$K$8</c:f>
              <c:numCache>
                <c:formatCode>General</c:formatCode>
                <c:ptCount val="7"/>
                <c:pt idx="0">
                  <c:v>377.79266901873052</c:v>
                </c:pt>
                <c:pt idx="1">
                  <c:v>566.68900348059833</c:v>
                </c:pt>
                <c:pt idx="2">
                  <c:v>755.58533837087452</c:v>
                </c:pt>
                <c:pt idx="3">
                  <c:v>944.48167263902724</c:v>
                </c:pt>
                <c:pt idx="4">
                  <c:v>1133.378007644787</c:v>
                </c:pt>
                <c:pt idx="5">
                  <c:v>1322.274341965094</c:v>
                </c:pt>
                <c:pt idx="6">
                  <c:v>1511.170677071437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4-49D1-9139-D60463B0B989}"/>
            </c:ext>
          </c:extLst>
        </c:ser>
        <c:ser>
          <c:idx val="2"/>
          <c:order val="2"/>
          <c:tx>
            <c:strRef>
              <c:f>supply_temp_reach!$L$1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supply_temp_reach!$I$2:$I$8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supply_temp_reach!$L$2:$L$8</c:f>
              <c:numCache>
                <c:formatCode>General</c:formatCode>
                <c:ptCount val="7"/>
                <c:pt idx="0">
                  <c:v>269772.84723266214</c:v>
                </c:pt>
                <c:pt idx="1">
                  <c:v>270019.18463583104</c:v>
                </c:pt>
                <c:pt idx="2">
                  <c:v>270265.52203916758</c:v>
                </c:pt>
                <c:pt idx="3">
                  <c:v>270511.85944264196</c:v>
                </c:pt>
                <c:pt idx="4">
                  <c:v>270758.19684539363</c:v>
                </c:pt>
                <c:pt idx="5">
                  <c:v>271004.53424891829</c:v>
                </c:pt>
                <c:pt idx="6">
                  <c:v>271250.87165204808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4-49D1-9139-D60463B0B989}"/>
            </c:ext>
          </c:extLst>
        </c:ser>
        <c:ser>
          <c:idx val="3"/>
          <c:order val="3"/>
          <c:tx>
            <c:strRef>
              <c:f>supply_temp_reach!$M$1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supply_temp_reach!$I$2:$I$8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supply_temp_reach!$M$2:$M$8</c:f>
              <c:numCache>
                <c:formatCode>General</c:formatCode>
                <c:ptCount val="7"/>
                <c:pt idx="0">
                  <c:v>492.67480630986392</c:v>
                </c:pt>
                <c:pt idx="1">
                  <c:v>739.01220947876573</c:v>
                </c:pt>
                <c:pt idx="2">
                  <c:v>985.34961281530559</c:v>
                </c:pt>
                <c:pt idx="3">
                  <c:v>1231.687016289681</c:v>
                </c:pt>
                <c:pt idx="4">
                  <c:v>1478.02441904135</c:v>
                </c:pt>
                <c:pt idx="5">
                  <c:v>1724.361822566018</c:v>
                </c:pt>
                <c:pt idx="6">
                  <c:v>1970.699225695804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4-49D1-9139-D60463B0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53240"/>
        <c:axId val="487046352"/>
      </c:lineChart>
      <c:catAx>
        <c:axId val="4870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6352"/>
        <c:crosses val="autoZero"/>
        <c:auto val="1"/>
        <c:lblAlgn val="ctr"/>
        <c:lblOffset val="100"/>
        <c:noMultiLvlLbl val="0"/>
      </c:catAx>
      <c:valAx>
        <c:axId val="487046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3"/>
          </a:solidFill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cost difference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supply_temp_reach!$J$1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supply_temp_reach!$I$37:$I$43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supply_temp_reach!$J$37:$J$43</c:f>
              <c:numCache>
                <c:formatCode>General</c:formatCode>
                <c:ptCount val="7"/>
                <c:pt idx="0">
                  <c:v>234360.6744516902</c:v>
                </c:pt>
                <c:pt idx="1">
                  <c:v>234360.6744516902</c:v>
                </c:pt>
                <c:pt idx="2">
                  <c:v>234360.6744516902</c:v>
                </c:pt>
                <c:pt idx="3">
                  <c:v>234360.6744516902</c:v>
                </c:pt>
                <c:pt idx="4">
                  <c:v>234360.6744516902</c:v>
                </c:pt>
                <c:pt idx="5">
                  <c:v>234360.6744516902</c:v>
                </c:pt>
                <c:pt idx="6">
                  <c:v>234360.6744516902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7-4567-8C98-41A117C35EED}"/>
            </c:ext>
          </c:extLst>
        </c:ser>
        <c:ser>
          <c:idx val="1"/>
          <c:order val="1"/>
          <c:tx>
            <c:strRef>
              <c:f>supply_temp_reach!$K$1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supply_temp_reach!$I$37:$I$43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supply_temp_reach!$K$37:$K$43</c:f>
              <c:numCache>
                <c:formatCode>General</c:formatCode>
                <c:ptCount val="7"/>
                <c:pt idx="0">
                  <c:v>53944.68973313272</c:v>
                </c:pt>
                <c:pt idx="1">
                  <c:v>80917.034599535167</c:v>
                </c:pt>
                <c:pt idx="2">
                  <c:v>107889.37946558739</c:v>
                </c:pt>
                <c:pt idx="3">
                  <c:v>134861.72433231771</c:v>
                </c:pt>
                <c:pt idx="4">
                  <c:v>161834.0691982061</c:v>
                </c:pt>
                <c:pt idx="5">
                  <c:v>188806.414064832</c:v>
                </c:pt>
                <c:pt idx="6">
                  <c:v>215778.7589306086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7-4567-8C98-41A117C35EED}"/>
            </c:ext>
          </c:extLst>
        </c:ser>
        <c:ser>
          <c:idx val="2"/>
          <c:order val="2"/>
          <c:tx>
            <c:strRef>
              <c:f>supply_temp_reach!$L$1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supply_temp_reach!$I$37:$I$43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supply_temp_reach!$L$37:$L$43</c:f>
              <c:numCache>
                <c:formatCode>General</c:formatCode>
                <c:ptCount val="7"/>
                <c:pt idx="0">
                  <c:v>288070.75522156805</c:v>
                </c:pt>
                <c:pt idx="1">
                  <c:v>314925.79560638219</c:v>
                </c:pt>
                <c:pt idx="2">
                  <c:v>341780.83599114418</c:v>
                </c:pt>
                <c:pt idx="3">
                  <c:v>368635.87637577578</c:v>
                </c:pt>
                <c:pt idx="4">
                  <c:v>395490.91676126799</c:v>
                </c:pt>
                <c:pt idx="5">
                  <c:v>422345.95714573574</c:v>
                </c:pt>
                <c:pt idx="6">
                  <c:v>449200.99753072485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7-4567-8C98-41A117C35EED}"/>
            </c:ext>
          </c:extLst>
        </c:ser>
        <c:ser>
          <c:idx val="3"/>
          <c:order val="3"/>
          <c:tx>
            <c:strRef>
              <c:f>supply_temp_reach!$M$1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supply_temp_reach!$I$37:$I$43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supply_temp_reach!$M$37:$M$43</c:f>
              <c:numCache>
                <c:formatCode>General</c:formatCode>
                <c:ptCount val="7"/>
                <c:pt idx="0">
                  <c:v>53710.080769877881</c:v>
                </c:pt>
                <c:pt idx="1">
                  <c:v>80565.121154692024</c:v>
                </c:pt>
                <c:pt idx="2">
                  <c:v>107420.161539454</c:v>
                </c:pt>
                <c:pt idx="3">
                  <c:v>134275.20192408559</c:v>
                </c:pt>
                <c:pt idx="4">
                  <c:v>161130.24230957779</c:v>
                </c:pt>
                <c:pt idx="5">
                  <c:v>187985.28269404551</c:v>
                </c:pt>
                <c:pt idx="6">
                  <c:v>214840.32307903469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7-4567-8C98-41A117C3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gains vs energy use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supply_temp_reach!$J$1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supply_temp_reach!$I$58:$I$64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supply_temp_reach!$J$58:$J$64</c:f>
              <c:numCache>
                <c:formatCode>General</c:formatCode>
                <c:ptCount val="7"/>
                <c:pt idx="0">
                  <c:v>0.8703228029749851</c:v>
                </c:pt>
                <c:pt idx="1">
                  <c:v>0.8703228029749851</c:v>
                </c:pt>
                <c:pt idx="2">
                  <c:v>0.8703228029749851</c:v>
                </c:pt>
                <c:pt idx="3">
                  <c:v>0.8703228029749851</c:v>
                </c:pt>
                <c:pt idx="4">
                  <c:v>0.8703228029749851</c:v>
                </c:pt>
                <c:pt idx="5">
                  <c:v>0.8703228029749851</c:v>
                </c:pt>
                <c:pt idx="6">
                  <c:v>0.8703228029749851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3-4E39-B945-F3ACC6595690}"/>
            </c:ext>
          </c:extLst>
        </c:ser>
        <c:ser>
          <c:idx val="1"/>
          <c:order val="1"/>
          <c:tx>
            <c:strRef>
              <c:f>supply_temp_reach!$K$1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supply_temp_reach!$I$58:$I$64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supply_temp_reach!$K$58:$K$64</c:f>
              <c:numCache>
                <c:formatCode>General</c:formatCode>
                <c:ptCount val="7"/>
                <c:pt idx="0">
                  <c:v>142.7891384797046</c:v>
                </c:pt>
                <c:pt idx="1">
                  <c:v>142.78913849138334</c:v>
                </c:pt>
                <c:pt idx="2">
                  <c:v>142.78913841579936</c:v>
                </c:pt>
                <c:pt idx="3">
                  <c:v>142.78913846522113</c:v>
                </c:pt>
                <c:pt idx="4">
                  <c:v>142.78913840449837</c:v>
                </c:pt>
                <c:pt idx="5">
                  <c:v>142.78913843570308</c:v>
                </c:pt>
                <c:pt idx="6">
                  <c:v>142.78913838427277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3-4E39-B945-F3ACC6595690}"/>
            </c:ext>
          </c:extLst>
        </c:ser>
        <c:ser>
          <c:idx val="2"/>
          <c:order val="2"/>
          <c:tx>
            <c:strRef>
              <c:f>supply_temp_reach!$L$1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supply_temp_reach!$I$58:$I$64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supply_temp_reach!$L$58:$L$64</c:f>
              <c:numCache>
                <c:formatCode>General</c:formatCode>
                <c:ptCount val="7"/>
                <c:pt idx="0">
                  <c:v>1.067827092965828</c:v>
                </c:pt>
                <c:pt idx="1">
                  <c:v>1.166308964420864</c:v>
                </c:pt>
                <c:pt idx="2">
                  <c:v>1.2646113104342345</c:v>
                </c:pt>
                <c:pt idx="3">
                  <c:v>1.3627346214517428</c:v>
                </c:pt>
                <c:pt idx="4">
                  <c:v>1.460679386142826</c:v>
                </c:pt>
                <c:pt idx="5">
                  <c:v>1.5584460913772387</c:v>
                </c:pt>
                <c:pt idx="6">
                  <c:v>1.6560352222828816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3-4E39-B945-F3ACC6595690}"/>
            </c:ext>
          </c:extLst>
        </c:ser>
        <c:ser>
          <c:idx val="3"/>
          <c:order val="3"/>
          <c:tx>
            <c:strRef>
              <c:f>supply_temp_reach!$M$1</c:f>
              <c:strCache>
                <c:ptCount val="1"/>
                <c:pt idx="0">
                  <c:v>Combined - LP - only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supply_temp_reach!$I$58:$I$64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cat>
          <c:val>
            <c:numRef>
              <c:f>supply_temp_reach!$M$58:$M$64</c:f>
              <c:numCache>
                <c:formatCode>General</c:formatCode>
                <c:ptCount val="7"/>
                <c:pt idx="0">
                  <c:v>109.01730732319474</c:v>
                </c:pt>
                <c:pt idx="1">
                  <c:v>109.01730732096507</c:v>
                </c:pt>
                <c:pt idx="2">
                  <c:v>109.01730730125013</c:v>
                </c:pt>
                <c:pt idx="3">
                  <c:v>109.01730727711539</c:v>
                </c:pt>
                <c:pt idx="4">
                  <c:v>109.01730731491381</c:v>
                </c:pt>
                <c:pt idx="5">
                  <c:v>109.01730729244814</c:v>
                </c:pt>
                <c:pt idx="6">
                  <c:v>109.017307297708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3-4E39-B945-F3ACC659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047464"/>
        <c:axId val="485054024"/>
      </c:lineChart>
      <c:catAx>
        <c:axId val="4850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54024"/>
        <c:crosses val="autoZero"/>
        <c:auto val="1"/>
        <c:lblAlgn val="ctr"/>
        <c:lblOffset val="100"/>
        <c:noMultiLvlLbl val="0"/>
      </c:catAx>
      <c:valAx>
        <c:axId val="4850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342900</xdr:colOff>
      <xdr:row>1</xdr:row>
      <xdr:rowOff>47625</xdr:rowOff>
    </xdr:from>
    <xdr:to>
      <xdr:col>33</xdr:col>
      <xdr:colOff>38100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1</xdr:row>
      <xdr:rowOff>47625</xdr:rowOff>
    </xdr:from>
    <xdr:to>
      <xdr:col>25</xdr:col>
      <xdr:colOff>333375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15</xdr:row>
      <xdr:rowOff>9525</xdr:rowOff>
    </xdr:from>
    <xdr:to>
      <xdr:col>25</xdr:col>
      <xdr:colOff>304800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304800</xdr:colOff>
      <xdr:row>15</xdr:row>
      <xdr:rowOff>9525</xdr:rowOff>
    </xdr:from>
    <xdr:to>
      <xdr:col>33</xdr:col>
      <xdr:colOff>0</xdr:colOff>
      <xdr:row>29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581025</xdr:colOff>
      <xdr:row>30</xdr:row>
      <xdr:rowOff>0</xdr:rowOff>
    </xdr:from>
    <xdr:to>
      <xdr:col>25</xdr:col>
      <xdr:colOff>276225</xdr:colOff>
      <xdr:row>44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266700</xdr:colOff>
      <xdr:row>30</xdr:row>
      <xdr:rowOff>9525</xdr:rowOff>
    </xdr:from>
    <xdr:to>
      <xdr:col>33</xdr:col>
      <xdr:colOff>9525</xdr:colOff>
      <xdr:row>44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4761</xdr:colOff>
      <xdr:row>0</xdr:row>
      <xdr:rowOff>9525</xdr:rowOff>
    </xdr:from>
    <xdr:to>
      <xdr:col>24</xdr:col>
      <xdr:colOff>333374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15</xdr:row>
      <xdr:rowOff>0</xdr:rowOff>
    </xdr:from>
    <xdr:to>
      <xdr:col>24</xdr:col>
      <xdr:colOff>319087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24</xdr:col>
      <xdr:colOff>314325</xdr:colOff>
      <xdr:row>44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24</xdr:col>
      <xdr:colOff>314325</xdr:colOff>
      <xdr:row>59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385762</xdr:colOff>
      <xdr:row>0</xdr:row>
      <xdr:rowOff>257175</xdr:rowOff>
    </xdr:from>
    <xdr:to>
      <xdr:col>32</xdr:col>
      <xdr:colOff>80962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595311</xdr:colOff>
      <xdr:row>0</xdr:row>
      <xdr:rowOff>161925</xdr:rowOff>
    </xdr:from>
    <xdr:to>
      <xdr:col>23</xdr:col>
      <xdr:colOff>314324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595312</xdr:colOff>
      <xdr:row>16</xdr:row>
      <xdr:rowOff>38100</xdr:rowOff>
    </xdr:from>
    <xdr:to>
      <xdr:col>23</xdr:col>
      <xdr:colOff>300037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31</xdr:row>
      <xdr:rowOff>57150</xdr:rowOff>
    </xdr:from>
    <xdr:to>
      <xdr:col>23</xdr:col>
      <xdr:colOff>295275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46</xdr:row>
      <xdr:rowOff>76200</xdr:rowOff>
    </xdr:from>
    <xdr:to>
      <xdr:col>23</xdr:col>
      <xdr:colOff>295275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147637</xdr:colOff>
      <xdr:row>16</xdr:row>
      <xdr:rowOff>57150</xdr:rowOff>
    </xdr:from>
    <xdr:to>
      <xdr:col>35</xdr:col>
      <xdr:colOff>452437</xdr:colOff>
      <xdr:row>30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0</xdr:row>
      <xdr:rowOff>0</xdr:rowOff>
    </xdr:from>
    <xdr:to>
      <xdr:col>23</xdr:col>
      <xdr:colOff>333374</xdr:colOff>
      <xdr:row>14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15</xdr:row>
      <xdr:rowOff>47625</xdr:rowOff>
    </xdr:from>
    <xdr:to>
      <xdr:col>23</xdr:col>
      <xdr:colOff>319087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47625</xdr:rowOff>
    </xdr:from>
    <xdr:to>
      <xdr:col>23</xdr:col>
      <xdr:colOff>314325</xdr:colOff>
      <xdr:row>44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45</xdr:row>
      <xdr:rowOff>76200</xdr:rowOff>
    </xdr:from>
    <xdr:to>
      <xdr:col>23</xdr:col>
      <xdr:colOff>314325</xdr:colOff>
      <xdr:row>59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0</xdr:row>
      <xdr:rowOff>0</xdr:rowOff>
    </xdr:from>
    <xdr:to>
      <xdr:col>23</xdr:col>
      <xdr:colOff>333374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15</xdr:row>
      <xdr:rowOff>66675</xdr:rowOff>
    </xdr:from>
    <xdr:to>
      <xdr:col>23</xdr:col>
      <xdr:colOff>319087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85725</xdr:rowOff>
    </xdr:from>
    <xdr:to>
      <xdr:col>23</xdr:col>
      <xdr:colOff>314325</xdr:colOff>
      <xdr:row>44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45</xdr:row>
      <xdr:rowOff>95250</xdr:rowOff>
    </xdr:from>
    <xdr:to>
      <xdr:col>23</xdr:col>
      <xdr:colOff>314325</xdr:colOff>
      <xdr:row>59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0</xdr:row>
      <xdr:rowOff>0</xdr:rowOff>
    </xdr:from>
    <xdr:to>
      <xdr:col>23</xdr:col>
      <xdr:colOff>333374</xdr:colOff>
      <xdr:row>12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13</xdr:row>
      <xdr:rowOff>66675</xdr:rowOff>
    </xdr:from>
    <xdr:to>
      <xdr:col>23</xdr:col>
      <xdr:colOff>319087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85725</xdr:rowOff>
    </xdr:from>
    <xdr:to>
      <xdr:col>23</xdr:col>
      <xdr:colOff>314325</xdr:colOff>
      <xdr:row>42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95250</xdr:rowOff>
    </xdr:from>
    <xdr:to>
      <xdr:col>23</xdr:col>
      <xdr:colOff>314325</xdr:colOff>
      <xdr:row>57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0</xdr:row>
      <xdr:rowOff>0</xdr:rowOff>
    </xdr:from>
    <xdr:to>
      <xdr:col>23</xdr:col>
      <xdr:colOff>333374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13</xdr:row>
      <xdr:rowOff>76200</xdr:rowOff>
    </xdr:from>
    <xdr:to>
      <xdr:col>23</xdr:col>
      <xdr:colOff>319087</xdr:colOff>
      <xdr:row>27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104775</xdr:rowOff>
    </xdr:from>
    <xdr:to>
      <xdr:col>23</xdr:col>
      <xdr:colOff>314325</xdr:colOff>
      <xdr:row>43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114300</xdr:rowOff>
    </xdr:from>
    <xdr:to>
      <xdr:col>23</xdr:col>
      <xdr:colOff>314325</xdr:colOff>
      <xdr:row>58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J13" workbookViewId="0">
      <selection activeCell="R27" sqref="R27"/>
    </sheetView>
  </sheetViews>
  <sheetFormatPr defaultRowHeight="15" x14ac:dyDescent="0.25"/>
  <cols>
    <col min="8" max="8" width="31.5703125" bestFit="1" customWidth="1"/>
    <col min="9" max="9" width="16.5703125" style="6" bestFit="1" customWidth="1"/>
    <col min="10" max="11" width="12" bestFit="1" customWidth="1"/>
    <col min="12" max="12" width="13.85546875" bestFit="1" customWidth="1"/>
    <col min="13" max="13" width="14" bestFit="1" customWidth="1"/>
    <col min="14" max="15" width="12" bestFit="1" customWidth="1"/>
    <col min="16" max="16" width="13.85546875" bestFit="1" customWidth="1"/>
    <col min="17" max="17" width="14" bestFit="1" customWidth="1"/>
  </cols>
  <sheetData>
    <row r="1" spans="1:17" ht="30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0" t="str">
        <f>A1</f>
        <v>Result type</v>
      </c>
      <c r="I1" s="41" t="str">
        <f t="shared" ref="I1:K2" si="0">B1</f>
        <v>Sensitivity values</v>
      </c>
      <c r="J1" s="41" t="str">
        <f t="shared" si="0"/>
        <v>Buildings</v>
      </c>
      <c r="K1" s="41" t="str">
        <f t="shared" si="0"/>
        <v>Network</v>
      </c>
      <c r="L1" s="41" t="str">
        <f>E1</f>
        <v>Combined - LP</v>
      </c>
      <c r="M1" s="28" t="s">
        <v>41</v>
      </c>
      <c r="N1" s="41" t="str">
        <f>C1</f>
        <v>Buildings</v>
      </c>
      <c r="O1" s="41" t="str">
        <f t="shared" ref="O1:P1" si="1">D1</f>
        <v>Network</v>
      </c>
      <c r="P1" s="41" t="str">
        <f t="shared" si="1"/>
        <v>Combined - LP</v>
      </c>
      <c r="Q1" s="29" t="s">
        <v>41</v>
      </c>
    </row>
    <row r="2" spans="1:17" ht="15.75" thickBot="1" x14ac:dyDescent="0.3">
      <c r="A2" s="2" t="s">
        <v>5</v>
      </c>
      <c r="B2" s="1">
        <v>1E-3</v>
      </c>
      <c r="C2">
        <v>268.0735426302399</v>
      </c>
      <c r="D2">
        <v>5.4092650661914377E-3</v>
      </c>
      <c r="E2">
        <v>5.6866319173423108E-3</v>
      </c>
      <c r="H2" s="42" t="str">
        <f>VLOOKUP(A2, Legends!$A$10:$B$17, 2, FALSE)</f>
        <v>Difference in energy use</v>
      </c>
      <c r="I2" s="52">
        <f>B2</f>
        <v>1E-3</v>
      </c>
      <c r="J2" s="8">
        <f t="shared" si="0"/>
        <v>268.0735426302399</v>
      </c>
      <c r="K2" s="8">
        <f t="shared" si="0"/>
        <v>5.4092650661914377E-3</v>
      </c>
      <c r="L2" s="8">
        <f>E2+C2</f>
        <v>268.07922926215724</v>
      </c>
      <c r="M2" s="8">
        <f>E2</f>
        <v>5.6866319173423108E-3</v>
      </c>
      <c r="N2" s="8">
        <f>J2/$J2</f>
        <v>1</v>
      </c>
      <c r="O2" s="8">
        <f t="shared" ref="O2:Q17" si="2">K2/$J2</f>
        <v>2.0178287693435541E-5</v>
      </c>
      <c r="P2" s="8">
        <f t="shared" si="2"/>
        <v>1.0000212129547046</v>
      </c>
      <c r="Q2" s="8">
        <f t="shared" si="2"/>
        <v>2.1212954704694657E-5</v>
      </c>
    </row>
    <row r="3" spans="1:17" ht="15.75" thickBot="1" x14ac:dyDescent="0.3">
      <c r="A3" s="2"/>
      <c r="B3" s="1">
        <v>0.01</v>
      </c>
      <c r="C3">
        <v>2698.3562502955319</v>
      </c>
      <c r="D3">
        <v>0.2006589786615223</v>
      </c>
      <c r="E3">
        <v>0.22849655238678679</v>
      </c>
      <c r="H3" s="43"/>
      <c r="I3" s="53">
        <f t="shared" ref="I3:I33" si="3">B3</f>
        <v>0.01</v>
      </c>
      <c r="J3" s="7">
        <f t="shared" ref="J3:J33" si="4">C3</f>
        <v>2698.3562502955319</v>
      </c>
      <c r="K3" s="7">
        <f t="shared" ref="K3:K33" si="5">D3</f>
        <v>0.2006589786615223</v>
      </c>
      <c r="L3" s="7">
        <f t="shared" ref="L3:L33" si="6">E3+C3</f>
        <v>2698.5847468479187</v>
      </c>
      <c r="M3" s="7">
        <f t="shared" ref="M3:M41" si="7">E3</f>
        <v>0.22849655238678679</v>
      </c>
      <c r="N3" s="8">
        <f t="shared" ref="N3:N33" si="8">J3/$J3</f>
        <v>1</v>
      </c>
      <c r="O3" s="8">
        <f t="shared" si="2"/>
        <v>7.4363412406922E-5</v>
      </c>
      <c r="P3" s="8">
        <f t="shared" si="2"/>
        <v>1.0000846799055394</v>
      </c>
      <c r="Q3" s="8">
        <f t="shared" si="2"/>
        <v>8.4679905539441344E-5</v>
      </c>
    </row>
    <row r="4" spans="1:17" ht="15.75" thickBot="1" x14ac:dyDescent="0.3">
      <c r="A4" s="2"/>
      <c r="B4" s="1">
        <v>0.1</v>
      </c>
      <c r="C4">
        <v>26789.199278483869</v>
      </c>
      <c r="D4">
        <v>9.13164182449691</v>
      </c>
      <c r="E4">
        <v>11.10537813347764</v>
      </c>
      <c r="H4" s="43"/>
      <c r="I4" s="53">
        <f t="shared" si="3"/>
        <v>0.1</v>
      </c>
      <c r="J4" s="7">
        <f t="shared" si="4"/>
        <v>26789.199278483869</v>
      </c>
      <c r="K4" s="7">
        <f t="shared" si="5"/>
        <v>9.13164182449691</v>
      </c>
      <c r="L4" s="7">
        <f t="shared" si="6"/>
        <v>26800.304656617347</v>
      </c>
      <c r="M4" s="7">
        <f t="shared" si="7"/>
        <v>11.10537813347764</v>
      </c>
      <c r="N4" s="8">
        <f t="shared" si="8"/>
        <v>1</v>
      </c>
      <c r="O4" s="8">
        <f t="shared" si="2"/>
        <v>3.4087027871083551E-4</v>
      </c>
      <c r="P4" s="8">
        <f t="shared" si="2"/>
        <v>1.0004145468484531</v>
      </c>
      <c r="Q4" s="8">
        <f t="shared" si="2"/>
        <v>4.1454684845310341E-4</v>
      </c>
    </row>
    <row r="5" spans="1:17" ht="15.75" thickBot="1" x14ac:dyDescent="0.3">
      <c r="A5" s="2"/>
      <c r="B5" s="1">
        <v>1</v>
      </c>
      <c r="C5">
        <v>269280.17242635228</v>
      </c>
      <c r="D5">
        <v>755.58533837087452</v>
      </c>
      <c r="E5">
        <v>985.51392352022231</v>
      </c>
      <c r="H5" s="44"/>
      <c r="I5" s="54">
        <f t="shared" si="3"/>
        <v>1</v>
      </c>
      <c r="J5" s="11">
        <f t="shared" si="4"/>
        <v>269280.17242635228</v>
      </c>
      <c r="K5" s="11">
        <f t="shared" si="5"/>
        <v>755.58533837087452</v>
      </c>
      <c r="L5" s="11">
        <f t="shared" si="6"/>
        <v>270265.6863498725</v>
      </c>
      <c r="M5" s="11">
        <f t="shared" si="7"/>
        <v>985.51392352022231</v>
      </c>
      <c r="N5" s="8">
        <f t="shared" si="8"/>
        <v>1</v>
      </c>
      <c r="O5" s="8">
        <f t="shared" si="2"/>
        <v>2.8059449441177331E-3</v>
      </c>
      <c r="P5" s="8">
        <f t="shared" si="2"/>
        <v>1.003659808721304</v>
      </c>
      <c r="Q5" s="8">
        <f t="shared" si="2"/>
        <v>3.6598087213040495E-3</v>
      </c>
    </row>
    <row r="6" spans="1:17" ht="15.75" thickBot="1" x14ac:dyDescent="0.3">
      <c r="A6" s="2" t="s">
        <v>6</v>
      </c>
      <c r="B6" s="1">
        <v>1E-3</v>
      </c>
      <c r="C6">
        <v>14321.91106790911</v>
      </c>
      <c r="D6">
        <v>14321.6656626275</v>
      </c>
      <c r="E6">
        <v>14589.72145102763</v>
      </c>
      <c r="H6" s="42" t="str">
        <f>VLOOKUP(A6, Legends!$A$10:$B$17, 2, FALSE)</f>
        <v>Energy use reference</v>
      </c>
      <c r="I6" s="52">
        <f t="shared" si="3"/>
        <v>1E-3</v>
      </c>
      <c r="J6" s="8">
        <f t="shared" si="4"/>
        <v>14321.91106790911</v>
      </c>
      <c r="K6" s="8">
        <f t="shared" si="5"/>
        <v>14321.6656626275</v>
      </c>
      <c r="L6" s="8">
        <f>E6</f>
        <v>14589.72145102763</v>
      </c>
      <c r="M6" s="8">
        <f t="shared" si="7"/>
        <v>14589.72145102763</v>
      </c>
      <c r="N6" s="8">
        <f t="shared" si="8"/>
        <v>1</v>
      </c>
      <c r="O6" s="8">
        <f t="shared" si="2"/>
        <v>0.9999828650464001</v>
      </c>
      <c r="P6" s="8">
        <f t="shared" si="2"/>
        <v>1.018699346885249</v>
      </c>
      <c r="Q6" s="8">
        <f t="shared" si="2"/>
        <v>1.018699346885249</v>
      </c>
    </row>
    <row r="7" spans="1:17" ht="15.75" thickBot="1" x14ac:dyDescent="0.3">
      <c r="A7" s="2"/>
      <c r="B7" s="1">
        <v>0.01</v>
      </c>
      <c r="C7">
        <v>144089.66924558021</v>
      </c>
      <c r="D7">
        <v>144086.60180766461</v>
      </c>
      <c r="E7">
        <v>146784.77452554891</v>
      </c>
      <c r="H7" s="43"/>
      <c r="I7" s="53">
        <f t="shared" si="3"/>
        <v>0.01</v>
      </c>
      <c r="J7" s="7">
        <f t="shared" si="4"/>
        <v>144089.66924558021</v>
      </c>
      <c r="K7" s="7">
        <f t="shared" si="5"/>
        <v>144086.60180766461</v>
      </c>
      <c r="L7" s="7">
        <f t="shared" ref="L7:L12" si="9">E7</f>
        <v>146784.77452554891</v>
      </c>
      <c r="M7" s="7">
        <f t="shared" si="7"/>
        <v>146784.77452554891</v>
      </c>
      <c r="N7" s="8">
        <f t="shared" si="8"/>
        <v>1</v>
      </c>
      <c r="O7" s="8">
        <f t="shared" si="2"/>
        <v>0.9999787116041583</v>
      </c>
      <c r="P7" s="8">
        <f t="shared" si="2"/>
        <v>1.0187043616248108</v>
      </c>
      <c r="Q7" s="8">
        <f t="shared" si="2"/>
        <v>1.0187043616248108</v>
      </c>
    </row>
    <row r="8" spans="1:17" ht="15.75" thickBot="1" x14ac:dyDescent="0.3">
      <c r="A8" s="2"/>
      <c r="B8" s="1">
        <v>0.1</v>
      </c>
      <c r="C8">
        <v>1435667.5651255089</v>
      </c>
      <c r="D8">
        <v>1435622.5190972029</v>
      </c>
      <c r="E8">
        <v>1462409.848340319</v>
      </c>
      <c r="H8" s="43"/>
      <c r="I8" s="53">
        <f t="shared" si="3"/>
        <v>0.1</v>
      </c>
      <c r="J8" s="7">
        <f t="shared" si="4"/>
        <v>1435667.5651255089</v>
      </c>
      <c r="K8" s="7">
        <f t="shared" si="5"/>
        <v>1435622.5190972029</v>
      </c>
      <c r="L8" s="7">
        <f t="shared" si="9"/>
        <v>1462409.848340319</v>
      </c>
      <c r="M8" s="7">
        <f t="shared" si="7"/>
        <v>1462409.848340319</v>
      </c>
      <c r="N8" s="8">
        <f t="shared" si="8"/>
        <v>1</v>
      </c>
      <c r="O8" s="8">
        <f t="shared" si="2"/>
        <v>0.99996862363586092</v>
      </c>
      <c r="P8" s="8">
        <f t="shared" si="2"/>
        <v>1.0186270720774222</v>
      </c>
      <c r="Q8" s="8">
        <f t="shared" si="2"/>
        <v>1.0186270720774222</v>
      </c>
    </row>
    <row r="9" spans="1:17" ht="15.75" thickBot="1" x14ac:dyDescent="0.3">
      <c r="A9" s="2"/>
      <c r="B9" s="1">
        <v>1</v>
      </c>
      <c r="C9">
        <v>14399882.837543409</v>
      </c>
      <c r="D9">
        <v>14398240.474640369</v>
      </c>
      <c r="E9">
        <v>14667513.89188263</v>
      </c>
      <c r="H9" s="44"/>
      <c r="I9" s="54">
        <f t="shared" si="3"/>
        <v>1</v>
      </c>
      <c r="J9" s="11">
        <f t="shared" si="4"/>
        <v>14399882.837543409</v>
      </c>
      <c r="K9" s="11">
        <f t="shared" si="5"/>
        <v>14398240.474640369</v>
      </c>
      <c r="L9" s="11">
        <f t="shared" si="9"/>
        <v>14667513.89188263</v>
      </c>
      <c r="M9" s="11">
        <f t="shared" si="7"/>
        <v>14667513.89188263</v>
      </c>
      <c r="N9" s="8">
        <f t="shared" si="8"/>
        <v>1</v>
      </c>
      <c r="O9" s="8">
        <f t="shared" si="2"/>
        <v>0.99988594609264747</v>
      </c>
      <c r="P9" s="8">
        <f t="shared" si="2"/>
        <v>1.0185856411026799</v>
      </c>
      <c r="Q9" s="8">
        <f t="shared" si="2"/>
        <v>1.0185856411026799</v>
      </c>
    </row>
    <row r="10" spans="1:17" ht="15.75" thickBot="1" x14ac:dyDescent="0.3">
      <c r="A10" s="2" t="s">
        <v>7</v>
      </c>
      <c r="B10" s="1">
        <v>1E-3</v>
      </c>
      <c r="C10">
        <v>14589.98461053935</v>
      </c>
      <c r="D10">
        <v>14321.67107189257</v>
      </c>
      <c r="E10">
        <v>14589.727137659551</v>
      </c>
      <c r="H10" s="42" t="str">
        <f>VLOOKUP(A10, Legends!$A$10:$B$17, 2, FALSE)</f>
        <v>Energy use flexibility</v>
      </c>
      <c r="I10" s="52">
        <f t="shared" si="3"/>
        <v>1E-3</v>
      </c>
      <c r="J10" s="8">
        <f t="shared" si="4"/>
        <v>14589.98461053935</v>
      </c>
      <c r="K10" s="8">
        <f t="shared" si="5"/>
        <v>14321.67107189257</v>
      </c>
      <c r="L10" s="8">
        <f t="shared" si="9"/>
        <v>14589.727137659551</v>
      </c>
      <c r="M10" s="8">
        <f t="shared" si="7"/>
        <v>14589.727137659551</v>
      </c>
      <c r="N10" s="8">
        <f t="shared" si="8"/>
        <v>1</v>
      </c>
      <c r="O10" s="8">
        <f t="shared" si="2"/>
        <v>0.98160974491686859</v>
      </c>
      <c r="P10" s="8">
        <f t="shared" si="2"/>
        <v>0.99998235276549829</v>
      </c>
      <c r="Q10" s="8">
        <f t="shared" si="2"/>
        <v>0.99998235276549829</v>
      </c>
    </row>
    <row r="11" spans="1:17" ht="15.75" thickBot="1" x14ac:dyDescent="0.3">
      <c r="A11" s="2"/>
      <c r="B11" s="1">
        <v>0.01</v>
      </c>
      <c r="C11">
        <v>146788.02549587571</v>
      </c>
      <c r="D11">
        <v>144086.8024666433</v>
      </c>
      <c r="E11">
        <v>146785.00302210121</v>
      </c>
      <c r="H11" s="43"/>
      <c r="I11" s="53">
        <f t="shared" si="3"/>
        <v>0.01</v>
      </c>
      <c r="J11" s="7">
        <f t="shared" si="4"/>
        <v>146788.02549587571</v>
      </c>
      <c r="K11" s="7">
        <f t="shared" si="5"/>
        <v>144086.8024666433</v>
      </c>
      <c r="L11" s="7">
        <f t="shared" si="9"/>
        <v>146785.00302210121</v>
      </c>
      <c r="M11" s="7">
        <f t="shared" si="7"/>
        <v>146785.00302210121</v>
      </c>
      <c r="N11" s="8">
        <f t="shared" si="8"/>
        <v>1</v>
      </c>
      <c r="O11" s="8">
        <f t="shared" si="2"/>
        <v>0.98159779709477524</v>
      </c>
      <c r="P11" s="8">
        <f t="shared" si="2"/>
        <v>0.99997940926200013</v>
      </c>
      <c r="Q11" s="8">
        <f t="shared" si="2"/>
        <v>0.99997940926200013</v>
      </c>
    </row>
    <row r="12" spans="1:17" ht="15.75" thickBot="1" x14ac:dyDescent="0.3">
      <c r="A12" s="2"/>
      <c r="B12" s="1">
        <v>0.1</v>
      </c>
      <c r="C12">
        <v>1462456.764403993</v>
      </c>
      <c r="D12">
        <v>1435631.6507390279</v>
      </c>
      <c r="E12">
        <v>1462420.953718452</v>
      </c>
      <c r="H12" s="43"/>
      <c r="I12" s="53">
        <f t="shared" si="3"/>
        <v>0.1</v>
      </c>
      <c r="J12" s="7">
        <f t="shared" si="4"/>
        <v>1462456.764403993</v>
      </c>
      <c r="K12" s="7">
        <f t="shared" si="5"/>
        <v>1435631.6507390279</v>
      </c>
      <c r="L12" s="7">
        <f t="shared" si="9"/>
        <v>1462420.953718452</v>
      </c>
      <c r="M12" s="7">
        <f t="shared" si="7"/>
        <v>1462420.953718452</v>
      </c>
      <c r="N12" s="8">
        <f t="shared" si="8"/>
        <v>1</v>
      </c>
      <c r="O12" s="8">
        <f t="shared" si="2"/>
        <v>0.98165749968280436</v>
      </c>
      <c r="P12" s="8">
        <f t="shared" si="2"/>
        <v>0.99997551333727419</v>
      </c>
      <c r="Q12" s="8">
        <f t="shared" si="2"/>
        <v>0.99997551333727419</v>
      </c>
    </row>
    <row r="13" spans="1:17" ht="15.75" thickBot="1" x14ac:dyDescent="0.3">
      <c r="A13" s="2"/>
      <c r="B13" s="1">
        <v>1</v>
      </c>
      <c r="C13">
        <v>14669163.009969771</v>
      </c>
      <c r="D13">
        <v>14398996.05997874</v>
      </c>
      <c r="E13">
        <v>14668499.40580615</v>
      </c>
      <c r="H13" s="44"/>
      <c r="I13" s="54">
        <f t="shared" si="3"/>
        <v>1</v>
      </c>
      <c r="J13" s="11">
        <f t="shared" si="4"/>
        <v>14669163.009969771</v>
      </c>
      <c r="K13" s="11">
        <f t="shared" si="5"/>
        <v>14398996.05997874</v>
      </c>
      <c r="L13" s="11">
        <f>E13</f>
        <v>14668499.40580615</v>
      </c>
      <c r="M13" s="11">
        <f t="shared" si="7"/>
        <v>14668499.40580615</v>
      </c>
      <c r="N13" s="8">
        <f t="shared" si="8"/>
        <v>1</v>
      </c>
      <c r="O13" s="8">
        <f t="shared" si="2"/>
        <v>0.98158266086433055</v>
      </c>
      <c r="P13" s="8">
        <f t="shared" si="2"/>
        <v>0.99995476196132194</v>
      </c>
      <c r="Q13" s="8">
        <f t="shared" si="2"/>
        <v>0.99995476196132194</v>
      </c>
    </row>
    <row r="14" spans="1:17" ht="15.75" thickBot="1" x14ac:dyDescent="0.3">
      <c r="A14" s="2" t="s">
        <v>8</v>
      </c>
      <c r="B14" s="1">
        <v>1E-3</v>
      </c>
      <c r="C14">
        <v>24096.57098012594</v>
      </c>
      <c r="D14">
        <v>24096.116977126159</v>
      </c>
      <c r="E14">
        <v>23861.712235164468</v>
      </c>
      <c r="H14" s="42" t="str">
        <f>VLOOKUP(A14, Legends!$A$10:$B$17, 2, FALSE)</f>
        <v>Energy cost reference</v>
      </c>
      <c r="I14" s="52">
        <f t="shared" si="3"/>
        <v>1E-3</v>
      </c>
      <c r="J14" s="8">
        <f t="shared" si="4"/>
        <v>24096.57098012594</v>
      </c>
      <c r="K14" s="8">
        <f t="shared" si="5"/>
        <v>24096.116977126159</v>
      </c>
      <c r="L14" s="8">
        <f>E14</f>
        <v>23861.712235164468</v>
      </c>
      <c r="M14" s="8">
        <f t="shared" si="7"/>
        <v>23861.712235164468</v>
      </c>
      <c r="N14" s="8">
        <f t="shared" si="8"/>
        <v>1</v>
      </c>
      <c r="O14" s="8">
        <f t="shared" si="2"/>
        <v>0.99998115902050311</v>
      </c>
      <c r="P14" s="8">
        <f t="shared" si="2"/>
        <v>0.99025343709048164</v>
      </c>
      <c r="Q14" s="8">
        <f t="shared" si="2"/>
        <v>0.99025343709048164</v>
      </c>
    </row>
    <row r="15" spans="1:17" ht="15.75" thickBot="1" x14ac:dyDescent="0.3">
      <c r="A15" s="2"/>
      <c r="B15" s="1">
        <v>0.01</v>
      </c>
      <c r="C15">
        <v>242605.4654454655</v>
      </c>
      <c r="D15">
        <v>242600.03054297261</v>
      </c>
      <c r="E15">
        <v>240166.2905706478</v>
      </c>
      <c r="H15" s="43"/>
      <c r="I15" s="53">
        <f t="shared" si="3"/>
        <v>0.01</v>
      </c>
      <c r="J15" s="7">
        <f t="shared" si="4"/>
        <v>242605.4654454655</v>
      </c>
      <c r="K15" s="7">
        <f t="shared" si="5"/>
        <v>242600.03054297261</v>
      </c>
      <c r="L15" s="7">
        <f>E15</f>
        <v>240166.2905706478</v>
      </c>
      <c r="M15" s="7">
        <f t="shared" si="7"/>
        <v>240166.2905706478</v>
      </c>
      <c r="N15" s="8">
        <f t="shared" si="8"/>
        <v>1</v>
      </c>
      <c r="O15" s="8">
        <f t="shared" si="2"/>
        <v>0.99997759777388817</v>
      </c>
      <c r="P15" s="8">
        <f t="shared" si="2"/>
        <v>0.9899459195185939</v>
      </c>
      <c r="Q15" s="8">
        <f t="shared" si="2"/>
        <v>0.9899459195185939</v>
      </c>
    </row>
    <row r="16" spans="1:17" ht="15.75" thickBot="1" x14ac:dyDescent="0.3">
      <c r="A16" s="2"/>
      <c r="B16" s="1">
        <v>0.1</v>
      </c>
      <c r="C16">
        <v>2415246.2925418299</v>
      </c>
      <c r="D16">
        <v>2415164.9021621109</v>
      </c>
      <c r="E16">
        <v>2391721.3085550671</v>
      </c>
      <c r="H16" s="43"/>
      <c r="I16" s="53">
        <f t="shared" si="3"/>
        <v>0.1</v>
      </c>
      <c r="J16" s="7">
        <f t="shared" si="4"/>
        <v>2415246.2925418299</v>
      </c>
      <c r="K16" s="7">
        <f t="shared" si="5"/>
        <v>2415164.9021621109</v>
      </c>
      <c r="L16" s="7">
        <f>E16</f>
        <v>2391721.3085550671</v>
      </c>
      <c r="M16" s="7">
        <f t="shared" si="7"/>
        <v>2391721.3085550671</v>
      </c>
      <c r="N16" s="8">
        <f t="shared" si="8"/>
        <v>1</v>
      </c>
      <c r="O16" s="8">
        <f t="shared" si="2"/>
        <v>0.99996630141614529</v>
      </c>
      <c r="P16" s="8">
        <f t="shared" si="2"/>
        <v>0.99025979915199258</v>
      </c>
      <c r="Q16" s="8">
        <f t="shared" si="2"/>
        <v>0.99025979915199258</v>
      </c>
    </row>
    <row r="17" spans="1:17" ht="15.75" thickBot="1" x14ac:dyDescent="0.3">
      <c r="A17" s="2"/>
      <c r="B17" s="1">
        <v>1</v>
      </c>
      <c r="C17">
        <v>24221928.268008981</v>
      </c>
      <c r="D17">
        <v>24219683.37983745</v>
      </c>
      <c r="E17">
        <v>23985021.18267341</v>
      </c>
      <c r="H17" s="44"/>
      <c r="I17" s="54">
        <f t="shared" si="3"/>
        <v>1</v>
      </c>
      <c r="J17" s="11">
        <f t="shared" si="4"/>
        <v>24221928.268008981</v>
      </c>
      <c r="K17" s="11">
        <f t="shared" si="5"/>
        <v>24219683.37983745</v>
      </c>
      <c r="L17" s="11">
        <f>E17</f>
        <v>23985021.18267341</v>
      </c>
      <c r="M17" s="11">
        <f t="shared" si="7"/>
        <v>23985021.18267341</v>
      </c>
      <c r="N17" s="8">
        <f t="shared" si="8"/>
        <v>1</v>
      </c>
      <c r="O17" s="8">
        <f t="shared" si="2"/>
        <v>0.9999073200057943</v>
      </c>
      <c r="P17" s="8">
        <f t="shared" si="2"/>
        <v>0.99021931356107329</v>
      </c>
      <c r="Q17" s="8">
        <f t="shared" si="2"/>
        <v>0.99021931356107329</v>
      </c>
    </row>
    <row r="18" spans="1:17" ht="15.75" thickBot="1" x14ac:dyDescent="0.3">
      <c r="A18" s="2" t="s">
        <v>9</v>
      </c>
      <c r="B18" s="1">
        <v>1E-3</v>
      </c>
      <c r="C18">
        <v>23862.203860646121</v>
      </c>
      <c r="D18">
        <v>24095.712205142288</v>
      </c>
      <c r="E18">
        <v>23861.307328383889</v>
      </c>
      <c r="H18" s="42" t="str">
        <f>VLOOKUP(A18, Legends!$A$10:$B$17, 2, FALSE)</f>
        <v>Energy cost flexibility</v>
      </c>
      <c r="I18" s="52">
        <f t="shared" si="3"/>
        <v>1E-3</v>
      </c>
      <c r="J18" s="8">
        <f t="shared" si="4"/>
        <v>23862.203860646121</v>
      </c>
      <c r="K18" s="8">
        <f t="shared" si="5"/>
        <v>24095.712205142288</v>
      </c>
      <c r="L18" s="8">
        <f>E18</f>
        <v>23861.307328383889</v>
      </c>
      <c r="M18" s="8">
        <f t="shared" si="7"/>
        <v>23861.307328383889</v>
      </c>
      <c r="N18" s="8">
        <f t="shared" si="8"/>
        <v>1</v>
      </c>
      <c r="O18" s="8">
        <f t="shared" ref="O18:O33" si="10">K18/$J18</f>
        <v>1.0097856990016447</v>
      </c>
      <c r="P18" s="8">
        <f t="shared" ref="P18:P33" si="11">L18/$J18</f>
        <v>0.99996242877365948</v>
      </c>
      <c r="Q18" s="8">
        <f t="shared" ref="Q18:Q33" si="12">M18/$J18</f>
        <v>0.99996242877365948</v>
      </c>
    </row>
    <row r="19" spans="1:17" ht="15.75" thickBot="1" x14ac:dyDescent="0.3">
      <c r="A19" s="2"/>
      <c r="B19" s="1">
        <v>0.01</v>
      </c>
      <c r="C19">
        <v>240172.15419642141</v>
      </c>
      <c r="D19">
        <v>242570.08499017591</v>
      </c>
      <c r="E19">
        <v>240136.37786012769</v>
      </c>
      <c r="H19" s="43"/>
      <c r="I19" s="53">
        <f t="shared" si="3"/>
        <v>0.01</v>
      </c>
      <c r="J19" s="7">
        <f t="shared" si="4"/>
        <v>240172.15419642141</v>
      </c>
      <c r="K19" s="7">
        <f t="shared" si="5"/>
        <v>242570.08499017591</v>
      </c>
      <c r="L19" s="7">
        <f>E19</f>
        <v>240136.37786012769</v>
      </c>
      <c r="M19" s="7">
        <f t="shared" si="7"/>
        <v>240136.37786012769</v>
      </c>
      <c r="N19" s="8">
        <f t="shared" si="8"/>
        <v>1</v>
      </c>
      <c r="O19" s="8">
        <f t="shared" si="10"/>
        <v>1.0099842165374151</v>
      </c>
      <c r="P19" s="8">
        <f t="shared" si="11"/>
        <v>0.99985103878335346</v>
      </c>
      <c r="Q19" s="8">
        <f t="shared" si="12"/>
        <v>0.99985103878335346</v>
      </c>
    </row>
    <row r="20" spans="1:17" ht="15.75" thickBot="1" x14ac:dyDescent="0.3">
      <c r="A20" s="2"/>
      <c r="B20" s="1">
        <v>0.1</v>
      </c>
      <c r="C20">
        <v>2391809.8248445219</v>
      </c>
      <c r="D20">
        <v>2413299.6671154429</v>
      </c>
      <c r="E20">
        <v>2389859.3294275249</v>
      </c>
      <c r="H20" s="43"/>
      <c r="I20" s="53">
        <f t="shared" si="3"/>
        <v>0.1</v>
      </c>
      <c r="J20" s="7">
        <f t="shared" si="4"/>
        <v>2391809.8248445219</v>
      </c>
      <c r="K20" s="7">
        <f t="shared" si="5"/>
        <v>2413299.6671154429</v>
      </c>
      <c r="L20" s="7">
        <f>E20</f>
        <v>2389859.3294275249</v>
      </c>
      <c r="M20" s="7">
        <f t="shared" si="7"/>
        <v>2389859.3294275249</v>
      </c>
      <c r="N20" s="8">
        <f t="shared" si="8"/>
        <v>1</v>
      </c>
      <c r="O20" s="8">
        <f t="shared" si="10"/>
        <v>1.0089847621026131</v>
      </c>
      <c r="P20" s="8">
        <f t="shared" si="11"/>
        <v>0.99918451065936076</v>
      </c>
      <c r="Q20" s="8">
        <f t="shared" si="12"/>
        <v>0.99918451065936076</v>
      </c>
    </row>
    <row r="21" spans="1:17" ht="15.75" thickBot="1" x14ac:dyDescent="0.3">
      <c r="A21" s="2"/>
      <c r="B21" s="1">
        <v>1</v>
      </c>
      <c r="C21">
        <v>23987567.593557291</v>
      </c>
      <c r="D21">
        <v>24111794.00037187</v>
      </c>
      <c r="E21">
        <v>23877601.349755351</v>
      </c>
      <c r="H21" s="44"/>
      <c r="I21" s="54">
        <f t="shared" si="3"/>
        <v>1</v>
      </c>
      <c r="J21" s="11">
        <f t="shared" si="4"/>
        <v>23987567.593557291</v>
      </c>
      <c r="K21" s="11">
        <f t="shared" si="5"/>
        <v>24111794.00037187</v>
      </c>
      <c r="L21" s="11">
        <f>E21</f>
        <v>23877601.349755351</v>
      </c>
      <c r="M21" s="11">
        <f t="shared" si="7"/>
        <v>23877601.349755351</v>
      </c>
      <c r="N21" s="8">
        <f t="shared" si="8"/>
        <v>1</v>
      </c>
      <c r="O21" s="8">
        <f t="shared" si="10"/>
        <v>1.0051787829812284</v>
      </c>
      <c r="P21" s="8">
        <f t="shared" si="11"/>
        <v>0.99541569842906974</v>
      </c>
      <c r="Q21" s="8">
        <f t="shared" si="12"/>
        <v>0.99541569842906974</v>
      </c>
    </row>
    <row r="22" spans="1:17" ht="15.75" thickBot="1" x14ac:dyDescent="0.3">
      <c r="A22" s="2" t="s">
        <v>10</v>
      </c>
      <c r="B22" s="1">
        <v>1E-3</v>
      </c>
      <c r="C22">
        <v>234.3671194798153</v>
      </c>
      <c r="D22">
        <v>0.40477198386724922</v>
      </c>
      <c r="E22">
        <v>0.40490678058267798</v>
      </c>
      <c r="H22" s="42" t="str">
        <f>VLOOKUP(A22, Legends!$A$10:$B$17, 2, FALSE)</f>
        <v>Energy cost difference</v>
      </c>
      <c r="I22" s="52">
        <f t="shared" si="3"/>
        <v>1E-3</v>
      </c>
      <c r="J22" s="8">
        <f t="shared" si="4"/>
        <v>234.3671194798153</v>
      </c>
      <c r="K22" s="8">
        <f t="shared" si="5"/>
        <v>0.40477198386724922</v>
      </c>
      <c r="L22" s="8">
        <f t="shared" si="6"/>
        <v>234.77202626039798</v>
      </c>
      <c r="M22" s="8">
        <f t="shared" si="7"/>
        <v>0.40490678058267798</v>
      </c>
      <c r="N22" s="8">
        <f t="shared" si="8"/>
        <v>1</v>
      </c>
      <c r="O22" s="8">
        <f t="shared" si="10"/>
        <v>1.7270852019073857E-3</v>
      </c>
      <c r="P22" s="8">
        <f t="shared" si="11"/>
        <v>1.0017276603538985</v>
      </c>
      <c r="Q22" s="8">
        <f t="shared" si="12"/>
        <v>1.7276603538985353E-3</v>
      </c>
    </row>
    <row r="23" spans="1:17" ht="15.75" thickBot="1" x14ac:dyDescent="0.3">
      <c r="A23" s="2"/>
      <c r="B23" s="1">
        <v>0.01</v>
      </c>
      <c r="C23">
        <v>2433.3112490441422</v>
      </c>
      <c r="D23">
        <v>29.945552796707489</v>
      </c>
      <c r="E23">
        <v>29.912710520147812</v>
      </c>
      <c r="H23" s="43"/>
      <c r="I23" s="53">
        <f t="shared" si="3"/>
        <v>0.01</v>
      </c>
      <c r="J23" s="7">
        <f t="shared" si="4"/>
        <v>2433.3112490441422</v>
      </c>
      <c r="K23" s="7">
        <f t="shared" si="5"/>
        <v>29.945552796707489</v>
      </c>
      <c r="L23" s="7">
        <f t="shared" si="6"/>
        <v>2463.22395956429</v>
      </c>
      <c r="M23" s="7">
        <f t="shared" si="7"/>
        <v>29.912710520147812</v>
      </c>
      <c r="N23" s="8">
        <f t="shared" si="8"/>
        <v>1</v>
      </c>
      <c r="O23" s="8">
        <f t="shared" si="10"/>
        <v>1.2306503250856526E-2</v>
      </c>
      <c r="P23" s="8">
        <f t="shared" si="11"/>
        <v>1.0122930063023783</v>
      </c>
      <c r="Q23" s="8">
        <f t="shared" si="12"/>
        <v>1.2293006302378366E-2</v>
      </c>
    </row>
    <row r="24" spans="1:17" ht="15.75" thickBot="1" x14ac:dyDescent="0.3">
      <c r="A24" s="2"/>
      <c r="B24" s="1">
        <v>0.1</v>
      </c>
      <c r="C24">
        <v>23436.467697308399</v>
      </c>
      <c r="D24">
        <v>1865.2350466679779</v>
      </c>
      <c r="E24">
        <v>1861.9791275416501</v>
      </c>
      <c r="H24" s="43"/>
      <c r="I24" s="53">
        <f t="shared" si="3"/>
        <v>0.1</v>
      </c>
      <c r="J24" s="7">
        <f t="shared" si="4"/>
        <v>23436.467697308399</v>
      </c>
      <c r="K24" s="7">
        <f t="shared" si="5"/>
        <v>1865.2350466679779</v>
      </c>
      <c r="L24" s="7">
        <f t="shared" si="6"/>
        <v>25298.446824850049</v>
      </c>
      <c r="M24" s="7">
        <f t="shared" si="7"/>
        <v>1861.9791275416501</v>
      </c>
      <c r="N24" s="8">
        <f t="shared" si="8"/>
        <v>1</v>
      </c>
      <c r="O24" s="8">
        <f t="shared" si="10"/>
        <v>7.9586867387963681E-2</v>
      </c>
      <c r="P24" s="8">
        <f t="shared" si="11"/>
        <v>1.0794479420529526</v>
      </c>
      <c r="Q24" s="8">
        <f t="shared" si="12"/>
        <v>7.9447942052952469E-2</v>
      </c>
    </row>
    <row r="25" spans="1:17" ht="15.75" thickBot="1" x14ac:dyDescent="0.3">
      <c r="A25" s="2"/>
      <c r="B25" s="1">
        <v>1</v>
      </c>
      <c r="C25">
        <v>234360.6744516902</v>
      </c>
      <c r="D25">
        <v>107889.37946558739</v>
      </c>
      <c r="E25">
        <v>107419.8329180554</v>
      </c>
      <c r="H25" s="44"/>
      <c r="I25" s="54">
        <f t="shared" si="3"/>
        <v>1</v>
      </c>
      <c r="J25" s="11">
        <f t="shared" si="4"/>
        <v>234360.6744516902</v>
      </c>
      <c r="K25" s="11">
        <f t="shared" si="5"/>
        <v>107889.37946558739</v>
      </c>
      <c r="L25" s="11">
        <f t="shared" si="6"/>
        <v>341780.50736974558</v>
      </c>
      <c r="M25" s="11">
        <f t="shared" si="7"/>
        <v>107419.8329180554</v>
      </c>
      <c r="N25" s="8">
        <f t="shared" si="8"/>
        <v>1</v>
      </c>
      <c r="O25" s="8">
        <f t="shared" si="10"/>
        <v>0.46035615709847733</v>
      </c>
      <c r="P25" s="8">
        <f t="shared" si="11"/>
        <v>1.4583526360357797</v>
      </c>
      <c r="Q25" s="8">
        <f t="shared" si="12"/>
        <v>0.45835263603577964</v>
      </c>
    </row>
    <row r="26" spans="1:17" ht="15.75" thickBot="1" x14ac:dyDescent="0.3">
      <c r="A26" s="2" t="s">
        <v>11</v>
      </c>
      <c r="B26" s="1">
        <v>1E-3</v>
      </c>
      <c r="C26">
        <v>770.51420474030465</v>
      </c>
      <c r="D26">
        <v>0.41559051399999952</v>
      </c>
      <c r="E26">
        <v>0.41628004441666538</v>
      </c>
      <c r="H26" s="42" t="str">
        <f>VLOOKUP(A26, Legends!$A$10:$B$17, 2, FALSE)</f>
        <v>Upward energy</v>
      </c>
      <c r="I26" s="52">
        <f t="shared" si="3"/>
        <v>1E-3</v>
      </c>
      <c r="J26" s="8">
        <f t="shared" si="4"/>
        <v>770.51420474030465</v>
      </c>
      <c r="K26" s="8">
        <f t="shared" si="5"/>
        <v>0.41559051399999952</v>
      </c>
      <c r="L26" s="8">
        <f t="shared" si="6"/>
        <v>770.93048478472133</v>
      </c>
      <c r="M26" s="8">
        <f t="shared" si="7"/>
        <v>0.41628004441666538</v>
      </c>
      <c r="N26" s="8">
        <f t="shared" si="8"/>
        <v>1</v>
      </c>
      <c r="O26" s="8">
        <f t="shared" si="10"/>
        <v>5.3936775135777126E-4</v>
      </c>
      <c r="P26" s="8">
        <f t="shared" si="11"/>
        <v>1.0005402626477951</v>
      </c>
      <c r="Q26" s="8">
        <f t="shared" si="12"/>
        <v>5.4026264779501252E-4</v>
      </c>
    </row>
    <row r="27" spans="1:17" ht="15.75" thickBot="1" x14ac:dyDescent="0.3">
      <c r="A27" s="2"/>
      <c r="B27" s="1">
        <v>0.01</v>
      </c>
      <c r="C27">
        <v>7830.0237496347008</v>
      </c>
      <c r="D27">
        <v>30.346870754166641</v>
      </c>
      <c r="E27">
        <v>30.369703625</v>
      </c>
      <c r="H27" s="43"/>
      <c r="I27" s="53">
        <f t="shared" si="3"/>
        <v>0.01</v>
      </c>
      <c r="J27" s="7">
        <f t="shared" si="4"/>
        <v>7830.0237496347008</v>
      </c>
      <c r="K27" s="7">
        <f t="shared" si="5"/>
        <v>30.346870754166641</v>
      </c>
      <c r="L27" s="7">
        <f t="shared" si="6"/>
        <v>7860.3934532597004</v>
      </c>
      <c r="M27" s="7">
        <f t="shared" si="7"/>
        <v>30.369703625</v>
      </c>
      <c r="N27" s="8">
        <f t="shared" si="8"/>
        <v>1</v>
      </c>
      <c r="O27" s="8">
        <f t="shared" si="10"/>
        <v>3.8757060929198884E-3</v>
      </c>
      <c r="P27" s="8">
        <f t="shared" si="11"/>
        <v>1.0038786221595326</v>
      </c>
      <c r="Q27" s="8">
        <f t="shared" si="12"/>
        <v>3.8786221595326397E-3</v>
      </c>
    </row>
    <row r="28" spans="1:17" ht="15.75" thickBot="1" x14ac:dyDescent="0.3">
      <c r="A28" s="2"/>
      <c r="B28" s="1">
        <v>0.1</v>
      </c>
      <c r="C28">
        <v>77014.866254275024</v>
      </c>
      <c r="D28">
        <v>1883.4983303166671</v>
      </c>
      <c r="E28">
        <v>1884.1898838083339</v>
      </c>
      <c r="H28" s="43"/>
      <c r="I28" s="53">
        <f t="shared" si="3"/>
        <v>0.1</v>
      </c>
      <c r="J28" s="7">
        <f t="shared" si="4"/>
        <v>77014.866254275024</v>
      </c>
      <c r="K28" s="7">
        <f t="shared" si="5"/>
        <v>1883.4983303166671</v>
      </c>
      <c r="L28" s="7">
        <f t="shared" si="6"/>
        <v>78899.056138083353</v>
      </c>
      <c r="M28" s="7">
        <f t="shared" si="7"/>
        <v>1884.1898838083339</v>
      </c>
      <c r="N28" s="8">
        <f t="shared" si="8"/>
        <v>1</v>
      </c>
      <c r="O28" s="8">
        <f t="shared" si="10"/>
        <v>2.4456295542967535E-2</v>
      </c>
      <c r="P28" s="8">
        <f t="shared" si="11"/>
        <v>1.0244652750234924</v>
      </c>
      <c r="Q28" s="8">
        <f t="shared" si="12"/>
        <v>2.446527502349255E-2</v>
      </c>
    </row>
    <row r="29" spans="1:17" ht="15.75" thickBot="1" x14ac:dyDescent="0.3">
      <c r="A29" s="2"/>
      <c r="B29" s="1">
        <v>1</v>
      </c>
      <c r="C29">
        <v>772921.01930437516</v>
      </c>
      <c r="D29">
        <v>109400.55014235</v>
      </c>
      <c r="E29">
        <v>109390.8607650833</v>
      </c>
      <c r="H29" s="44"/>
      <c r="I29" s="54">
        <f t="shared" si="3"/>
        <v>1</v>
      </c>
      <c r="J29" s="11">
        <f t="shared" si="4"/>
        <v>772921.01930437516</v>
      </c>
      <c r="K29" s="11">
        <f t="shared" si="5"/>
        <v>109400.55014235</v>
      </c>
      <c r="L29" s="11">
        <f t="shared" si="6"/>
        <v>882311.88006945851</v>
      </c>
      <c r="M29" s="11">
        <f t="shared" si="7"/>
        <v>109390.8607650833</v>
      </c>
      <c r="N29" s="8">
        <f t="shared" si="8"/>
        <v>1</v>
      </c>
      <c r="O29" s="8">
        <f t="shared" si="10"/>
        <v>0.14154169366594521</v>
      </c>
      <c r="P29" s="8">
        <f t="shared" si="11"/>
        <v>1.1415291576150104</v>
      </c>
      <c r="Q29" s="8">
        <f t="shared" si="12"/>
        <v>0.14152915761501025</v>
      </c>
    </row>
    <row r="30" spans="1:17" ht="15.75" thickBot="1" x14ac:dyDescent="0.3">
      <c r="A30" s="2" t="s">
        <v>12</v>
      </c>
      <c r="B30" s="1">
        <v>1E-3</v>
      </c>
      <c r="C30">
        <v>502.44066211007191</v>
      </c>
      <c r="D30">
        <v>0.41018124893333269</v>
      </c>
      <c r="E30">
        <v>0.41059341249999909</v>
      </c>
      <c r="H30" s="42" t="str">
        <f>VLOOKUP(A30, Legends!$A$10:$B$17, 2, FALSE)</f>
        <v>Downward energy</v>
      </c>
      <c r="I30" s="52">
        <f t="shared" si="3"/>
        <v>1E-3</v>
      </c>
      <c r="J30" s="8">
        <f t="shared" si="4"/>
        <v>502.44066211007191</v>
      </c>
      <c r="K30" s="8">
        <f t="shared" si="5"/>
        <v>0.41018124893333269</v>
      </c>
      <c r="L30" s="8">
        <f t="shared" si="6"/>
        <v>502.85125552257193</v>
      </c>
      <c r="M30" s="8">
        <f t="shared" si="7"/>
        <v>0.41059341249999909</v>
      </c>
      <c r="N30" s="8">
        <f t="shared" si="8"/>
        <v>1</v>
      </c>
      <c r="O30" s="8">
        <f t="shared" si="10"/>
        <v>8.1637749462935079E-4</v>
      </c>
      <c r="P30" s="8">
        <f t="shared" si="11"/>
        <v>1.0008171978175009</v>
      </c>
      <c r="Q30" s="8">
        <f t="shared" si="12"/>
        <v>8.1719781750078297E-4</v>
      </c>
    </row>
    <row r="31" spans="1:17" ht="15.75" thickBot="1" x14ac:dyDescent="0.3">
      <c r="A31" s="2"/>
      <c r="B31" s="1">
        <v>0.01</v>
      </c>
      <c r="C31">
        <v>5131.6674993393581</v>
      </c>
      <c r="D31">
        <v>30.146211775416649</v>
      </c>
      <c r="E31">
        <v>30.141207072583331</v>
      </c>
      <c r="H31" s="43"/>
      <c r="I31" s="53">
        <f t="shared" si="3"/>
        <v>0.01</v>
      </c>
      <c r="J31" s="7">
        <f t="shared" si="4"/>
        <v>5131.6674993393581</v>
      </c>
      <c r="K31" s="7">
        <f t="shared" si="5"/>
        <v>30.146211775416649</v>
      </c>
      <c r="L31" s="7">
        <f t="shared" si="6"/>
        <v>5161.8087064119418</v>
      </c>
      <c r="M31" s="7">
        <f t="shared" si="7"/>
        <v>30.141207072583331</v>
      </c>
      <c r="N31" s="8">
        <f t="shared" si="8"/>
        <v>1</v>
      </c>
      <c r="O31" s="8">
        <f t="shared" si="10"/>
        <v>5.8745450244579601E-3</v>
      </c>
      <c r="P31" s="8">
        <f t="shared" si="11"/>
        <v>1.0058735697658634</v>
      </c>
      <c r="Q31" s="8">
        <f t="shared" si="12"/>
        <v>5.8735697658633687E-3</v>
      </c>
    </row>
    <row r="32" spans="1:17" ht="15.75" thickBot="1" x14ac:dyDescent="0.3">
      <c r="A32" s="2"/>
      <c r="B32" s="1">
        <v>0.1</v>
      </c>
      <c r="C32">
        <v>50225.666975791079</v>
      </c>
      <c r="D32">
        <v>1874.3666884925001</v>
      </c>
      <c r="E32">
        <v>1873.0845056749999</v>
      </c>
      <c r="H32" s="43"/>
      <c r="I32" s="53">
        <f t="shared" si="3"/>
        <v>0.1</v>
      </c>
      <c r="J32" s="7">
        <f t="shared" si="4"/>
        <v>50225.666975791079</v>
      </c>
      <c r="K32" s="7">
        <f t="shared" si="5"/>
        <v>1874.3666884925001</v>
      </c>
      <c r="L32" s="7">
        <f t="shared" si="6"/>
        <v>52098.751481466075</v>
      </c>
      <c r="M32" s="7">
        <f t="shared" si="7"/>
        <v>1873.0845056749999</v>
      </c>
      <c r="N32" s="8">
        <f t="shared" si="8"/>
        <v>1</v>
      </c>
      <c r="O32" s="8">
        <f t="shared" si="10"/>
        <v>3.7318900899732214E-2</v>
      </c>
      <c r="P32" s="8">
        <f t="shared" si="11"/>
        <v>1.0372933724618894</v>
      </c>
      <c r="Q32" s="8">
        <f t="shared" si="12"/>
        <v>3.7293372461889504E-2</v>
      </c>
    </row>
    <row r="33" spans="1:17" ht="15.75" thickBot="1" x14ac:dyDescent="0.3">
      <c r="A33" s="2"/>
      <c r="B33" s="1">
        <v>1</v>
      </c>
      <c r="C33">
        <v>503640.84687802137</v>
      </c>
      <c r="D33">
        <v>108644.964803975</v>
      </c>
      <c r="E33">
        <v>108405.3468415713</v>
      </c>
      <c r="H33" s="44"/>
      <c r="I33" s="54">
        <f t="shared" si="3"/>
        <v>1</v>
      </c>
      <c r="J33" s="11">
        <f t="shared" si="4"/>
        <v>503640.84687802137</v>
      </c>
      <c r="K33" s="11">
        <f t="shared" si="5"/>
        <v>108644.964803975</v>
      </c>
      <c r="L33" s="11">
        <f t="shared" si="6"/>
        <v>612046.19371959264</v>
      </c>
      <c r="M33" s="11">
        <f t="shared" si="7"/>
        <v>108405.3468415713</v>
      </c>
      <c r="N33" s="8">
        <f t="shared" si="8"/>
        <v>1</v>
      </c>
      <c r="O33" s="8">
        <f t="shared" si="10"/>
        <v>0.21571912897344508</v>
      </c>
      <c r="P33" s="8">
        <f t="shared" si="11"/>
        <v>1.2152433574710162</v>
      </c>
      <c r="Q33" s="8">
        <f t="shared" si="12"/>
        <v>0.21524335747101622</v>
      </c>
    </row>
    <row r="34" spans="1:17" x14ac:dyDescent="0.25">
      <c r="H34" s="34" t="s">
        <v>35</v>
      </c>
      <c r="I34" s="49">
        <v>1E-3</v>
      </c>
      <c r="J34" s="17">
        <f>J22/J2</f>
        <v>0.87426426785832922</v>
      </c>
      <c r="K34" s="17">
        <f>K22/K2</f>
        <v>74.82938604675212</v>
      </c>
      <c r="L34" s="17">
        <f t="shared" ref="K34:M34" si="13">L22/L2</f>
        <v>0.87575612219778565</v>
      </c>
      <c r="M34" s="17">
        <f t="shared" si="13"/>
        <v>71.203268730625723</v>
      </c>
      <c r="N34" s="8"/>
      <c r="O34" s="8"/>
      <c r="P34" s="8"/>
      <c r="Q34" s="9"/>
    </row>
    <row r="35" spans="1:17" x14ac:dyDescent="0.25">
      <c r="H35" s="35"/>
      <c r="I35" s="50">
        <v>0.01</v>
      </c>
      <c r="J35" s="16">
        <f t="shared" ref="J35:M35" si="14">J23/J3</f>
        <v>0.90177538595122075</v>
      </c>
      <c r="K35" s="16">
        <f t="shared" si="14"/>
        <v>149.23604713059245</v>
      </c>
      <c r="L35" s="16">
        <f t="shared" si="14"/>
        <v>0.91278362202315799</v>
      </c>
      <c r="M35" s="16">
        <f t="shared" si="14"/>
        <v>130.91099278169051</v>
      </c>
      <c r="N35" s="7"/>
      <c r="O35" s="7"/>
      <c r="P35" s="7"/>
      <c r="Q35" s="10"/>
    </row>
    <row r="36" spans="1:17" x14ac:dyDescent="0.25">
      <c r="H36" s="35"/>
      <c r="I36" s="50">
        <v>0.1</v>
      </c>
      <c r="J36" s="16">
        <f t="shared" ref="J36:M36" si="15">J24/J4</f>
        <v>0.87484763742571936</v>
      </c>
      <c r="K36" s="16">
        <f t="shared" si="15"/>
        <v>204.26064474673365</v>
      </c>
      <c r="L36" s="16">
        <f t="shared" si="15"/>
        <v>0.94396116570277611</v>
      </c>
      <c r="M36" s="16">
        <f t="shared" si="15"/>
        <v>167.66463106093019</v>
      </c>
      <c r="N36" s="7"/>
      <c r="O36" s="7"/>
      <c r="P36" s="7"/>
      <c r="Q36" s="10"/>
    </row>
    <row r="37" spans="1:17" ht="15.75" thickBot="1" x14ac:dyDescent="0.3">
      <c r="H37" s="36"/>
      <c r="I37" s="51">
        <v>1</v>
      </c>
      <c r="J37" s="18">
        <f t="shared" ref="J37:M37" si="16">J25/J5</f>
        <v>0.8703228029749851</v>
      </c>
      <c r="K37" s="18">
        <f t="shared" si="16"/>
        <v>142.78913841579936</v>
      </c>
      <c r="L37" s="18">
        <f t="shared" si="16"/>
        <v>1.2646093256814466</v>
      </c>
      <c r="M37" s="18">
        <f t="shared" si="16"/>
        <v>108.99879783976608</v>
      </c>
      <c r="N37" s="11"/>
      <c r="O37" s="11"/>
      <c r="P37" s="11"/>
      <c r="Q37" s="12"/>
    </row>
    <row r="38" spans="1:17" x14ac:dyDescent="0.25">
      <c r="H38" s="37" t="s">
        <v>39</v>
      </c>
      <c r="I38" s="49">
        <v>1E-3</v>
      </c>
      <c r="J38" s="17">
        <f>J30/J26</f>
        <v>0.65208487918715963</v>
      </c>
      <c r="K38" s="17">
        <f t="shared" ref="K38:M38" si="17">K30/K26</f>
        <v>0.98698414693202829</v>
      </c>
      <c r="L38" s="17">
        <f t="shared" si="17"/>
        <v>0.65226536691306314</v>
      </c>
      <c r="M38" s="17">
        <f t="shared" si="17"/>
        <v>0.98633940782668317</v>
      </c>
      <c r="N38" s="8"/>
      <c r="O38" s="8"/>
      <c r="P38" s="8"/>
      <c r="Q38" s="9"/>
    </row>
    <row r="39" spans="1:17" x14ac:dyDescent="0.25">
      <c r="H39" s="38"/>
      <c r="I39" s="50">
        <v>0.01</v>
      </c>
      <c r="J39" s="16">
        <f t="shared" ref="J39:M39" si="18">J31/J27</f>
        <v>0.6553833887896916</v>
      </c>
      <c r="K39" s="16">
        <f t="shared" si="18"/>
        <v>0.993387819773067</v>
      </c>
      <c r="L39" s="16">
        <f t="shared" si="18"/>
        <v>0.65668579277941141</v>
      </c>
      <c r="M39" s="16">
        <f t="shared" si="18"/>
        <v>0.9924761678533941</v>
      </c>
      <c r="N39" s="7"/>
      <c r="O39" s="7"/>
      <c r="P39" s="7"/>
      <c r="Q39" s="10"/>
    </row>
    <row r="40" spans="1:17" x14ac:dyDescent="0.25">
      <c r="H40" s="38"/>
      <c r="I40" s="50">
        <v>0.1</v>
      </c>
      <c r="J40" s="16">
        <f t="shared" ref="J40:M40" si="19">J32/J28</f>
        <v>0.65215547878722824</v>
      </c>
      <c r="K40" s="16">
        <f t="shared" si="19"/>
        <v>0.99515176537340932</v>
      </c>
      <c r="L40" s="16">
        <f t="shared" si="19"/>
        <v>0.66032160625960667</v>
      </c>
      <c r="M40" s="16">
        <f t="shared" si="19"/>
        <v>0.99410601965928846</v>
      </c>
      <c r="N40" s="7"/>
      <c r="O40" s="7"/>
      <c r="P40" s="7"/>
      <c r="Q40" s="10"/>
    </row>
    <row r="41" spans="1:17" ht="15.75" thickBot="1" x14ac:dyDescent="0.3">
      <c r="H41" s="39"/>
      <c r="I41" s="51">
        <v>1</v>
      </c>
      <c r="J41" s="18">
        <f t="shared" ref="J41:M41" si="20">J33/J29</f>
        <v>0.65160712970556223</v>
      </c>
      <c r="K41" s="18">
        <f t="shared" si="20"/>
        <v>0.99309340458167861</v>
      </c>
      <c r="L41" s="18">
        <f t="shared" si="20"/>
        <v>0.69368463413573256</v>
      </c>
      <c r="M41" s="18">
        <f t="shared" si="20"/>
        <v>0.99099089341998703</v>
      </c>
      <c r="N41" s="11"/>
      <c r="O41" s="11"/>
      <c r="P41" s="11"/>
      <c r="Q41" s="12"/>
    </row>
    <row r="42" spans="1:17" x14ac:dyDescent="0.25">
      <c r="H42" s="45"/>
      <c r="I42" s="63"/>
    </row>
    <row r="64" spans="3:3" x14ac:dyDescent="0.25">
      <c r="C64" t="s">
        <v>36</v>
      </c>
    </row>
    <row r="65" spans="3:3" x14ac:dyDescent="0.25">
      <c r="C65" t="s">
        <v>37</v>
      </c>
    </row>
  </sheetData>
  <mergeCells count="18">
    <mergeCell ref="H34:H37"/>
    <mergeCell ref="H38:H41"/>
    <mergeCell ref="A22:A25"/>
    <mergeCell ref="A26:A29"/>
    <mergeCell ref="A30:A33"/>
    <mergeCell ref="H2:H5"/>
    <mergeCell ref="H6:H9"/>
    <mergeCell ref="H10:H13"/>
    <mergeCell ref="H18:H21"/>
    <mergeCell ref="H22:H25"/>
    <mergeCell ref="H14:H17"/>
    <mergeCell ref="H26:H29"/>
    <mergeCell ref="H30:H33"/>
    <mergeCell ref="A2:A5"/>
    <mergeCell ref="A6:A9"/>
    <mergeCell ref="A10:A13"/>
    <mergeCell ref="A14:A17"/>
    <mergeCell ref="A18:A2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40" zoomScaleNormal="40" workbookViewId="0">
      <selection activeCell="AB68" sqref="AB68"/>
    </sheetView>
  </sheetViews>
  <sheetFormatPr defaultRowHeight="15" x14ac:dyDescent="0.25"/>
  <cols>
    <col min="8" max="8" width="23.140625" bestFit="1" customWidth="1"/>
    <col min="9" max="9" width="16.5703125" style="6" bestFit="1" customWidth="1"/>
    <col min="10" max="11" width="12" bestFit="1" customWidth="1"/>
    <col min="12" max="12" width="13.85546875" bestFit="1" customWidth="1"/>
    <col min="13" max="13" width="15.42578125" customWidth="1"/>
  </cols>
  <sheetData>
    <row r="1" spans="1:26" ht="34.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7" t="str">
        <f>A1</f>
        <v>Result type</v>
      </c>
      <c r="I1" s="28" t="str">
        <f t="shared" ref="I1:K16" si="0">B1</f>
        <v>Sensitivity values</v>
      </c>
      <c r="J1" s="28" t="str">
        <f t="shared" si="0"/>
        <v>Buildings</v>
      </c>
      <c r="K1" s="28" t="str">
        <f t="shared" si="0"/>
        <v>Network</v>
      </c>
      <c r="L1" s="28" t="str">
        <f>E1</f>
        <v>Combined - LP</v>
      </c>
      <c r="M1" s="29" t="s">
        <v>41</v>
      </c>
      <c r="N1" s="23"/>
      <c r="O1" s="19"/>
    </row>
    <row r="2" spans="1:26" x14ac:dyDescent="0.25">
      <c r="A2" s="2" t="s">
        <v>5</v>
      </c>
      <c r="B2" s="1">
        <v>5</v>
      </c>
      <c r="C2">
        <v>269280.17242635228</v>
      </c>
      <c r="D2">
        <v>377.79266901873052</v>
      </c>
      <c r="E2">
        <v>492.67480630986392</v>
      </c>
      <c r="H2" s="30" t="str">
        <f>VLOOKUP(A2, Legends!$A$10:$B$17, 2, FALSE)</f>
        <v>Difference in energy use</v>
      </c>
      <c r="I2" s="52">
        <f>B2</f>
        <v>5</v>
      </c>
      <c r="J2" s="8">
        <f t="shared" si="0"/>
        <v>269280.17242635228</v>
      </c>
      <c r="K2" s="8">
        <f t="shared" si="0"/>
        <v>377.79266901873052</v>
      </c>
      <c r="L2" s="8">
        <f>E2+J2</f>
        <v>269772.84723266214</v>
      </c>
      <c r="M2" s="9">
        <f>E2</f>
        <v>492.67480630986392</v>
      </c>
    </row>
    <row r="3" spans="1:26" x14ac:dyDescent="0.25">
      <c r="A3" s="2"/>
      <c r="B3" s="1">
        <v>7.5</v>
      </c>
      <c r="C3">
        <v>269280.17242635228</v>
      </c>
      <c r="D3">
        <v>566.68900348059833</v>
      </c>
      <c r="E3">
        <v>739.01220947876573</v>
      </c>
      <c r="H3" s="31"/>
      <c r="I3" s="53">
        <f t="shared" ref="I3:I64" si="1">B3</f>
        <v>7.5</v>
      </c>
      <c r="J3" s="7">
        <f t="shared" si="0"/>
        <v>269280.17242635228</v>
      </c>
      <c r="K3" s="7">
        <f t="shared" si="0"/>
        <v>566.68900348059833</v>
      </c>
      <c r="L3" s="7">
        <f t="shared" ref="L3:L8" si="2">E3+J3</f>
        <v>270019.18463583104</v>
      </c>
      <c r="M3" s="10">
        <f t="shared" ref="M3:M66" si="3">E3</f>
        <v>739.01220947876573</v>
      </c>
    </row>
    <row r="4" spans="1:26" x14ac:dyDescent="0.25">
      <c r="A4" s="2"/>
      <c r="B4" s="1">
        <v>10</v>
      </c>
      <c r="C4">
        <v>269280.17242635228</v>
      </c>
      <c r="D4">
        <v>755.58533837087452</v>
      </c>
      <c r="E4">
        <v>985.34961281530559</v>
      </c>
      <c r="H4" s="31"/>
      <c r="I4" s="53">
        <f t="shared" si="1"/>
        <v>10</v>
      </c>
      <c r="J4" s="7">
        <f t="shared" si="0"/>
        <v>269280.17242635228</v>
      </c>
      <c r="K4" s="7">
        <f t="shared" si="0"/>
        <v>755.58533837087452</v>
      </c>
      <c r="L4" s="7">
        <f t="shared" si="2"/>
        <v>270265.52203916758</v>
      </c>
      <c r="M4" s="10">
        <f t="shared" si="3"/>
        <v>985.34961281530559</v>
      </c>
    </row>
    <row r="5" spans="1:26" x14ac:dyDescent="0.25">
      <c r="A5" s="2"/>
      <c r="B5" s="1">
        <v>12.5</v>
      </c>
      <c r="C5">
        <v>269280.17242635228</v>
      </c>
      <c r="D5">
        <v>944.48167263902724</v>
      </c>
      <c r="E5">
        <v>1231.687016289681</v>
      </c>
      <c r="H5" s="31"/>
      <c r="I5" s="53">
        <f t="shared" si="1"/>
        <v>12.5</v>
      </c>
      <c r="J5" s="7">
        <f t="shared" si="0"/>
        <v>269280.17242635228</v>
      </c>
      <c r="K5" s="7">
        <f t="shared" si="0"/>
        <v>944.48167263902724</v>
      </c>
      <c r="L5" s="7">
        <f t="shared" si="2"/>
        <v>270511.85944264196</v>
      </c>
      <c r="M5" s="10">
        <f t="shared" si="3"/>
        <v>1231.687016289681</v>
      </c>
    </row>
    <row r="6" spans="1:26" x14ac:dyDescent="0.25">
      <c r="A6" s="2"/>
      <c r="B6" s="1">
        <v>15</v>
      </c>
      <c r="C6">
        <v>269280.17242635228</v>
      </c>
      <c r="D6">
        <v>1133.378007644787</v>
      </c>
      <c r="E6">
        <v>1478.02441904135</v>
      </c>
      <c r="H6" s="31"/>
      <c r="I6" s="53">
        <f t="shared" si="1"/>
        <v>15</v>
      </c>
      <c r="J6" s="7">
        <f t="shared" si="0"/>
        <v>269280.17242635228</v>
      </c>
      <c r="K6" s="7">
        <f t="shared" si="0"/>
        <v>1133.378007644787</v>
      </c>
      <c r="L6" s="7">
        <f t="shared" si="2"/>
        <v>270758.19684539363</v>
      </c>
      <c r="M6" s="10">
        <f t="shared" si="3"/>
        <v>1478.02441904135</v>
      </c>
    </row>
    <row r="7" spans="1:26" x14ac:dyDescent="0.25">
      <c r="A7" s="2"/>
      <c r="B7" s="1">
        <v>17.5</v>
      </c>
      <c r="C7">
        <v>269280.17242635228</v>
      </c>
      <c r="D7">
        <v>1322.274341965094</v>
      </c>
      <c r="E7">
        <v>1724.361822566018</v>
      </c>
      <c r="H7" s="31"/>
      <c r="I7" s="53">
        <f t="shared" si="1"/>
        <v>17.5</v>
      </c>
      <c r="J7" s="7">
        <f t="shared" si="0"/>
        <v>269280.17242635228</v>
      </c>
      <c r="K7" s="7">
        <f t="shared" si="0"/>
        <v>1322.274341965094</v>
      </c>
      <c r="L7" s="7">
        <f t="shared" si="2"/>
        <v>271004.53424891829</v>
      </c>
      <c r="M7" s="10">
        <f t="shared" si="3"/>
        <v>1724.361822566018</v>
      </c>
    </row>
    <row r="8" spans="1:26" ht="15.75" thickBot="1" x14ac:dyDescent="0.3">
      <c r="A8" s="2"/>
      <c r="B8" s="1">
        <v>20</v>
      </c>
      <c r="C8">
        <v>269280.17242635228</v>
      </c>
      <c r="D8">
        <v>1511.170677071437</v>
      </c>
      <c r="E8">
        <v>1970.699225695804</v>
      </c>
      <c r="H8" s="32"/>
      <c r="I8" s="54">
        <f t="shared" si="1"/>
        <v>20</v>
      </c>
      <c r="J8" s="11">
        <f t="shared" si="0"/>
        <v>269280.17242635228</v>
      </c>
      <c r="K8" s="11">
        <f t="shared" si="0"/>
        <v>1511.170677071437</v>
      </c>
      <c r="L8" s="11">
        <f t="shared" si="2"/>
        <v>271250.87165204808</v>
      </c>
      <c r="M8" s="12">
        <f t="shared" si="3"/>
        <v>1970.699225695804</v>
      </c>
    </row>
    <row r="9" spans="1:26" x14ac:dyDescent="0.25">
      <c r="A9" s="2" t="s">
        <v>6</v>
      </c>
      <c r="B9" s="1">
        <v>5</v>
      </c>
      <c r="C9">
        <v>14399882.837543409</v>
      </c>
      <c r="D9">
        <v>14398240.474640369</v>
      </c>
      <c r="E9">
        <v>14667621.524153011</v>
      </c>
      <c r="H9" s="30" t="str">
        <f>VLOOKUP(A9, Legends!$A$10:$B$17, 2, FALSE)</f>
        <v>Energy use reference</v>
      </c>
      <c r="I9" s="52">
        <f t="shared" si="1"/>
        <v>5</v>
      </c>
      <c r="J9" s="8">
        <f t="shared" si="0"/>
        <v>14399882.837543409</v>
      </c>
      <c r="K9" s="8">
        <f t="shared" si="0"/>
        <v>14398240.474640369</v>
      </c>
      <c r="L9" s="8">
        <f t="shared" ref="L2:M57" si="4">E9</f>
        <v>14667621.524153011</v>
      </c>
      <c r="M9" s="9">
        <f t="shared" si="3"/>
        <v>14667621.524153011</v>
      </c>
    </row>
    <row r="10" spans="1:26" x14ac:dyDescent="0.25">
      <c r="A10" s="2"/>
      <c r="B10" s="1">
        <v>7.5</v>
      </c>
      <c r="C10">
        <v>14399882.837543409</v>
      </c>
      <c r="D10">
        <v>14398240.474640369</v>
      </c>
      <c r="E10">
        <v>14667621.524153011</v>
      </c>
      <c r="H10" s="31"/>
      <c r="I10" s="53">
        <f t="shared" si="1"/>
        <v>7.5</v>
      </c>
      <c r="J10" s="7">
        <f t="shared" si="0"/>
        <v>14399882.837543409</v>
      </c>
      <c r="K10" s="7">
        <f t="shared" si="0"/>
        <v>14398240.474640369</v>
      </c>
      <c r="L10" s="7">
        <f t="shared" si="4"/>
        <v>14667621.524153011</v>
      </c>
      <c r="M10" s="10">
        <f t="shared" si="3"/>
        <v>14667621.524153011</v>
      </c>
    </row>
    <row r="11" spans="1:26" x14ac:dyDescent="0.25">
      <c r="A11" s="2"/>
      <c r="B11" s="1">
        <v>10</v>
      </c>
      <c r="C11">
        <v>14399882.837543409</v>
      </c>
      <c r="D11">
        <v>14398240.474640369</v>
      </c>
      <c r="E11">
        <v>14667621.524153011</v>
      </c>
      <c r="H11" s="31"/>
      <c r="I11" s="53">
        <f t="shared" si="1"/>
        <v>10</v>
      </c>
      <c r="J11" s="7">
        <f t="shared" si="0"/>
        <v>14399882.837543409</v>
      </c>
      <c r="K11" s="7">
        <f t="shared" si="0"/>
        <v>14398240.474640369</v>
      </c>
      <c r="L11" s="7">
        <f t="shared" si="4"/>
        <v>14667621.524153011</v>
      </c>
      <c r="M11" s="10">
        <f t="shared" si="3"/>
        <v>14667621.524153011</v>
      </c>
    </row>
    <row r="12" spans="1:26" x14ac:dyDescent="0.25">
      <c r="A12" s="2"/>
      <c r="B12" s="1">
        <v>12.5</v>
      </c>
      <c r="C12">
        <v>14399882.837543409</v>
      </c>
      <c r="D12">
        <v>14398240.474640369</v>
      </c>
      <c r="E12">
        <v>14667621.524153011</v>
      </c>
      <c r="H12" s="31"/>
      <c r="I12" s="53">
        <f t="shared" si="1"/>
        <v>12.5</v>
      </c>
      <c r="J12" s="7">
        <f t="shared" si="0"/>
        <v>14399882.837543409</v>
      </c>
      <c r="K12" s="7">
        <f t="shared" si="0"/>
        <v>14398240.474640369</v>
      </c>
      <c r="L12" s="7">
        <f t="shared" si="4"/>
        <v>14667621.524153011</v>
      </c>
      <c r="M12" s="10">
        <f t="shared" si="3"/>
        <v>14667621.524153011</v>
      </c>
    </row>
    <row r="13" spans="1:26" x14ac:dyDescent="0.25">
      <c r="A13" s="2"/>
      <c r="B13" s="1">
        <v>15</v>
      </c>
      <c r="C13">
        <v>14399882.837543409</v>
      </c>
      <c r="D13">
        <v>14398240.474640369</v>
      </c>
      <c r="E13">
        <v>14667621.524153011</v>
      </c>
      <c r="H13" s="31"/>
      <c r="I13" s="53">
        <f t="shared" si="1"/>
        <v>15</v>
      </c>
      <c r="J13" s="7">
        <f t="shared" si="0"/>
        <v>14399882.837543409</v>
      </c>
      <c r="K13" s="7">
        <f t="shared" si="0"/>
        <v>14398240.474640369</v>
      </c>
      <c r="L13" s="7">
        <f t="shared" si="4"/>
        <v>14667621.524153011</v>
      </c>
      <c r="M13" s="10">
        <f t="shared" si="3"/>
        <v>14667621.524153011</v>
      </c>
    </row>
    <row r="14" spans="1:26" x14ac:dyDescent="0.25">
      <c r="A14" s="2"/>
      <c r="B14" s="1">
        <v>17.5</v>
      </c>
      <c r="C14">
        <v>14399882.837543409</v>
      </c>
      <c r="D14">
        <v>14398240.474640369</v>
      </c>
      <c r="E14">
        <v>14667621.524153011</v>
      </c>
      <c r="H14" s="31"/>
      <c r="I14" s="53">
        <f t="shared" si="1"/>
        <v>17.5</v>
      </c>
      <c r="J14" s="7">
        <f t="shared" si="0"/>
        <v>14399882.837543409</v>
      </c>
      <c r="K14" s="7">
        <f t="shared" si="0"/>
        <v>14398240.474640369</v>
      </c>
      <c r="L14" s="7">
        <f t="shared" si="4"/>
        <v>14667621.524153011</v>
      </c>
      <c r="M14" s="10">
        <f t="shared" si="3"/>
        <v>14667621.524153011</v>
      </c>
    </row>
    <row r="15" spans="1:26" ht="15.75" thickBot="1" x14ac:dyDescent="0.3">
      <c r="A15" s="2"/>
      <c r="B15" s="1">
        <v>20</v>
      </c>
      <c r="C15">
        <v>14399882.837543409</v>
      </c>
      <c r="D15">
        <v>14398240.474640369</v>
      </c>
      <c r="E15">
        <v>14667621.524153011</v>
      </c>
      <c r="H15" s="33"/>
      <c r="I15" s="62">
        <f t="shared" si="1"/>
        <v>20</v>
      </c>
      <c r="J15" s="13">
        <f t="shared" si="0"/>
        <v>14399882.837543409</v>
      </c>
      <c r="K15" s="13">
        <f t="shared" si="0"/>
        <v>14398240.474640369</v>
      </c>
      <c r="L15" s="13">
        <f t="shared" si="4"/>
        <v>14667621.524153011</v>
      </c>
      <c r="M15" s="14">
        <f t="shared" si="3"/>
        <v>14667621.524153011</v>
      </c>
    </row>
    <row r="16" spans="1:26" x14ac:dyDescent="0.25">
      <c r="A16" s="2" t="s">
        <v>7</v>
      </c>
      <c r="B16" s="1">
        <v>5</v>
      </c>
      <c r="C16">
        <v>14669163.009969771</v>
      </c>
      <c r="D16">
        <v>14398618.26730939</v>
      </c>
      <c r="E16">
        <v>14668114.198959321</v>
      </c>
      <c r="H16" s="30" t="str">
        <f>VLOOKUP(A16, Legends!$A$10:$B$17, 2, FALSE)</f>
        <v>Energy use flexibility</v>
      </c>
      <c r="I16" s="52">
        <f t="shared" si="1"/>
        <v>5</v>
      </c>
      <c r="J16" s="8">
        <f t="shared" si="0"/>
        <v>14669163.009969771</v>
      </c>
      <c r="K16" s="8">
        <f t="shared" si="0"/>
        <v>14398618.26730939</v>
      </c>
      <c r="L16" s="8">
        <f t="shared" si="4"/>
        <v>14668114.198959321</v>
      </c>
      <c r="M16" s="9">
        <f t="shared" si="3"/>
        <v>14668114.198959321</v>
      </c>
      <c r="Z16" t="s">
        <v>43</v>
      </c>
    </row>
    <row r="17" spans="1:26" x14ac:dyDescent="0.25">
      <c r="A17" s="2"/>
      <c r="B17" s="1">
        <v>7.5</v>
      </c>
      <c r="C17">
        <v>14669163.009969771</v>
      </c>
      <c r="D17">
        <v>14398807.16364385</v>
      </c>
      <c r="E17">
        <v>14668360.53636248</v>
      </c>
      <c r="H17" s="31"/>
      <c r="I17" s="53">
        <f t="shared" si="1"/>
        <v>7.5</v>
      </c>
      <c r="J17" s="7">
        <f t="shared" ref="J17:J57" si="5">C17</f>
        <v>14669163.009969771</v>
      </c>
      <c r="K17" s="7">
        <f t="shared" ref="K17:K57" si="6">D17</f>
        <v>14398807.16364385</v>
      </c>
      <c r="L17" s="7">
        <f t="shared" si="4"/>
        <v>14668360.53636248</v>
      </c>
      <c r="M17" s="10">
        <f t="shared" si="3"/>
        <v>14668360.53636248</v>
      </c>
      <c r="Z17" t="s">
        <v>42</v>
      </c>
    </row>
    <row r="18" spans="1:26" x14ac:dyDescent="0.25">
      <c r="A18" s="2"/>
      <c r="B18" s="1">
        <v>10</v>
      </c>
      <c r="C18">
        <v>14669163.009969771</v>
      </c>
      <c r="D18">
        <v>14398996.05997874</v>
      </c>
      <c r="E18">
        <v>14668606.873765821</v>
      </c>
      <c r="H18" s="31"/>
      <c r="I18" s="53">
        <f t="shared" si="1"/>
        <v>10</v>
      </c>
      <c r="J18" s="7">
        <f t="shared" si="5"/>
        <v>14669163.009969771</v>
      </c>
      <c r="K18" s="7">
        <f t="shared" si="6"/>
        <v>14398996.05997874</v>
      </c>
      <c r="L18" s="7">
        <f t="shared" si="4"/>
        <v>14668606.873765821</v>
      </c>
      <c r="M18" s="10">
        <f t="shared" si="3"/>
        <v>14668606.873765821</v>
      </c>
      <c r="Z18" t="s">
        <v>44</v>
      </c>
    </row>
    <row r="19" spans="1:26" x14ac:dyDescent="0.25">
      <c r="A19" s="2"/>
      <c r="B19" s="1">
        <v>12.5</v>
      </c>
      <c r="C19">
        <v>14669163.009969771</v>
      </c>
      <c r="D19">
        <v>14399184.95631301</v>
      </c>
      <c r="E19">
        <v>14668853.211169301</v>
      </c>
      <c r="H19" s="31"/>
      <c r="I19" s="53">
        <f t="shared" si="1"/>
        <v>12.5</v>
      </c>
      <c r="J19" s="7">
        <f t="shared" si="5"/>
        <v>14669163.009969771</v>
      </c>
      <c r="K19" s="7">
        <f t="shared" si="6"/>
        <v>14399184.95631301</v>
      </c>
      <c r="L19" s="7">
        <f t="shared" si="4"/>
        <v>14668853.211169301</v>
      </c>
      <c r="M19" s="10">
        <f t="shared" si="3"/>
        <v>14668853.211169301</v>
      </c>
      <c r="Z19" t="s">
        <v>45</v>
      </c>
    </row>
    <row r="20" spans="1:26" x14ac:dyDescent="0.25">
      <c r="A20" s="2"/>
      <c r="B20" s="1">
        <v>15</v>
      </c>
      <c r="C20">
        <v>14669163.009969771</v>
      </c>
      <c r="D20">
        <v>14399373.85264801</v>
      </c>
      <c r="E20">
        <v>14669099.54857205</v>
      </c>
      <c r="H20" s="31"/>
      <c r="I20" s="53">
        <f t="shared" si="1"/>
        <v>15</v>
      </c>
      <c r="J20" s="7">
        <f t="shared" si="5"/>
        <v>14669163.009969771</v>
      </c>
      <c r="K20" s="7">
        <f t="shared" si="6"/>
        <v>14399373.85264801</v>
      </c>
      <c r="L20" s="7">
        <f t="shared" si="4"/>
        <v>14669099.54857205</v>
      </c>
      <c r="M20" s="10">
        <f t="shared" si="3"/>
        <v>14669099.54857205</v>
      </c>
    </row>
    <row r="21" spans="1:26" x14ac:dyDescent="0.25">
      <c r="A21" s="2"/>
      <c r="B21" s="1">
        <v>17.5</v>
      </c>
      <c r="C21">
        <v>14669163.009969771</v>
      </c>
      <c r="D21">
        <v>14399562.748982331</v>
      </c>
      <c r="E21">
        <v>14669345.885975569</v>
      </c>
      <c r="H21" s="31"/>
      <c r="I21" s="53">
        <f t="shared" si="1"/>
        <v>17.5</v>
      </c>
      <c r="J21" s="7">
        <f t="shared" si="5"/>
        <v>14669163.009969771</v>
      </c>
      <c r="K21" s="7">
        <f t="shared" si="6"/>
        <v>14399562.748982331</v>
      </c>
      <c r="L21" s="7">
        <f t="shared" si="4"/>
        <v>14669345.885975569</v>
      </c>
      <c r="M21" s="10">
        <f t="shared" si="3"/>
        <v>14669345.885975569</v>
      </c>
    </row>
    <row r="22" spans="1:26" ht="15.75" thickBot="1" x14ac:dyDescent="0.3">
      <c r="A22" s="2"/>
      <c r="B22" s="1">
        <v>20</v>
      </c>
      <c r="C22">
        <v>14669163.009969771</v>
      </c>
      <c r="D22">
        <v>14399751.645317441</v>
      </c>
      <c r="E22">
        <v>14669592.223378699</v>
      </c>
      <c r="H22" s="32"/>
      <c r="I22" s="54">
        <f t="shared" si="1"/>
        <v>20</v>
      </c>
      <c r="J22" s="11">
        <f t="shared" si="5"/>
        <v>14669163.009969771</v>
      </c>
      <c r="K22" s="11">
        <f t="shared" si="6"/>
        <v>14399751.645317441</v>
      </c>
      <c r="L22" s="11">
        <f t="shared" si="4"/>
        <v>14669592.223378699</v>
      </c>
      <c r="M22" s="12">
        <f t="shared" si="3"/>
        <v>14669592.223378699</v>
      </c>
    </row>
    <row r="23" spans="1:26" x14ac:dyDescent="0.25">
      <c r="A23" s="2" t="s">
        <v>8</v>
      </c>
      <c r="B23" s="1">
        <v>5</v>
      </c>
      <c r="C23">
        <v>24221928.268008981</v>
      </c>
      <c r="D23">
        <v>24219683.37983745</v>
      </c>
      <c r="E23">
        <v>23985236.447214149</v>
      </c>
      <c r="H23" s="30" t="str">
        <f>VLOOKUP(A23, Legends!$A$10:$B$17, 2, FALSE)</f>
        <v>Energy cost reference</v>
      </c>
      <c r="I23" s="52">
        <f t="shared" si="1"/>
        <v>5</v>
      </c>
      <c r="J23" s="8">
        <f t="shared" si="5"/>
        <v>24221928.268008981</v>
      </c>
      <c r="K23" s="8">
        <f t="shared" si="6"/>
        <v>24219683.37983745</v>
      </c>
      <c r="L23" s="8">
        <f t="shared" si="4"/>
        <v>23985236.447214149</v>
      </c>
      <c r="M23" s="9">
        <f t="shared" si="3"/>
        <v>23985236.447214149</v>
      </c>
    </row>
    <row r="24" spans="1:26" x14ac:dyDescent="0.25">
      <c r="A24" s="2"/>
      <c r="B24" s="1">
        <v>7.5</v>
      </c>
      <c r="C24">
        <v>24221928.268008981</v>
      </c>
      <c r="D24">
        <v>24219683.37983745</v>
      </c>
      <c r="E24">
        <v>23985236.447214149</v>
      </c>
      <c r="H24" s="31"/>
      <c r="I24" s="53">
        <f t="shared" si="1"/>
        <v>7.5</v>
      </c>
      <c r="J24" s="7">
        <f t="shared" si="5"/>
        <v>24221928.268008981</v>
      </c>
      <c r="K24" s="7">
        <f t="shared" si="6"/>
        <v>24219683.37983745</v>
      </c>
      <c r="L24" s="7">
        <f t="shared" si="4"/>
        <v>23985236.447214149</v>
      </c>
      <c r="M24" s="10">
        <f t="shared" si="3"/>
        <v>23985236.447214149</v>
      </c>
    </row>
    <row r="25" spans="1:26" x14ac:dyDescent="0.25">
      <c r="A25" s="2"/>
      <c r="B25" s="1">
        <v>10</v>
      </c>
      <c r="C25">
        <v>24221928.268008981</v>
      </c>
      <c r="D25">
        <v>24219683.37983745</v>
      </c>
      <c r="E25">
        <v>23985236.447214149</v>
      </c>
      <c r="H25" s="31"/>
      <c r="I25" s="53">
        <f t="shared" si="1"/>
        <v>10</v>
      </c>
      <c r="J25" s="7">
        <f t="shared" si="5"/>
        <v>24221928.268008981</v>
      </c>
      <c r="K25" s="7">
        <f t="shared" si="6"/>
        <v>24219683.37983745</v>
      </c>
      <c r="L25" s="7">
        <f t="shared" si="4"/>
        <v>23985236.447214149</v>
      </c>
      <c r="M25" s="10">
        <f t="shared" si="3"/>
        <v>23985236.447214149</v>
      </c>
    </row>
    <row r="26" spans="1:26" x14ac:dyDescent="0.25">
      <c r="A26" s="2"/>
      <c r="B26" s="1">
        <v>12.5</v>
      </c>
      <c r="C26">
        <v>24221928.268008981</v>
      </c>
      <c r="D26">
        <v>24219683.37983745</v>
      </c>
      <c r="E26">
        <v>23985236.447214149</v>
      </c>
      <c r="H26" s="31"/>
      <c r="I26" s="53">
        <f t="shared" si="1"/>
        <v>12.5</v>
      </c>
      <c r="J26" s="7">
        <f t="shared" si="5"/>
        <v>24221928.268008981</v>
      </c>
      <c r="K26" s="7">
        <f t="shared" si="6"/>
        <v>24219683.37983745</v>
      </c>
      <c r="L26" s="7">
        <f t="shared" si="4"/>
        <v>23985236.447214149</v>
      </c>
      <c r="M26" s="10">
        <f t="shared" si="3"/>
        <v>23985236.447214149</v>
      </c>
    </row>
    <row r="27" spans="1:26" x14ac:dyDescent="0.25">
      <c r="A27" s="2"/>
      <c r="B27" s="1">
        <v>15</v>
      </c>
      <c r="C27">
        <v>24221928.268008981</v>
      </c>
      <c r="D27">
        <v>24219683.37983745</v>
      </c>
      <c r="E27">
        <v>23985236.447214149</v>
      </c>
      <c r="H27" s="31"/>
      <c r="I27" s="53">
        <f t="shared" si="1"/>
        <v>15</v>
      </c>
      <c r="J27" s="7">
        <f t="shared" si="5"/>
        <v>24221928.268008981</v>
      </c>
      <c r="K27" s="7">
        <f t="shared" si="6"/>
        <v>24219683.37983745</v>
      </c>
      <c r="L27" s="7">
        <f t="shared" si="4"/>
        <v>23985236.447214149</v>
      </c>
      <c r="M27" s="10">
        <f t="shared" si="3"/>
        <v>23985236.447214149</v>
      </c>
    </row>
    <row r="28" spans="1:26" x14ac:dyDescent="0.25">
      <c r="A28" s="2"/>
      <c r="B28" s="1">
        <v>17.5</v>
      </c>
      <c r="C28">
        <v>24221928.268008981</v>
      </c>
      <c r="D28">
        <v>24219683.37983745</v>
      </c>
      <c r="E28">
        <v>23985236.447214149</v>
      </c>
      <c r="H28" s="31"/>
      <c r="I28" s="53">
        <f t="shared" si="1"/>
        <v>17.5</v>
      </c>
      <c r="J28" s="7">
        <f t="shared" si="5"/>
        <v>24221928.268008981</v>
      </c>
      <c r="K28" s="7">
        <f t="shared" si="6"/>
        <v>24219683.37983745</v>
      </c>
      <c r="L28" s="7">
        <f t="shared" si="4"/>
        <v>23985236.447214149</v>
      </c>
      <c r="M28" s="10">
        <f t="shared" si="3"/>
        <v>23985236.447214149</v>
      </c>
    </row>
    <row r="29" spans="1:26" ht="15.75" thickBot="1" x14ac:dyDescent="0.3">
      <c r="A29" s="2"/>
      <c r="B29" s="1">
        <v>20</v>
      </c>
      <c r="C29">
        <v>24221928.268008981</v>
      </c>
      <c r="D29">
        <v>24219683.37983745</v>
      </c>
      <c r="E29">
        <v>23985236.447214149</v>
      </c>
      <c r="H29" s="32"/>
      <c r="I29" s="54">
        <f t="shared" si="1"/>
        <v>20</v>
      </c>
      <c r="J29" s="11">
        <f t="shared" si="5"/>
        <v>24221928.268008981</v>
      </c>
      <c r="K29" s="11">
        <f t="shared" si="6"/>
        <v>24219683.37983745</v>
      </c>
      <c r="L29" s="11">
        <f t="shared" si="4"/>
        <v>23985236.447214149</v>
      </c>
      <c r="M29" s="12">
        <f t="shared" si="3"/>
        <v>23985236.447214149</v>
      </c>
    </row>
    <row r="30" spans="1:26" x14ac:dyDescent="0.25">
      <c r="A30" s="2" t="s">
        <v>9</v>
      </c>
      <c r="B30" s="1">
        <v>5</v>
      </c>
      <c r="C30">
        <v>23987567.593557291</v>
      </c>
      <c r="D30">
        <v>24165738.690104321</v>
      </c>
      <c r="E30">
        <v>23931526.366444271</v>
      </c>
      <c r="H30" s="30" t="str">
        <f>VLOOKUP(A30, Legends!$A$10:$B$17, 2, FALSE)</f>
        <v>Energy cost flexibility</v>
      </c>
      <c r="I30" s="52">
        <f t="shared" si="1"/>
        <v>5</v>
      </c>
      <c r="J30" s="8">
        <f t="shared" si="5"/>
        <v>23987567.593557291</v>
      </c>
      <c r="K30" s="8">
        <f t="shared" si="6"/>
        <v>24165738.690104321</v>
      </c>
      <c r="L30" s="8">
        <f t="shared" si="4"/>
        <v>23931526.366444271</v>
      </c>
      <c r="M30" s="9">
        <f t="shared" si="3"/>
        <v>23931526.366444271</v>
      </c>
    </row>
    <row r="31" spans="1:26" x14ac:dyDescent="0.25">
      <c r="A31" s="2"/>
      <c r="B31" s="1">
        <v>7.5</v>
      </c>
      <c r="C31">
        <v>23987567.593557291</v>
      </c>
      <c r="D31">
        <v>24138766.345237918</v>
      </c>
      <c r="E31">
        <v>23904671.326059461</v>
      </c>
      <c r="H31" s="31"/>
      <c r="I31" s="53">
        <f t="shared" si="1"/>
        <v>7.5</v>
      </c>
      <c r="J31" s="7">
        <f t="shared" si="5"/>
        <v>23987567.593557291</v>
      </c>
      <c r="K31" s="7">
        <f t="shared" si="6"/>
        <v>24138766.345237918</v>
      </c>
      <c r="L31" s="7">
        <f t="shared" si="4"/>
        <v>23904671.326059461</v>
      </c>
      <c r="M31" s="10">
        <f t="shared" si="3"/>
        <v>23904671.326059461</v>
      </c>
    </row>
    <row r="32" spans="1:26" x14ac:dyDescent="0.25">
      <c r="A32" s="2"/>
      <c r="B32" s="1">
        <v>10</v>
      </c>
      <c r="C32">
        <v>23987567.593557291</v>
      </c>
      <c r="D32">
        <v>24111794.00037187</v>
      </c>
      <c r="E32">
        <v>23877816.285674691</v>
      </c>
      <c r="H32" s="31"/>
      <c r="I32" s="53">
        <f t="shared" si="1"/>
        <v>10</v>
      </c>
      <c r="J32" s="7">
        <f t="shared" si="5"/>
        <v>23987567.593557291</v>
      </c>
      <c r="K32" s="7">
        <f t="shared" si="6"/>
        <v>24111794.00037187</v>
      </c>
      <c r="L32" s="7">
        <f t="shared" si="4"/>
        <v>23877816.285674691</v>
      </c>
      <c r="M32" s="10">
        <f t="shared" si="3"/>
        <v>23877816.285674691</v>
      </c>
      <c r="U32" t="s">
        <v>40</v>
      </c>
    </row>
    <row r="33" spans="1:13" x14ac:dyDescent="0.25">
      <c r="A33" s="2"/>
      <c r="B33" s="1">
        <v>12.5</v>
      </c>
      <c r="C33">
        <v>23987567.593557291</v>
      </c>
      <c r="D33">
        <v>24084821.655505139</v>
      </c>
      <c r="E33">
        <v>23850961.24529006</v>
      </c>
      <c r="H33" s="31"/>
      <c r="I33" s="53">
        <f t="shared" si="1"/>
        <v>12.5</v>
      </c>
      <c r="J33" s="7">
        <f t="shared" si="5"/>
        <v>23987567.593557291</v>
      </c>
      <c r="K33" s="7">
        <f t="shared" si="6"/>
        <v>24084821.655505139</v>
      </c>
      <c r="L33" s="7">
        <f t="shared" si="4"/>
        <v>23850961.24529006</v>
      </c>
      <c r="M33" s="10">
        <f t="shared" si="3"/>
        <v>23850961.24529006</v>
      </c>
    </row>
    <row r="34" spans="1:13" x14ac:dyDescent="0.25">
      <c r="A34" s="2"/>
      <c r="B34" s="1">
        <v>15</v>
      </c>
      <c r="C34">
        <v>23987567.593557291</v>
      </c>
      <c r="D34">
        <v>24057849.310639251</v>
      </c>
      <c r="E34">
        <v>23824106.204904571</v>
      </c>
      <c r="H34" s="31"/>
      <c r="I34" s="53">
        <f t="shared" si="1"/>
        <v>15</v>
      </c>
      <c r="J34" s="7">
        <f t="shared" si="5"/>
        <v>23987567.593557291</v>
      </c>
      <c r="K34" s="7">
        <f t="shared" si="6"/>
        <v>24057849.310639251</v>
      </c>
      <c r="L34" s="7">
        <f t="shared" si="4"/>
        <v>23824106.204904571</v>
      </c>
      <c r="M34" s="10">
        <f t="shared" si="3"/>
        <v>23824106.204904571</v>
      </c>
    </row>
    <row r="35" spans="1:13" x14ac:dyDescent="0.25">
      <c r="A35" s="2"/>
      <c r="B35" s="1">
        <v>17.5</v>
      </c>
      <c r="C35">
        <v>23987567.593557291</v>
      </c>
      <c r="D35">
        <v>24030876.965772621</v>
      </c>
      <c r="E35">
        <v>23797251.1645201</v>
      </c>
      <c r="H35" s="31"/>
      <c r="I35" s="53">
        <f t="shared" si="1"/>
        <v>17.5</v>
      </c>
      <c r="J35" s="7">
        <f t="shared" si="5"/>
        <v>23987567.593557291</v>
      </c>
      <c r="K35" s="7">
        <f t="shared" si="6"/>
        <v>24030876.965772621</v>
      </c>
      <c r="L35" s="7">
        <f t="shared" si="4"/>
        <v>23797251.1645201</v>
      </c>
      <c r="M35" s="10">
        <f t="shared" si="3"/>
        <v>23797251.1645201</v>
      </c>
    </row>
    <row r="36" spans="1:13" ht="15.75" thickBot="1" x14ac:dyDescent="0.3">
      <c r="A36" s="2"/>
      <c r="B36" s="1">
        <v>20</v>
      </c>
      <c r="C36">
        <v>23987567.593557291</v>
      </c>
      <c r="D36">
        <v>24003904.620906841</v>
      </c>
      <c r="E36">
        <v>23770396.124135111</v>
      </c>
      <c r="H36" s="32"/>
      <c r="I36" s="54">
        <f t="shared" si="1"/>
        <v>20</v>
      </c>
      <c r="J36" s="11">
        <f t="shared" si="5"/>
        <v>23987567.593557291</v>
      </c>
      <c r="K36" s="11">
        <f t="shared" si="6"/>
        <v>24003904.620906841</v>
      </c>
      <c r="L36" s="11">
        <f t="shared" si="4"/>
        <v>23770396.124135111</v>
      </c>
      <c r="M36" s="12">
        <f t="shared" si="3"/>
        <v>23770396.124135111</v>
      </c>
    </row>
    <row r="37" spans="1:13" x14ac:dyDescent="0.25">
      <c r="A37" s="2" t="s">
        <v>10</v>
      </c>
      <c r="B37" s="1">
        <v>5</v>
      </c>
      <c r="C37">
        <v>234360.6744516902</v>
      </c>
      <c r="D37">
        <v>53944.68973313272</v>
      </c>
      <c r="E37">
        <v>53710.080769877881</v>
      </c>
      <c r="H37" s="30" t="str">
        <f>VLOOKUP(A37, Legends!$A$10:$B$17, 2, FALSE)</f>
        <v>Energy cost difference</v>
      </c>
      <c r="I37" s="52">
        <f t="shared" si="1"/>
        <v>5</v>
      </c>
      <c r="J37" s="8">
        <f t="shared" si="5"/>
        <v>234360.6744516902</v>
      </c>
      <c r="K37" s="8">
        <f t="shared" si="6"/>
        <v>53944.68973313272</v>
      </c>
      <c r="L37" s="8">
        <f>E37+J37</f>
        <v>288070.75522156805</v>
      </c>
      <c r="M37" s="9">
        <f t="shared" si="3"/>
        <v>53710.080769877881</v>
      </c>
    </row>
    <row r="38" spans="1:13" x14ac:dyDescent="0.25">
      <c r="A38" s="2"/>
      <c r="B38" s="1">
        <v>7.5</v>
      </c>
      <c r="C38">
        <v>234360.6744516902</v>
      </c>
      <c r="D38">
        <v>80917.034599535167</v>
      </c>
      <c r="E38">
        <v>80565.121154692024</v>
      </c>
      <c r="H38" s="31"/>
      <c r="I38" s="53">
        <f t="shared" si="1"/>
        <v>7.5</v>
      </c>
      <c r="J38" s="7">
        <f t="shared" si="5"/>
        <v>234360.6744516902</v>
      </c>
      <c r="K38" s="7">
        <f t="shared" si="6"/>
        <v>80917.034599535167</v>
      </c>
      <c r="L38" s="7">
        <f t="shared" ref="L38:L43" si="7">E38+J38</f>
        <v>314925.79560638219</v>
      </c>
      <c r="M38" s="10">
        <f t="shared" si="3"/>
        <v>80565.121154692024</v>
      </c>
    </row>
    <row r="39" spans="1:13" x14ac:dyDescent="0.25">
      <c r="A39" s="2"/>
      <c r="B39" s="1">
        <v>10</v>
      </c>
      <c r="C39">
        <v>234360.6744516902</v>
      </c>
      <c r="D39">
        <v>107889.37946558739</v>
      </c>
      <c r="E39">
        <v>107420.161539454</v>
      </c>
      <c r="H39" s="31"/>
      <c r="I39" s="53">
        <f t="shared" si="1"/>
        <v>10</v>
      </c>
      <c r="J39" s="7">
        <f t="shared" si="5"/>
        <v>234360.6744516902</v>
      </c>
      <c r="K39" s="7">
        <f t="shared" si="6"/>
        <v>107889.37946558739</v>
      </c>
      <c r="L39" s="7">
        <f t="shared" si="7"/>
        <v>341780.83599114418</v>
      </c>
      <c r="M39" s="10">
        <f t="shared" si="3"/>
        <v>107420.161539454</v>
      </c>
    </row>
    <row r="40" spans="1:13" x14ac:dyDescent="0.25">
      <c r="A40" s="2"/>
      <c r="B40" s="1">
        <v>12.5</v>
      </c>
      <c r="C40">
        <v>234360.6744516902</v>
      </c>
      <c r="D40">
        <v>134861.72433231771</v>
      </c>
      <c r="E40">
        <v>134275.20192408559</v>
      </c>
      <c r="H40" s="31"/>
      <c r="I40" s="53">
        <f t="shared" si="1"/>
        <v>12.5</v>
      </c>
      <c r="J40" s="7">
        <f t="shared" si="5"/>
        <v>234360.6744516902</v>
      </c>
      <c r="K40" s="7">
        <f t="shared" si="6"/>
        <v>134861.72433231771</v>
      </c>
      <c r="L40" s="7">
        <f t="shared" si="7"/>
        <v>368635.87637577578</v>
      </c>
      <c r="M40" s="10">
        <f t="shared" si="3"/>
        <v>134275.20192408559</v>
      </c>
    </row>
    <row r="41" spans="1:13" x14ac:dyDescent="0.25">
      <c r="A41" s="2"/>
      <c r="B41" s="1">
        <v>15</v>
      </c>
      <c r="C41">
        <v>234360.6744516902</v>
      </c>
      <c r="D41">
        <v>161834.0691982061</v>
      </c>
      <c r="E41">
        <v>161130.24230957779</v>
      </c>
      <c r="H41" s="31"/>
      <c r="I41" s="53">
        <f t="shared" si="1"/>
        <v>15</v>
      </c>
      <c r="J41" s="7">
        <f t="shared" si="5"/>
        <v>234360.6744516902</v>
      </c>
      <c r="K41" s="7">
        <f t="shared" si="6"/>
        <v>161834.0691982061</v>
      </c>
      <c r="L41" s="7">
        <f t="shared" si="7"/>
        <v>395490.91676126799</v>
      </c>
      <c r="M41" s="10">
        <f t="shared" si="3"/>
        <v>161130.24230957779</v>
      </c>
    </row>
    <row r="42" spans="1:13" x14ac:dyDescent="0.25">
      <c r="A42" s="2"/>
      <c r="B42" s="1">
        <v>17.5</v>
      </c>
      <c r="C42">
        <v>234360.6744516902</v>
      </c>
      <c r="D42">
        <v>188806.414064832</v>
      </c>
      <c r="E42">
        <v>187985.28269404551</v>
      </c>
      <c r="H42" s="31"/>
      <c r="I42" s="53">
        <f t="shared" si="1"/>
        <v>17.5</v>
      </c>
      <c r="J42" s="7">
        <f t="shared" si="5"/>
        <v>234360.6744516902</v>
      </c>
      <c r="K42" s="7">
        <f t="shared" si="6"/>
        <v>188806.414064832</v>
      </c>
      <c r="L42" s="7">
        <f t="shared" si="7"/>
        <v>422345.95714573574</v>
      </c>
      <c r="M42" s="10">
        <f t="shared" si="3"/>
        <v>187985.28269404551</v>
      </c>
    </row>
    <row r="43" spans="1:13" ht="15.75" thickBot="1" x14ac:dyDescent="0.3">
      <c r="A43" s="2"/>
      <c r="B43" s="1">
        <v>20</v>
      </c>
      <c r="C43">
        <v>234360.6744516902</v>
      </c>
      <c r="D43">
        <v>215778.7589306086</v>
      </c>
      <c r="E43">
        <v>214840.32307903469</v>
      </c>
      <c r="H43" s="32"/>
      <c r="I43" s="54">
        <f t="shared" si="1"/>
        <v>20</v>
      </c>
      <c r="J43" s="11">
        <f t="shared" si="5"/>
        <v>234360.6744516902</v>
      </c>
      <c r="K43" s="11">
        <f t="shared" si="6"/>
        <v>215778.7589306086</v>
      </c>
      <c r="L43" s="11">
        <f t="shared" si="7"/>
        <v>449200.99753072485</v>
      </c>
      <c r="M43" s="12">
        <f t="shared" si="3"/>
        <v>214840.32307903469</v>
      </c>
    </row>
    <row r="44" spans="1:13" x14ac:dyDescent="0.25">
      <c r="A44" s="2" t="s">
        <v>11</v>
      </c>
      <c r="B44" s="1">
        <v>5</v>
      </c>
      <c r="C44">
        <v>772921.01930437516</v>
      </c>
      <c r="D44">
        <v>54700.2750711833</v>
      </c>
      <c r="E44">
        <v>54695.430382500002</v>
      </c>
      <c r="H44" s="30" t="str">
        <f>VLOOKUP(A44, Legends!$A$10:$B$17, 2, FALSE)</f>
        <v>Upward energy</v>
      </c>
      <c r="I44" s="52">
        <f t="shared" si="1"/>
        <v>5</v>
      </c>
      <c r="J44" s="8">
        <f t="shared" si="5"/>
        <v>772921.01930437516</v>
      </c>
      <c r="K44" s="8">
        <f t="shared" si="6"/>
        <v>54700.2750711833</v>
      </c>
      <c r="L44" s="8">
        <f>E44+J44</f>
        <v>827616.44968687522</v>
      </c>
      <c r="M44" s="9">
        <f t="shared" si="3"/>
        <v>54695.430382500002</v>
      </c>
    </row>
    <row r="45" spans="1:13" x14ac:dyDescent="0.25">
      <c r="A45" s="2"/>
      <c r="B45" s="1">
        <v>7.5</v>
      </c>
      <c r="C45">
        <v>772921.01930437516</v>
      </c>
      <c r="D45">
        <v>82050.412606516649</v>
      </c>
      <c r="E45">
        <v>82043.145573666698</v>
      </c>
      <c r="H45" s="31"/>
      <c r="I45" s="53">
        <f t="shared" si="1"/>
        <v>7.5</v>
      </c>
      <c r="J45" s="7">
        <f t="shared" si="5"/>
        <v>772921.01930437516</v>
      </c>
      <c r="K45" s="7">
        <f t="shared" si="6"/>
        <v>82050.412606516649</v>
      </c>
      <c r="L45" s="7">
        <f t="shared" ref="L45:L50" si="8">E45+J45</f>
        <v>854964.16487804183</v>
      </c>
      <c r="M45" s="10">
        <f t="shared" si="3"/>
        <v>82043.145573666698</v>
      </c>
    </row>
    <row r="46" spans="1:13" x14ac:dyDescent="0.25">
      <c r="A46" s="2"/>
      <c r="B46" s="1">
        <v>10</v>
      </c>
      <c r="C46">
        <v>772921.01930437516</v>
      </c>
      <c r="D46">
        <v>109400.55014235</v>
      </c>
      <c r="E46">
        <v>109390.8607650833</v>
      </c>
      <c r="H46" s="31"/>
      <c r="I46" s="53">
        <f t="shared" si="1"/>
        <v>10</v>
      </c>
      <c r="J46" s="7">
        <f t="shared" si="5"/>
        <v>772921.01930437516</v>
      </c>
      <c r="K46" s="7">
        <f t="shared" si="6"/>
        <v>109400.55014235</v>
      </c>
      <c r="L46" s="7">
        <f t="shared" si="8"/>
        <v>882311.88006945851</v>
      </c>
      <c r="M46" s="10">
        <f t="shared" si="3"/>
        <v>109390.8607650833</v>
      </c>
    </row>
    <row r="47" spans="1:13" x14ac:dyDescent="0.25">
      <c r="A47" s="2"/>
      <c r="B47" s="1">
        <v>12.5</v>
      </c>
      <c r="C47">
        <v>772921.01930437516</v>
      </c>
      <c r="D47">
        <v>136750.68767760001</v>
      </c>
      <c r="E47">
        <v>136738.5759566667</v>
      </c>
      <c r="H47" s="31"/>
      <c r="I47" s="53">
        <f t="shared" si="1"/>
        <v>12.5</v>
      </c>
      <c r="J47" s="7">
        <f t="shared" si="5"/>
        <v>772921.01930437516</v>
      </c>
      <c r="K47" s="7">
        <f t="shared" si="6"/>
        <v>136750.68767760001</v>
      </c>
      <c r="L47" s="7">
        <f t="shared" si="8"/>
        <v>909659.59526104189</v>
      </c>
      <c r="M47" s="10">
        <f t="shared" si="3"/>
        <v>136738.5759566667</v>
      </c>
    </row>
    <row r="48" spans="1:13" x14ac:dyDescent="0.25">
      <c r="A48" s="2"/>
      <c r="B48" s="1">
        <v>15</v>
      </c>
      <c r="C48">
        <v>772921.01930437516</v>
      </c>
      <c r="D48">
        <v>164100.82521351671</v>
      </c>
      <c r="E48">
        <v>164086.29114766669</v>
      </c>
      <c r="H48" s="31"/>
      <c r="I48" s="53">
        <f t="shared" si="1"/>
        <v>15</v>
      </c>
      <c r="J48" s="7">
        <f t="shared" si="5"/>
        <v>772921.01930437516</v>
      </c>
      <c r="K48" s="7">
        <f t="shared" si="6"/>
        <v>164100.82521351671</v>
      </c>
      <c r="L48" s="7">
        <f t="shared" si="8"/>
        <v>937007.31045204191</v>
      </c>
      <c r="M48" s="10">
        <f t="shared" si="3"/>
        <v>164086.29114766669</v>
      </c>
    </row>
    <row r="49" spans="1:13" x14ac:dyDescent="0.25">
      <c r="A49" s="2"/>
      <c r="B49" s="1">
        <v>17.5</v>
      </c>
      <c r="C49">
        <v>772921.01930437516</v>
      </c>
      <c r="D49">
        <v>191450.96274876659</v>
      </c>
      <c r="E49">
        <v>191434.00633916669</v>
      </c>
      <c r="H49" s="31"/>
      <c r="I49" s="53">
        <f t="shared" si="1"/>
        <v>17.5</v>
      </c>
      <c r="J49" s="7">
        <f t="shared" si="5"/>
        <v>772921.01930437516</v>
      </c>
      <c r="K49" s="7">
        <f t="shared" si="6"/>
        <v>191450.96274876659</v>
      </c>
      <c r="L49" s="7">
        <f t="shared" si="8"/>
        <v>964355.02564354183</v>
      </c>
      <c r="M49" s="10">
        <f t="shared" si="3"/>
        <v>191434.00633916669</v>
      </c>
    </row>
    <row r="50" spans="1:13" ht="15.75" thickBot="1" x14ac:dyDescent="0.3">
      <c r="A50" s="2"/>
      <c r="B50" s="1">
        <v>20</v>
      </c>
      <c r="C50">
        <v>772921.01930437516</v>
      </c>
      <c r="D50">
        <v>218801.10028476661</v>
      </c>
      <c r="E50">
        <v>218781.7215304166</v>
      </c>
      <c r="H50" s="32"/>
      <c r="I50" s="54">
        <f t="shared" si="1"/>
        <v>20</v>
      </c>
      <c r="J50" s="11">
        <f t="shared" si="5"/>
        <v>772921.01930437516</v>
      </c>
      <c r="K50" s="11">
        <f t="shared" si="6"/>
        <v>218801.10028476661</v>
      </c>
      <c r="L50" s="11">
        <f t="shared" si="8"/>
        <v>991702.7408347918</v>
      </c>
      <c r="M50" s="12">
        <f t="shared" si="3"/>
        <v>218781.7215304166</v>
      </c>
    </row>
    <row r="51" spans="1:13" x14ac:dyDescent="0.25">
      <c r="A51" s="2" t="s">
        <v>12</v>
      </c>
      <c r="B51" s="1">
        <v>5</v>
      </c>
      <c r="C51">
        <v>503640.84687802137</v>
      </c>
      <c r="D51">
        <v>54322.482402158363</v>
      </c>
      <c r="E51">
        <v>54202.755576187366</v>
      </c>
      <c r="H51" s="30" t="str">
        <f>VLOOKUP(A51, Legends!$A$10:$B$17, 2, FALSE)</f>
        <v>Downward energy</v>
      </c>
      <c r="I51" s="52">
        <f t="shared" si="1"/>
        <v>5</v>
      </c>
      <c r="J51" s="8">
        <f t="shared" si="5"/>
        <v>503640.84687802137</v>
      </c>
      <c r="K51" s="8">
        <f t="shared" si="6"/>
        <v>54322.482402158363</v>
      </c>
      <c r="L51" s="8">
        <f>E51+J51</f>
        <v>557843.60245420877</v>
      </c>
      <c r="M51" s="9">
        <f t="shared" si="3"/>
        <v>54202.755576187366</v>
      </c>
    </row>
    <row r="52" spans="1:13" x14ac:dyDescent="0.25">
      <c r="A52" s="2"/>
      <c r="B52" s="1">
        <v>7.5</v>
      </c>
      <c r="C52">
        <v>503640.84687802137</v>
      </c>
      <c r="D52">
        <v>81483.723603033388</v>
      </c>
      <c r="E52">
        <v>81304.133364180525</v>
      </c>
      <c r="H52" s="31"/>
      <c r="I52" s="53">
        <f t="shared" si="1"/>
        <v>7.5</v>
      </c>
      <c r="J52" s="7">
        <f t="shared" si="5"/>
        <v>503640.84687802137</v>
      </c>
      <c r="K52" s="7">
        <f t="shared" si="6"/>
        <v>81483.723603033388</v>
      </c>
      <c r="L52" s="7">
        <f t="shared" ref="L52:L57" si="9">E52+J52</f>
        <v>584944.98024220194</v>
      </c>
      <c r="M52" s="10">
        <f t="shared" si="3"/>
        <v>81304.133364180525</v>
      </c>
    </row>
    <row r="53" spans="1:13" x14ac:dyDescent="0.25">
      <c r="A53" s="2"/>
      <c r="B53" s="1">
        <v>10</v>
      </c>
      <c r="C53">
        <v>503640.84687802137</v>
      </c>
      <c r="D53">
        <v>108644.964803975</v>
      </c>
      <c r="E53">
        <v>108405.5111522685</v>
      </c>
      <c r="H53" s="31"/>
      <c r="I53" s="53">
        <f t="shared" si="1"/>
        <v>10</v>
      </c>
      <c r="J53" s="7">
        <f t="shared" si="5"/>
        <v>503640.84687802137</v>
      </c>
      <c r="K53" s="7">
        <f t="shared" si="6"/>
        <v>108644.964803975</v>
      </c>
      <c r="L53" s="7">
        <f t="shared" si="9"/>
        <v>612046.35803028988</v>
      </c>
      <c r="M53" s="10">
        <f t="shared" si="3"/>
        <v>108405.5111522685</v>
      </c>
    </row>
    <row r="54" spans="1:13" x14ac:dyDescent="0.25">
      <c r="A54" s="2"/>
      <c r="B54" s="1">
        <v>12.5</v>
      </c>
      <c r="C54">
        <v>503640.84687802137</v>
      </c>
      <c r="D54">
        <v>135806.20600495819</v>
      </c>
      <c r="E54">
        <v>135506.88894037751</v>
      </c>
      <c r="H54" s="31"/>
      <c r="I54" s="53">
        <f t="shared" si="1"/>
        <v>12.5</v>
      </c>
      <c r="J54" s="7">
        <f t="shared" si="5"/>
        <v>503640.84687802137</v>
      </c>
      <c r="K54" s="7">
        <f t="shared" si="6"/>
        <v>135806.20600495819</v>
      </c>
      <c r="L54" s="7">
        <f t="shared" si="9"/>
        <v>639147.73581839888</v>
      </c>
      <c r="M54" s="10">
        <f t="shared" si="3"/>
        <v>135506.88894037751</v>
      </c>
    </row>
    <row r="55" spans="1:13" x14ac:dyDescent="0.25">
      <c r="A55" s="2"/>
      <c r="B55" s="1">
        <v>15</v>
      </c>
      <c r="C55">
        <v>503640.84687802137</v>
      </c>
      <c r="D55">
        <v>162967.4472058666</v>
      </c>
      <c r="E55">
        <v>162608.2667286224</v>
      </c>
      <c r="H55" s="31"/>
      <c r="I55" s="53">
        <f t="shared" si="1"/>
        <v>15</v>
      </c>
      <c r="J55" s="7">
        <f t="shared" si="5"/>
        <v>503640.84687802137</v>
      </c>
      <c r="K55" s="7">
        <f t="shared" si="6"/>
        <v>162967.4472058666</v>
      </c>
      <c r="L55" s="7">
        <f t="shared" si="9"/>
        <v>666249.11360664375</v>
      </c>
      <c r="M55" s="10">
        <f t="shared" si="3"/>
        <v>162608.2667286224</v>
      </c>
    </row>
    <row r="56" spans="1:13" x14ac:dyDescent="0.25">
      <c r="A56" s="2"/>
      <c r="B56" s="1">
        <v>17.5</v>
      </c>
      <c r="C56">
        <v>503640.84687802137</v>
      </c>
      <c r="D56">
        <v>190128.68840679989</v>
      </c>
      <c r="E56">
        <v>189709.64451660361</v>
      </c>
      <c r="H56" s="31"/>
      <c r="I56" s="53">
        <f t="shared" si="1"/>
        <v>17.5</v>
      </c>
      <c r="J56" s="7">
        <f t="shared" si="5"/>
        <v>503640.84687802137</v>
      </c>
      <c r="K56" s="7">
        <f t="shared" si="6"/>
        <v>190128.68840679989</v>
      </c>
      <c r="L56" s="7">
        <f t="shared" si="9"/>
        <v>693350.49139462505</v>
      </c>
      <c r="M56" s="10">
        <f t="shared" si="3"/>
        <v>189709.64451660361</v>
      </c>
    </row>
    <row r="57" spans="1:13" ht="15.75" thickBot="1" x14ac:dyDescent="0.3">
      <c r="A57" s="2"/>
      <c r="B57" s="1">
        <v>20</v>
      </c>
      <c r="C57">
        <v>503640.84687802137</v>
      </c>
      <c r="D57">
        <v>217289.92960769191</v>
      </c>
      <c r="E57">
        <v>216811.02230472889</v>
      </c>
      <c r="H57" s="32"/>
      <c r="I57" s="54">
        <f t="shared" si="1"/>
        <v>20</v>
      </c>
      <c r="J57" s="11">
        <f t="shared" si="5"/>
        <v>503640.84687802137</v>
      </c>
      <c r="K57" s="11">
        <f t="shared" si="6"/>
        <v>217289.92960769191</v>
      </c>
      <c r="L57" s="11">
        <f t="shared" si="9"/>
        <v>720451.86918275023</v>
      </c>
      <c r="M57" s="12">
        <f t="shared" si="3"/>
        <v>216811.02230472889</v>
      </c>
    </row>
    <row r="58" spans="1:13" ht="15" customHeight="1" x14ac:dyDescent="0.25">
      <c r="H58" s="34" t="s">
        <v>35</v>
      </c>
      <c r="I58" s="55">
        <v>5</v>
      </c>
      <c r="J58" s="17">
        <f>J37/J2</f>
        <v>0.8703228029749851</v>
      </c>
      <c r="K58" s="17">
        <f t="shared" ref="K58:L58" si="10">K37/K2</f>
        <v>142.7891384797046</v>
      </c>
      <c r="L58" s="17">
        <f>L37/L2</f>
        <v>1.067827092965828</v>
      </c>
      <c r="M58" s="26">
        <f>M37/M2</f>
        <v>109.01730732319474</v>
      </c>
    </row>
    <row r="59" spans="1:13" x14ac:dyDescent="0.25">
      <c r="H59" s="35"/>
      <c r="I59" s="56">
        <v>7.5</v>
      </c>
      <c r="J59" s="16">
        <f t="shared" ref="J59:M59" si="11">J38/J3</f>
        <v>0.8703228029749851</v>
      </c>
      <c r="K59" s="16">
        <f t="shared" si="11"/>
        <v>142.78913849138334</v>
      </c>
      <c r="L59" s="16">
        <f t="shared" si="11"/>
        <v>1.166308964420864</v>
      </c>
      <c r="M59" s="24">
        <f t="shared" si="11"/>
        <v>109.01730732096507</v>
      </c>
    </row>
    <row r="60" spans="1:13" x14ac:dyDescent="0.25">
      <c r="H60" s="35"/>
      <c r="I60" s="56">
        <v>10</v>
      </c>
      <c r="J60" s="16">
        <f t="shared" ref="J60:M60" si="12">J39/J4</f>
        <v>0.8703228029749851</v>
      </c>
      <c r="K60" s="16">
        <f t="shared" si="12"/>
        <v>142.78913841579936</v>
      </c>
      <c r="L60" s="16">
        <f t="shared" si="12"/>
        <v>1.2646113104342345</v>
      </c>
      <c r="M60" s="24">
        <f t="shared" si="12"/>
        <v>109.01730730125013</v>
      </c>
    </row>
    <row r="61" spans="1:13" x14ac:dyDescent="0.25">
      <c r="C61" t="s">
        <v>38</v>
      </c>
      <c r="H61" s="35"/>
      <c r="I61" s="56">
        <v>12.5</v>
      </c>
      <c r="J61" s="16">
        <f t="shared" ref="J61:M61" si="13">J40/J5</f>
        <v>0.8703228029749851</v>
      </c>
      <c r="K61" s="16">
        <f t="shared" si="13"/>
        <v>142.78913846522113</v>
      </c>
      <c r="L61" s="16">
        <f t="shared" si="13"/>
        <v>1.3627346214517428</v>
      </c>
      <c r="M61" s="24">
        <f t="shared" si="13"/>
        <v>109.01730727711539</v>
      </c>
    </row>
    <row r="62" spans="1:13" x14ac:dyDescent="0.25">
      <c r="H62" s="35"/>
      <c r="I62" s="56">
        <v>15</v>
      </c>
      <c r="J62" s="16">
        <f>J41/J6</f>
        <v>0.8703228029749851</v>
      </c>
      <c r="K62" s="16">
        <f t="shared" ref="K62:M62" si="14">K41/K6</f>
        <v>142.78913840449837</v>
      </c>
      <c r="L62" s="16">
        <f t="shared" si="14"/>
        <v>1.460679386142826</v>
      </c>
      <c r="M62" s="24">
        <f t="shared" si="14"/>
        <v>109.01730731491381</v>
      </c>
    </row>
    <row r="63" spans="1:13" x14ac:dyDescent="0.25">
      <c r="H63" s="35"/>
      <c r="I63" s="56">
        <v>17.5</v>
      </c>
      <c r="J63" s="16">
        <f t="shared" ref="J63:M63" si="15">J42/J7</f>
        <v>0.8703228029749851</v>
      </c>
      <c r="K63" s="16">
        <f t="shared" si="15"/>
        <v>142.78913843570308</v>
      </c>
      <c r="L63" s="16">
        <f t="shared" si="15"/>
        <v>1.5584460913772387</v>
      </c>
      <c r="M63" s="24">
        <f t="shared" si="15"/>
        <v>109.01730729244814</v>
      </c>
    </row>
    <row r="64" spans="1:13" ht="15.75" thickBot="1" x14ac:dyDescent="0.3">
      <c r="H64" s="36"/>
      <c r="I64" s="57">
        <v>20</v>
      </c>
      <c r="J64" s="18">
        <f t="shared" ref="J64:M64" si="16">J43/J8</f>
        <v>0.8703228029749851</v>
      </c>
      <c r="K64" s="18">
        <f t="shared" si="16"/>
        <v>142.78913838427277</v>
      </c>
      <c r="L64" s="18">
        <f t="shared" si="16"/>
        <v>1.6560352222828816</v>
      </c>
      <c r="M64" s="25">
        <f t="shared" si="16"/>
        <v>109.017307297708</v>
      </c>
    </row>
    <row r="65" spans="8:13" x14ac:dyDescent="0.25">
      <c r="H65" s="42" t="s">
        <v>39</v>
      </c>
      <c r="I65" s="55">
        <v>5</v>
      </c>
      <c r="J65" s="17">
        <f>J51/J44</f>
        <v>0.65160712970556223</v>
      </c>
      <c r="K65" s="17">
        <f t="shared" ref="K65:M65" si="17">K51/K44</f>
        <v>0.99309340458465145</v>
      </c>
      <c r="L65" s="17">
        <f t="shared" si="17"/>
        <v>0.67403638806994026</v>
      </c>
      <c r="M65" s="26">
        <f t="shared" si="17"/>
        <v>0.99099239547312767</v>
      </c>
    </row>
    <row r="66" spans="8:13" x14ac:dyDescent="0.25">
      <c r="H66" s="43"/>
      <c r="I66" s="56">
        <v>7.5</v>
      </c>
      <c r="J66" s="16">
        <f t="shared" ref="J66:M66" si="18">J52/J45</f>
        <v>0.65160712970556223</v>
      </c>
      <c r="K66" s="16">
        <f t="shared" si="18"/>
        <v>0.99309340458528961</v>
      </c>
      <c r="L66" s="16">
        <f t="shared" si="18"/>
        <v>0.68417485114787546</v>
      </c>
      <c r="M66" s="24">
        <f t="shared" si="18"/>
        <v>0.99099239547290863</v>
      </c>
    </row>
    <row r="67" spans="8:13" x14ac:dyDescent="0.25">
      <c r="H67" s="43"/>
      <c r="I67" s="56">
        <v>10</v>
      </c>
      <c r="J67" s="16">
        <f t="shared" ref="J67:M67" si="19">J53/J46</f>
        <v>0.65160712970556223</v>
      </c>
      <c r="K67" s="16">
        <f t="shared" si="19"/>
        <v>0.99309340458167861</v>
      </c>
      <c r="L67" s="16">
        <f t="shared" si="19"/>
        <v>0.69368482036318901</v>
      </c>
      <c r="M67" s="24">
        <f t="shared" si="19"/>
        <v>0.99099239547140205</v>
      </c>
    </row>
    <row r="68" spans="8:13" x14ac:dyDescent="0.25">
      <c r="H68" s="43"/>
      <c r="I68" s="56">
        <v>12.5</v>
      </c>
      <c r="J68" s="16">
        <f t="shared" ref="J68:M68" si="20">J54/J47</f>
        <v>0.65160712970556223</v>
      </c>
      <c r="K68" s="16">
        <f t="shared" si="20"/>
        <v>0.99309340458405215</v>
      </c>
      <c r="L68" s="16">
        <f t="shared" si="20"/>
        <v>0.70262298023139613</v>
      </c>
      <c r="M68" s="24">
        <f t="shared" si="20"/>
        <v>0.99099239546944295</v>
      </c>
    </row>
    <row r="69" spans="8:13" x14ac:dyDescent="0.25">
      <c r="H69" s="43"/>
      <c r="I69" s="56">
        <v>15</v>
      </c>
      <c r="J69" s="16">
        <f t="shared" ref="J69:M69" si="21">J55/J48</f>
        <v>0.65160712970556223</v>
      </c>
      <c r="K69" s="16">
        <f t="shared" si="21"/>
        <v>0.99309340458114426</v>
      </c>
      <c r="L69" s="16">
        <f t="shared" si="21"/>
        <v>0.7110393976384497</v>
      </c>
      <c r="M69" s="24">
        <f t="shared" si="21"/>
        <v>0.99099239547248852</v>
      </c>
    </row>
    <row r="70" spans="8:13" x14ac:dyDescent="0.25">
      <c r="H70" s="43"/>
      <c r="I70" s="56">
        <v>17.5</v>
      </c>
      <c r="J70" s="16">
        <f t="shared" ref="J70:M70" si="22">J56/J49</f>
        <v>0.65160712970556223</v>
      </c>
      <c r="K70" s="16">
        <f t="shared" si="22"/>
        <v>0.99309340458265616</v>
      </c>
      <c r="L70" s="16">
        <f t="shared" si="22"/>
        <v>0.71897846017023903</v>
      </c>
      <c r="M70" s="24">
        <f t="shared" si="22"/>
        <v>0.99099239547069817</v>
      </c>
    </row>
    <row r="71" spans="8:13" ht="15.75" thickBot="1" x14ac:dyDescent="0.3">
      <c r="H71" s="44"/>
      <c r="I71" s="57">
        <v>20</v>
      </c>
      <c r="J71" s="18">
        <f t="shared" ref="J71:M71" si="23">J57/J50</f>
        <v>0.65160712970556223</v>
      </c>
      <c r="K71" s="18">
        <f t="shared" si="23"/>
        <v>0.99309340458019668</v>
      </c>
      <c r="L71" s="18">
        <f t="shared" si="23"/>
        <v>0.72647965919332946</v>
      </c>
      <c r="M71" s="25">
        <f t="shared" si="23"/>
        <v>0.9909923954711467</v>
      </c>
    </row>
  </sheetData>
  <mergeCells count="18">
    <mergeCell ref="H65:H71"/>
    <mergeCell ref="H37:H43"/>
    <mergeCell ref="H44:H50"/>
    <mergeCell ref="H51:H57"/>
    <mergeCell ref="H58:H64"/>
    <mergeCell ref="A51:A57"/>
    <mergeCell ref="A23:A29"/>
    <mergeCell ref="A30:A36"/>
    <mergeCell ref="H2:H8"/>
    <mergeCell ref="H9:H15"/>
    <mergeCell ref="H16:H22"/>
    <mergeCell ref="H23:H29"/>
    <mergeCell ref="H30:H36"/>
    <mergeCell ref="A2:A8"/>
    <mergeCell ref="A37:A43"/>
    <mergeCell ref="A9:A15"/>
    <mergeCell ref="A44:A50"/>
    <mergeCell ref="A16:A2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zoomScale="40" zoomScaleNormal="40" workbookViewId="0">
      <selection activeCell="Y24" sqref="Y24"/>
    </sheetView>
  </sheetViews>
  <sheetFormatPr defaultRowHeight="15" x14ac:dyDescent="0.25"/>
  <cols>
    <col min="8" max="8" width="23.140625" bestFit="1" customWidth="1"/>
    <col min="9" max="9" width="16.5703125" style="6" bestFit="1" customWidth="1"/>
    <col min="11" max="11" width="8.7109375" bestFit="1" customWidth="1"/>
    <col min="12" max="12" width="13.85546875" bestFit="1" customWidth="1"/>
    <col min="13" max="13" width="14.28515625" customWidth="1"/>
  </cols>
  <sheetData>
    <row r="1" spans="1:25" ht="30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/>
      <c r="G1" s="21"/>
      <c r="H1" s="40" t="str">
        <f>A1</f>
        <v>Result type</v>
      </c>
      <c r="I1" s="41" t="str">
        <f t="shared" ref="I1:K16" si="0">B1</f>
        <v>Sensitivity values</v>
      </c>
      <c r="J1" s="41" t="str">
        <f t="shared" si="0"/>
        <v>Buildings</v>
      </c>
      <c r="K1" s="41" t="str">
        <f t="shared" si="0"/>
        <v>Network</v>
      </c>
      <c r="L1" s="41" t="str">
        <f>E1</f>
        <v>Combined - LP</v>
      </c>
      <c r="M1" s="29" t="s">
        <v>41</v>
      </c>
      <c r="N1" s="21"/>
      <c r="O1" s="21"/>
    </row>
    <row r="2" spans="1:25" x14ac:dyDescent="0.25">
      <c r="A2" s="2" t="s">
        <v>5</v>
      </c>
      <c r="B2" s="1">
        <v>15</v>
      </c>
      <c r="C2">
        <v>216643.58288513121</v>
      </c>
      <c r="D2">
        <v>449.20066208206123</v>
      </c>
      <c r="E2">
        <v>488.54674310795963</v>
      </c>
      <c r="H2" s="46" t="str">
        <f>VLOOKUP(A2, Legends!$A$10:$B$17, 2, FALSE)</f>
        <v>Difference in energy use</v>
      </c>
      <c r="I2" s="52">
        <f>B2</f>
        <v>15</v>
      </c>
      <c r="J2" s="8">
        <f t="shared" si="0"/>
        <v>216643.58288513121</v>
      </c>
      <c r="K2" s="8">
        <f t="shared" si="0"/>
        <v>449.20066208206123</v>
      </c>
      <c r="L2" s="8">
        <f>E2+C2</f>
        <v>217132.12962823917</v>
      </c>
      <c r="M2" s="9">
        <f>E2</f>
        <v>488.54674310795963</v>
      </c>
    </row>
    <row r="3" spans="1:25" x14ac:dyDescent="0.25">
      <c r="A3" s="2"/>
      <c r="B3" s="1">
        <v>20</v>
      </c>
      <c r="C3">
        <v>219347.79236114031</v>
      </c>
      <c r="D3">
        <v>517.56229996308684</v>
      </c>
      <c r="E3">
        <v>574.55443259701133</v>
      </c>
      <c r="H3" s="47"/>
      <c r="I3" s="53">
        <f t="shared" ref="I3:I49" si="1">B3</f>
        <v>20</v>
      </c>
      <c r="J3" s="7">
        <f t="shared" si="0"/>
        <v>219347.79236114031</v>
      </c>
      <c r="K3" s="7">
        <f t="shared" si="0"/>
        <v>517.56229996308684</v>
      </c>
      <c r="L3" s="7">
        <f t="shared" ref="L3:L7" si="2">E3+C3</f>
        <v>219922.34679373732</v>
      </c>
      <c r="M3" s="10">
        <f t="shared" ref="M3:M49" si="3">E3</f>
        <v>574.55443259701133</v>
      </c>
    </row>
    <row r="4" spans="1:25" x14ac:dyDescent="0.25">
      <c r="A4" s="2"/>
      <c r="B4" s="1">
        <v>25</v>
      </c>
      <c r="C4">
        <v>271663.70522402233</v>
      </c>
      <c r="D4">
        <v>641.77932241745293</v>
      </c>
      <c r="E4">
        <v>772.39550073258579</v>
      </c>
      <c r="H4" s="47"/>
      <c r="I4" s="53">
        <f t="shared" si="1"/>
        <v>25</v>
      </c>
      <c r="J4" s="7">
        <f t="shared" si="0"/>
        <v>271663.70522402233</v>
      </c>
      <c r="K4" s="7">
        <f t="shared" si="0"/>
        <v>641.77932241745293</v>
      </c>
      <c r="L4" s="7">
        <f t="shared" si="2"/>
        <v>272436.10072475491</v>
      </c>
      <c r="M4" s="10">
        <f t="shared" si="3"/>
        <v>772.39550073258579</v>
      </c>
    </row>
    <row r="5" spans="1:25" x14ac:dyDescent="0.25">
      <c r="A5" s="2"/>
      <c r="B5" s="1">
        <v>30</v>
      </c>
      <c r="C5">
        <v>269280.17242635228</v>
      </c>
      <c r="D5">
        <v>755.58533837087452</v>
      </c>
      <c r="E5">
        <v>985.34961281530559</v>
      </c>
      <c r="H5" s="47"/>
      <c r="I5" s="53">
        <f t="shared" si="1"/>
        <v>30</v>
      </c>
      <c r="J5" s="7">
        <f t="shared" si="0"/>
        <v>269280.17242635228</v>
      </c>
      <c r="K5" s="7">
        <f t="shared" si="0"/>
        <v>755.58533837087452</v>
      </c>
      <c r="L5" s="7">
        <f t="shared" si="2"/>
        <v>270265.52203916758</v>
      </c>
      <c r="M5" s="10">
        <f t="shared" si="3"/>
        <v>985.34961281530559</v>
      </c>
      <c r="Y5" t="s">
        <v>46</v>
      </c>
    </row>
    <row r="6" spans="1:25" x14ac:dyDescent="0.25">
      <c r="A6" s="2"/>
      <c r="B6" s="1">
        <v>35</v>
      </c>
      <c r="C6">
        <v>268073.54263037629</v>
      </c>
      <c r="D6">
        <v>871.13244400732219</v>
      </c>
      <c r="E6">
        <v>1197.671280192211</v>
      </c>
      <c r="H6" s="47"/>
      <c r="I6" s="53">
        <f t="shared" si="1"/>
        <v>35</v>
      </c>
      <c r="J6" s="7">
        <f t="shared" si="0"/>
        <v>268073.54263037629</v>
      </c>
      <c r="K6" s="7">
        <f t="shared" si="0"/>
        <v>871.13244400732219</v>
      </c>
      <c r="L6" s="7">
        <f t="shared" si="2"/>
        <v>269271.21391056851</v>
      </c>
      <c r="M6" s="10">
        <f t="shared" si="3"/>
        <v>1197.671280192211</v>
      </c>
      <c r="Y6" t="s">
        <v>47</v>
      </c>
    </row>
    <row r="7" spans="1:25" ht="15.75" thickBot="1" x14ac:dyDescent="0.3">
      <c r="A7" s="2"/>
      <c r="B7" s="1">
        <v>40</v>
      </c>
      <c r="C7">
        <v>268073.54262180632</v>
      </c>
      <c r="D7">
        <v>995.45067544281483</v>
      </c>
      <c r="E7">
        <v>1413.1241828259081</v>
      </c>
      <c r="H7" s="48"/>
      <c r="I7" s="54">
        <f t="shared" si="1"/>
        <v>40</v>
      </c>
      <c r="J7" s="11">
        <f t="shared" si="0"/>
        <v>268073.54262180632</v>
      </c>
      <c r="K7" s="11">
        <f t="shared" si="0"/>
        <v>995.45067544281483</v>
      </c>
      <c r="L7" s="11">
        <f t="shared" si="2"/>
        <v>269486.66680463223</v>
      </c>
      <c r="M7" s="12">
        <f t="shared" si="3"/>
        <v>1413.1241828259081</v>
      </c>
      <c r="Y7" t="s">
        <v>48</v>
      </c>
    </row>
    <row r="8" spans="1:25" x14ac:dyDescent="0.25">
      <c r="A8" s="2" t="s">
        <v>6</v>
      </c>
      <c r="B8" s="1">
        <v>15</v>
      </c>
      <c r="C8">
        <v>14164238.74240124</v>
      </c>
      <c r="D8">
        <v>14163240.125260711</v>
      </c>
      <c r="E8">
        <v>14379963.86096753</v>
      </c>
      <c r="H8" s="46" t="str">
        <f>VLOOKUP(A8, Legends!$A$10:$B$17, 2, FALSE)</f>
        <v>Energy use reference</v>
      </c>
      <c r="I8" s="52">
        <f t="shared" si="1"/>
        <v>15</v>
      </c>
      <c r="J8" s="8">
        <f t="shared" si="0"/>
        <v>14164238.74240124</v>
      </c>
      <c r="K8" s="8">
        <f t="shared" si="0"/>
        <v>14163240.125260711</v>
      </c>
      <c r="L8" s="8">
        <f t="shared" ref="L3:L17" si="4">E8</f>
        <v>14379963.86096753</v>
      </c>
      <c r="M8" s="9">
        <f t="shared" si="3"/>
        <v>14379963.86096753</v>
      </c>
      <c r="Y8" t="s">
        <v>50</v>
      </c>
    </row>
    <row r="9" spans="1:25" x14ac:dyDescent="0.25">
      <c r="A9" s="2"/>
      <c r="B9" s="1">
        <v>20</v>
      </c>
      <c r="C9">
        <v>14863176.60297678</v>
      </c>
      <c r="D9">
        <v>14861967.58689663</v>
      </c>
      <c r="E9">
        <v>15081397.044795269</v>
      </c>
      <c r="H9" s="47"/>
      <c r="I9" s="53">
        <f t="shared" si="1"/>
        <v>20</v>
      </c>
      <c r="J9" s="64">
        <f t="shared" si="0"/>
        <v>14863176.60297678</v>
      </c>
      <c r="K9" s="64">
        <f t="shared" si="0"/>
        <v>14861967.58689663</v>
      </c>
      <c r="L9" s="64">
        <f t="shared" si="4"/>
        <v>15081397.044795269</v>
      </c>
      <c r="M9" s="65">
        <f t="shared" si="3"/>
        <v>15081397.044795269</v>
      </c>
    </row>
    <row r="10" spans="1:25" x14ac:dyDescent="0.25">
      <c r="A10" s="2"/>
      <c r="B10" s="1">
        <v>25</v>
      </c>
      <c r="C10">
        <v>14435066.458506141</v>
      </c>
      <c r="D10">
        <v>14433618.70352998</v>
      </c>
      <c r="E10">
        <v>14705382.13808327</v>
      </c>
      <c r="H10" s="47"/>
      <c r="I10" s="53">
        <f t="shared" si="1"/>
        <v>25</v>
      </c>
      <c r="J10" s="7">
        <f t="shared" si="0"/>
        <v>14435066.458506141</v>
      </c>
      <c r="K10" s="7">
        <f t="shared" si="0"/>
        <v>14433618.70352998</v>
      </c>
      <c r="L10" s="7">
        <f t="shared" si="4"/>
        <v>14705382.13808327</v>
      </c>
      <c r="M10" s="10">
        <f t="shared" si="3"/>
        <v>14705382.13808327</v>
      </c>
    </row>
    <row r="11" spans="1:25" x14ac:dyDescent="0.25">
      <c r="A11" s="2"/>
      <c r="B11" s="1">
        <v>30</v>
      </c>
      <c r="C11">
        <v>14399882.837543409</v>
      </c>
      <c r="D11">
        <v>14398240.474640369</v>
      </c>
      <c r="E11">
        <v>14667621.524153011</v>
      </c>
      <c r="H11" s="47"/>
      <c r="I11" s="53">
        <f t="shared" si="1"/>
        <v>30</v>
      </c>
      <c r="J11" s="7">
        <f t="shared" si="0"/>
        <v>14399882.837543409</v>
      </c>
      <c r="K11" s="7">
        <f t="shared" si="0"/>
        <v>14398240.474640369</v>
      </c>
      <c r="L11" s="7">
        <f t="shared" si="4"/>
        <v>14667621.524153011</v>
      </c>
      <c r="M11" s="10">
        <f t="shared" si="3"/>
        <v>14667621.524153011</v>
      </c>
    </row>
    <row r="12" spans="1:25" x14ac:dyDescent="0.25">
      <c r="A12" s="2"/>
      <c r="B12" s="1">
        <v>35</v>
      </c>
      <c r="C12">
        <v>14392946.341238249</v>
      </c>
      <c r="D12">
        <v>14391126.836131839</v>
      </c>
      <c r="E12">
        <v>14659302.430825669</v>
      </c>
      <c r="H12" s="47"/>
      <c r="I12" s="53">
        <f t="shared" si="1"/>
        <v>35</v>
      </c>
      <c r="J12" s="7">
        <f t="shared" si="0"/>
        <v>14392946.341238249</v>
      </c>
      <c r="K12" s="7">
        <f t="shared" si="0"/>
        <v>14391126.836131839</v>
      </c>
      <c r="L12" s="7">
        <f t="shared" si="4"/>
        <v>14659302.430825669</v>
      </c>
      <c r="M12" s="10">
        <f t="shared" si="3"/>
        <v>14659302.430825669</v>
      </c>
    </row>
    <row r="13" spans="1:25" ht="15.75" thickBot="1" x14ac:dyDescent="0.3">
      <c r="A13" s="2"/>
      <c r="B13" s="1">
        <v>40</v>
      </c>
      <c r="C13">
        <v>14386009.84493809</v>
      </c>
      <c r="D13">
        <v>14384033.866581529</v>
      </c>
      <c r="E13">
        <v>14652210.65537657</v>
      </c>
      <c r="H13" s="48"/>
      <c r="I13" s="54">
        <f t="shared" si="1"/>
        <v>40</v>
      </c>
      <c r="J13" s="11">
        <f t="shared" si="0"/>
        <v>14386009.84493809</v>
      </c>
      <c r="K13" s="11">
        <f t="shared" si="0"/>
        <v>14384033.866581529</v>
      </c>
      <c r="L13" s="11">
        <f t="shared" si="4"/>
        <v>14652210.65537657</v>
      </c>
      <c r="M13" s="12">
        <f t="shared" si="3"/>
        <v>14652210.65537657</v>
      </c>
    </row>
    <row r="14" spans="1:25" x14ac:dyDescent="0.25">
      <c r="A14" s="2" t="s">
        <v>7</v>
      </c>
      <c r="B14" s="1">
        <v>15</v>
      </c>
      <c r="C14">
        <v>14380882.32528637</v>
      </c>
      <c r="D14">
        <v>14163689.325922791</v>
      </c>
      <c r="E14">
        <v>14380452.40771064</v>
      </c>
      <c r="H14" s="46" t="str">
        <f>VLOOKUP(A14, Legends!$A$10:$B$17, 2, FALSE)</f>
        <v>Energy use flexibility</v>
      </c>
      <c r="I14" s="52">
        <f t="shared" si="1"/>
        <v>15</v>
      </c>
      <c r="J14" s="8">
        <f t="shared" si="0"/>
        <v>14380882.32528637</v>
      </c>
      <c r="K14" s="8">
        <f t="shared" si="0"/>
        <v>14163689.325922791</v>
      </c>
      <c r="L14" s="8">
        <f t="shared" si="4"/>
        <v>14380452.40771064</v>
      </c>
      <c r="M14" s="9">
        <f t="shared" si="3"/>
        <v>14380452.40771064</v>
      </c>
    </row>
    <row r="15" spans="1:25" x14ac:dyDescent="0.25">
      <c r="A15" s="2"/>
      <c r="B15" s="1">
        <v>20</v>
      </c>
      <c r="C15">
        <v>15082524.395337921</v>
      </c>
      <c r="D15">
        <v>14862485.149196589</v>
      </c>
      <c r="E15">
        <v>15081971.599227861</v>
      </c>
      <c r="H15" s="47"/>
      <c r="I15" s="53">
        <f t="shared" si="1"/>
        <v>20</v>
      </c>
      <c r="J15" s="7">
        <f t="shared" si="0"/>
        <v>15082524.395337921</v>
      </c>
      <c r="K15" s="7">
        <f t="shared" si="0"/>
        <v>14862485.149196589</v>
      </c>
      <c r="L15" s="7">
        <f t="shared" si="4"/>
        <v>15081971.599227861</v>
      </c>
      <c r="M15" s="10">
        <f t="shared" si="3"/>
        <v>15081971.599227861</v>
      </c>
    </row>
    <row r="16" spans="1:25" x14ac:dyDescent="0.25">
      <c r="A16" s="2"/>
      <c r="B16" s="1">
        <v>25</v>
      </c>
      <c r="C16">
        <v>14706730.163730159</v>
      </c>
      <c r="D16">
        <v>14434260.482852399</v>
      </c>
      <c r="E16">
        <v>14706154.533584001</v>
      </c>
      <c r="H16" s="47"/>
      <c r="I16" s="53">
        <f t="shared" si="1"/>
        <v>25</v>
      </c>
      <c r="J16" s="7">
        <f t="shared" si="0"/>
        <v>14706730.163730159</v>
      </c>
      <c r="K16" s="7">
        <f t="shared" si="0"/>
        <v>14434260.482852399</v>
      </c>
      <c r="L16" s="7">
        <f t="shared" si="4"/>
        <v>14706154.533584001</v>
      </c>
      <c r="M16" s="10">
        <f t="shared" si="3"/>
        <v>14706154.533584001</v>
      </c>
    </row>
    <row r="17" spans="1:29" x14ac:dyDescent="0.25">
      <c r="A17" s="2"/>
      <c r="B17" s="1">
        <v>30</v>
      </c>
      <c r="C17">
        <v>14669163.009969771</v>
      </c>
      <c r="D17">
        <v>14398996.05997874</v>
      </c>
      <c r="E17">
        <v>14668606.873765821</v>
      </c>
      <c r="H17" s="47"/>
      <c r="I17" s="53">
        <f t="shared" si="1"/>
        <v>30</v>
      </c>
      <c r="J17" s="7">
        <f t="shared" ref="J17:J49" si="5">C17</f>
        <v>14669163.009969771</v>
      </c>
      <c r="K17" s="7">
        <f t="shared" ref="K17:K49" si="6">D17</f>
        <v>14398996.05997874</v>
      </c>
      <c r="L17" s="7">
        <f t="shared" si="4"/>
        <v>14668606.873765821</v>
      </c>
      <c r="M17" s="10">
        <f t="shared" si="3"/>
        <v>14668606.873765821</v>
      </c>
    </row>
    <row r="18" spans="1:29" x14ac:dyDescent="0.25">
      <c r="A18" s="2"/>
      <c r="B18" s="1">
        <v>35</v>
      </c>
      <c r="C18">
        <v>14661019.883868629</v>
      </c>
      <c r="D18">
        <v>14391997.96857585</v>
      </c>
      <c r="E18">
        <v>14660500.10210586</v>
      </c>
      <c r="H18" s="47"/>
      <c r="I18" s="53">
        <f t="shared" si="1"/>
        <v>35</v>
      </c>
      <c r="J18" s="7">
        <f t="shared" si="5"/>
        <v>14661019.883868629</v>
      </c>
      <c r="K18" s="7">
        <f t="shared" si="6"/>
        <v>14391997.96857585</v>
      </c>
      <c r="L18" s="7">
        <f t="shared" ref="L18:L49" si="7">E18</f>
        <v>14660500.10210586</v>
      </c>
      <c r="M18" s="10">
        <f t="shared" si="3"/>
        <v>14660500.10210586</v>
      </c>
    </row>
    <row r="19" spans="1:29" ht="15.75" thickBot="1" x14ac:dyDescent="0.3">
      <c r="A19" s="2"/>
      <c r="B19" s="1">
        <v>40</v>
      </c>
      <c r="C19">
        <v>14654083.3875599</v>
      </c>
      <c r="D19">
        <v>14385029.31725697</v>
      </c>
      <c r="E19">
        <v>14653623.779559391</v>
      </c>
      <c r="H19" s="48"/>
      <c r="I19" s="54">
        <f t="shared" si="1"/>
        <v>40</v>
      </c>
      <c r="J19" s="11">
        <f t="shared" si="5"/>
        <v>14654083.3875599</v>
      </c>
      <c r="K19" s="11">
        <f t="shared" si="6"/>
        <v>14385029.31725697</v>
      </c>
      <c r="L19" s="11">
        <f t="shared" si="7"/>
        <v>14653623.779559391</v>
      </c>
      <c r="M19" s="12">
        <f t="shared" si="3"/>
        <v>14653623.779559391</v>
      </c>
    </row>
    <row r="20" spans="1:29" x14ac:dyDescent="0.25">
      <c r="A20" s="2" t="s">
        <v>8</v>
      </c>
      <c r="B20" s="1">
        <v>15</v>
      </c>
      <c r="C20">
        <v>23635311.58301862</v>
      </c>
      <c r="D20">
        <v>23633742.476713229</v>
      </c>
      <c r="E20">
        <v>23444535.008643851</v>
      </c>
      <c r="H20" s="46" t="str">
        <f>VLOOKUP(A20, Legends!$A$10:$B$17, 2, FALSE)</f>
        <v>Energy cost reference</v>
      </c>
      <c r="I20" s="52">
        <f t="shared" si="1"/>
        <v>15</v>
      </c>
      <c r="J20" s="8">
        <f t="shared" si="5"/>
        <v>23635311.58301862</v>
      </c>
      <c r="K20" s="8">
        <f t="shared" si="6"/>
        <v>23633742.476713229</v>
      </c>
      <c r="L20" s="8">
        <f t="shared" si="7"/>
        <v>23444535.008643851</v>
      </c>
      <c r="M20" s="9">
        <f t="shared" si="3"/>
        <v>23444535.008643851</v>
      </c>
    </row>
    <row r="21" spans="1:29" x14ac:dyDescent="0.25">
      <c r="A21" s="2"/>
      <c r="B21" s="1">
        <v>20</v>
      </c>
      <c r="C21">
        <v>24816713.958964288</v>
      </c>
      <c r="D21">
        <v>24814868.175694659</v>
      </c>
      <c r="E21">
        <v>24629534.75461838</v>
      </c>
      <c r="H21" s="47"/>
      <c r="I21" s="53">
        <f t="shared" si="1"/>
        <v>20</v>
      </c>
      <c r="J21" s="7">
        <f t="shared" si="5"/>
        <v>24816713.958964288</v>
      </c>
      <c r="K21" s="7">
        <f t="shared" si="6"/>
        <v>24814868.175694659</v>
      </c>
      <c r="L21" s="7">
        <f t="shared" si="7"/>
        <v>24629534.75461838</v>
      </c>
      <c r="M21" s="10">
        <f t="shared" si="3"/>
        <v>24629534.75461838</v>
      </c>
    </row>
    <row r="22" spans="1:29" x14ac:dyDescent="0.25">
      <c r="A22" s="2"/>
      <c r="B22" s="1">
        <v>25</v>
      </c>
      <c r="C22">
        <v>24289574.506929029</v>
      </c>
      <c r="D22">
        <v>24287507.975397799</v>
      </c>
      <c r="E22">
        <v>24047887.57261401</v>
      </c>
      <c r="H22" s="47"/>
      <c r="I22" s="53">
        <f t="shared" si="1"/>
        <v>25</v>
      </c>
      <c r="J22" s="7">
        <f t="shared" si="5"/>
        <v>24289574.506929029</v>
      </c>
      <c r="K22" s="7">
        <f t="shared" si="6"/>
        <v>24287507.975397799</v>
      </c>
      <c r="L22" s="7">
        <f t="shared" si="7"/>
        <v>24047887.57261401</v>
      </c>
      <c r="M22" s="10">
        <f t="shared" si="3"/>
        <v>24047887.57261401</v>
      </c>
    </row>
    <row r="23" spans="1:29" x14ac:dyDescent="0.25">
      <c r="A23" s="2"/>
      <c r="B23" s="1">
        <v>30</v>
      </c>
      <c r="C23">
        <v>24221928.268008981</v>
      </c>
      <c r="D23">
        <v>24219683.37983745</v>
      </c>
      <c r="E23">
        <v>23985236.447214149</v>
      </c>
      <c r="H23" s="47"/>
      <c r="I23" s="53">
        <f t="shared" si="1"/>
        <v>30</v>
      </c>
      <c r="J23" s="7">
        <f t="shared" si="5"/>
        <v>24221928.268008981</v>
      </c>
      <c r="K23" s="7">
        <f t="shared" si="6"/>
        <v>24219683.37983745</v>
      </c>
      <c r="L23" s="7">
        <f t="shared" si="7"/>
        <v>23985236.447214149</v>
      </c>
      <c r="M23" s="10">
        <f t="shared" si="3"/>
        <v>23985236.447214149</v>
      </c>
    </row>
    <row r="24" spans="1:29" x14ac:dyDescent="0.25">
      <c r="A24" s="2"/>
      <c r="B24" s="1">
        <v>35</v>
      </c>
      <c r="C24">
        <v>24210776.278405629</v>
      </c>
      <c r="D24">
        <v>24208370.687327951</v>
      </c>
      <c r="E24">
        <v>23973882.30117036</v>
      </c>
      <c r="H24" s="47"/>
      <c r="I24" s="53">
        <f t="shared" si="1"/>
        <v>35</v>
      </c>
      <c r="J24" s="7">
        <f t="shared" si="5"/>
        <v>24210776.278405629</v>
      </c>
      <c r="K24" s="7">
        <f t="shared" si="6"/>
        <v>24208370.687327951</v>
      </c>
      <c r="L24" s="7">
        <f t="shared" si="7"/>
        <v>23973882.30117036</v>
      </c>
      <c r="M24" s="10">
        <f t="shared" si="3"/>
        <v>23973882.30117036</v>
      </c>
    </row>
    <row r="25" spans="1:29" ht="15.75" thickBot="1" x14ac:dyDescent="0.3">
      <c r="A25" s="2"/>
      <c r="B25" s="1">
        <v>40</v>
      </c>
      <c r="C25">
        <v>24199624.28881333</v>
      </c>
      <c r="D25">
        <v>24197081.479604069</v>
      </c>
      <c r="E25">
        <v>23962563.03595968</v>
      </c>
      <c r="H25" s="48"/>
      <c r="I25" s="54">
        <f t="shared" si="1"/>
        <v>40</v>
      </c>
      <c r="J25" s="11">
        <f t="shared" si="5"/>
        <v>24199624.28881333</v>
      </c>
      <c r="K25" s="11">
        <f t="shared" si="6"/>
        <v>24197081.479604069</v>
      </c>
      <c r="L25" s="11">
        <f t="shared" si="7"/>
        <v>23962563.03595968</v>
      </c>
      <c r="M25" s="12">
        <f t="shared" si="3"/>
        <v>23962563.03595968</v>
      </c>
    </row>
    <row r="26" spans="1:29" x14ac:dyDescent="0.25">
      <c r="A26" s="2" t="s">
        <v>9</v>
      </c>
      <c r="B26" s="1">
        <v>15</v>
      </c>
      <c r="C26">
        <v>23446076.996779028</v>
      </c>
      <c r="D26">
        <v>23525253.313592419</v>
      </c>
      <c r="E26">
        <v>23336139.349616561</v>
      </c>
      <c r="H26" s="46" t="str">
        <f>VLOOKUP(A26, Legends!$A$10:$B$17, 2, FALSE)</f>
        <v>Energy cost flexibility</v>
      </c>
      <c r="I26" s="52">
        <f t="shared" si="1"/>
        <v>15</v>
      </c>
      <c r="J26" s="8">
        <f t="shared" si="5"/>
        <v>23446076.996779028</v>
      </c>
      <c r="K26" s="8">
        <f t="shared" si="6"/>
        <v>23525253.313592419</v>
      </c>
      <c r="L26" s="8">
        <f t="shared" si="7"/>
        <v>23336139.349616561</v>
      </c>
      <c r="M26" s="9">
        <f t="shared" si="3"/>
        <v>23336139.349616561</v>
      </c>
    </row>
    <row r="27" spans="1:29" x14ac:dyDescent="0.25">
      <c r="A27" s="2"/>
      <c r="B27" s="1">
        <v>20</v>
      </c>
      <c r="C27">
        <v>24631374.110618431</v>
      </c>
      <c r="D27">
        <v>24706535.774774261</v>
      </c>
      <c r="E27">
        <v>24521315.51679334</v>
      </c>
      <c r="H27" s="47"/>
      <c r="I27" s="53">
        <f t="shared" si="1"/>
        <v>20</v>
      </c>
      <c r="J27" s="7">
        <f t="shared" si="5"/>
        <v>24631374.110618431</v>
      </c>
      <c r="K27" s="7">
        <f t="shared" si="6"/>
        <v>24706535.774774261</v>
      </c>
      <c r="L27" s="7">
        <f t="shared" si="7"/>
        <v>24521315.51679334</v>
      </c>
      <c r="M27" s="10">
        <f t="shared" si="3"/>
        <v>24521315.51679334</v>
      </c>
    </row>
    <row r="28" spans="1:29" x14ac:dyDescent="0.25">
      <c r="A28" s="2"/>
      <c r="B28" s="1">
        <v>25</v>
      </c>
      <c r="C28">
        <v>24049998.55006288</v>
      </c>
      <c r="D28">
        <v>24179401.650023561</v>
      </c>
      <c r="E28">
        <v>23940047.912447888</v>
      </c>
      <c r="H28" s="47"/>
      <c r="I28" s="53">
        <f t="shared" si="1"/>
        <v>25</v>
      </c>
      <c r="J28" s="7">
        <f t="shared" si="5"/>
        <v>24049998.55006288</v>
      </c>
      <c r="K28" s="7">
        <f t="shared" si="6"/>
        <v>24179401.650023561</v>
      </c>
      <c r="L28" s="7">
        <f t="shared" si="7"/>
        <v>23940047.912447888</v>
      </c>
      <c r="M28" s="10">
        <f t="shared" si="3"/>
        <v>23940047.912447888</v>
      </c>
    </row>
    <row r="29" spans="1:29" x14ac:dyDescent="0.25">
      <c r="A29" s="2"/>
      <c r="B29" s="1">
        <v>30</v>
      </c>
      <c r="C29">
        <v>23987567.593557291</v>
      </c>
      <c r="D29">
        <v>24111794.00037187</v>
      </c>
      <c r="E29">
        <v>23877816.285674691</v>
      </c>
      <c r="H29" s="47"/>
      <c r="I29" s="53">
        <f t="shared" si="1"/>
        <v>30</v>
      </c>
      <c r="J29" s="7">
        <f t="shared" si="5"/>
        <v>23987567.593557291</v>
      </c>
      <c r="K29" s="7">
        <f t="shared" si="6"/>
        <v>24111794.00037187</v>
      </c>
      <c r="L29" s="7">
        <f t="shared" si="7"/>
        <v>23877816.285674691</v>
      </c>
      <c r="M29" s="10">
        <f t="shared" si="3"/>
        <v>23877816.285674691</v>
      </c>
    </row>
    <row r="30" spans="1:29" x14ac:dyDescent="0.25">
      <c r="A30" s="2"/>
      <c r="B30" s="1">
        <v>35</v>
      </c>
      <c r="C30">
        <v>23976409.15892547</v>
      </c>
      <c r="D30">
        <v>24100697.72706341</v>
      </c>
      <c r="E30">
        <v>23866883.3589756</v>
      </c>
      <c r="H30" s="47"/>
      <c r="I30" s="53">
        <f t="shared" si="1"/>
        <v>35</v>
      </c>
      <c r="J30" s="7">
        <f t="shared" si="5"/>
        <v>23976409.15892547</v>
      </c>
      <c r="K30" s="7">
        <f t="shared" si="6"/>
        <v>24100697.72706341</v>
      </c>
      <c r="L30" s="7">
        <f t="shared" si="7"/>
        <v>23866883.3589756</v>
      </c>
      <c r="M30" s="10">
        <f t="shared" si="3"/>
        <v>23866883.3589756</v>
      </c>
    </row>
    <row r="31" spans="1:29" ht="15.75" thickBot="1" x14ac:dyDescent="0.3">
      <c r="A31" s="2"/>
      <c r="B31" s="1">
        <v>40</v>
      </c>
      <c r="C31">
        <v>23965257.169317611</v>
      </c>
      <c r="D31">
        <v>24089638.18698312</v>
      </c>
      <c r="E31">
        <v>23855988.898638438</v>
      </c>
      <c r="H31" s="48"/>
      <c r="I31" s="54">
        <f t="shared" si="1"/>
        <v>40</v>
      </c>
      <c r="J31" s="11">
        <f t="shared" si="5"/>
        <v>23965257.169317611</v>
      </c>
      <c r="K31" s="11">
        <f t="shared" si="6"/>
        <v>24089638.18698312</v>
      </c>
      <c r="L31" s="11">
        <f t="shared" si="7"/>
        <v>23855988.898638438</v>
      </c>
      <c r="M31" s="12">
        <f t="shared" si="3"/>
        <v>23855988.898638438</v>
      </c>
    </row>
    <row r="32" spans="1:29" x14ac:dyDescent="0.25">
      <c r="A32" s="2" t="s">
        <v>10</v>
      </c>
      <c r="B32" s="1">
        <v>15</v>
      </c>
      <c r="C32">
        <v>189234.58623958379</v>
      </c>
      <c r="D32">
        <v>108489.1631208137</v>
      </c>
      <c r="E32">
        <v>108395.6590272859</v>
      </c>
      <c r="H32" s="46" t="str">
        <f>VLOOKUP(A32, Legends!$A$10:$B$17, 2, FALSE)</f>
        <v>Energy cost difference</v>
      </c>
      <c r="I32" s="52">
        <f t="shared" si="1"/>
        <v>15</v>
      </c>
      <c r="J32" s="8">
        <f t="shared" si="5"/>
        <v>189234.58623958379</v>
      </c>
      <c r="K32" s="8">
        <f t="shared" si="6"/>
        <v>108489.1631208137</v>
      </c>
      <c r="L32" s="8">
        <f>E32+C32</f>
        <v>297630.24526686966</v>
      </c>
      <c r="M32" s="9">
        <f t="shared" si="3"/>
        <v>108395.6590272859</v>
      </c>
      <c r="AC32" t="s">
        <v>49</v>
      </c>
    </row>
    <row r="33" spans="1:13" x14ac:dyDescent="0.25">
      <c r="A33" s="2"/>
      <c r="B33" s="1">
        <v>20</v>
      </c>
      <c r="C33">
        <v>185339.84834586081</v>
      </c>
      <c r="D33">
        <v>108332.400920406</v>
      </c>
      <c r="E33">
        <v>108219.2378250398</v>
      </c>
      <c r="H33" s="47"/>
      <c r="I33" s="53">
        <f t="shared" si="1"/>
        <v>20</v>
      </c>
      <c r="J33" s="7">
        <f t="shared" si="5"/>
        <v>185339.84834586081</v>
      </c>
      <c r="K33" s="7">
        <f t="shared" si="6"/>
        <v>108332.400920406</v>
      </c>
      <c r="L33" s="7">
        <f t="shared" ref="L33:L37" si="8">E33+C33</f>
        <v>293559.08617090061</v>
      </c>
      <c r="M33" s="10">
        <f t="shared" si="3"/>
        <v>108219.2378250398</v>
      </c>
    </row>
    <row r="34" spans="1:13" x14ac:dyDescent="0.25">
      <c r="A34" s="2"/>
      <c r="B34" s="1">
        <v>25</v>
      </c>
      <c r="C34">
        <v>239575.95686615261</v>
      </c>
      <c r="D34">
        <v>108106.3253742345</v>
      </c>
      <c r="E34">
        <v>107839.6601661257</v>
      </c>
      <c r="H34" s="47"/>
      <c r="I34" s="53">
        <f t="shared" si="1"/>
        <v>25</v>
      </c>
      <c r="J34" s="7">
        <f t="shared" si="5"/>
        <v>239575.95686615261</v>
      </c>
      <c r="K34" s="7">
        <f t="shared" si="6"/>
        <v>108106.3253742345</v>
      </c>
      <c r="L34" s="7">
        <f t="shared" si="8"/>
        <v>347415.61703227833</v>
      </c>
      <c r="M34" s="10">
        <f t="shared" si="3"/>
        <v>107839.6601661257</v>
      </c>
    </row>
    <row r="35" spans="1:13" x14ac:dyDescent="0.25">
      <c r="A35" s="2"/>
      <c r="B35" s="1">
        <v>30</v>
      </c>
      <c r="C35">
        <v>234360.6744516902</v>
      </c>
      <c r="D35">
        <v>107889.37946558739</v>
      </c>
      <c r="E35">
        <v>107420.161539454</v>
      </c>
      <c r="H35" s="47"/>
      <c r="I35" s="53">
        <f t="shared" si="1"/>
        <v>30</v>
      </c>
      <c r="J35" s="7">
        <f t="shared" si="5"/>
        <v>234360.6744516902</v>
      </c>
      <c r="K35" s="7">
        <f t="shared" si="6"/>
        <v>107889.37946558739</v>
      </c>
      <c r="L35" s="7">
        <f t="shared" si="8"/>
        <v>341780.83599114418</v>
      </c>
      <c r="M35" s="10">
        <f t="shared" si="3"/>
        <v>107420.161539454</v>
      </c>
    </row>
    <row r="36" spans="1:13" x14ac:dyDescent="0.25">
      <c r="A36" s="2"/>
      <c r="B36" s="1">
        <v>35</v>
      </c>
      <c r="C36">
        <v>234367.11948015171</v>
      </c>
      <c r="D36">
        <v>107672.96026454119</v>
      </c>
      <c r="E36">
        <v>106998.9421947598</v>
      </c>
      <c r="H36" s="47"/>
      <c r="I36" s="53">
        <f t="shared" si="1"/>
        <v>35</v>
      </c>
      <c r="J36" s="7">
        <f t="shared" si="5"/>
        <v>234367.11948015171</v>
      </c>
      <c r="K36" s="7">
        <f t="shared" si="6"/>
        <v>107672.96026454119</v>
      </c>
      <c r="L36" s="7">
        <f t="shared" si="8"/>
        <v>341366.06167491153</v>
      </c>
      <c r="M36" s="10">
        <f t="shared" si="3"/>
        <v>106998.9421947598</v>
      </c>
    </row>
    <row r="37" spans="1:13" ht="15.75" thickBot="1" x14ac:dyDescent="0.3">
      <c r="A37" s="2"/>
      <c r="B37" s="1">
        <v>40</v>
      </c>
      <c r="C37">
        <v>234367.1194957234</v>
      </c>
      <c r="D37">
        <v>107443.2926209494</v>
      </c>
      <c r="E37">
        <v>106574.1373212449</v>
      </c>
      <c r="H37" s="48"/>
      <c r="I37" s="54">
        <f t="shared" si="1"/>
        <v>40</v>
      </c>
      <c r="J37" s="11">
        <f t="shared" si="5"/>
        <v>234367.1194957234</v>
      </c>
      <c r="K37" s="11">
        <f t="shared" si="6"/>
        <v>107443.2926209494</v>
      </c>
      <c r="L37" s="11">
        <f t="shared" si="8"/>
        <v>340941.25681696832</v>
      </c>
      <c r="M37" s="12">
        <f t="shared" si="3"/>
        <v>106574.1373212449</v>
      </c>
    </row>
    <row r="38" spans="1:13" x14ac:dyDescent="0.25">
      <c r="A38" s="2" t="s">
        <v>11</v>
      </c>
      <c r="B38" s="1">
        <v>15</v>
      </c>
      <c r="C38">
        <v>622521.75200990017</v>
      </c>
      <c r="D38">
        <v>109387.56444498331</v>
      </c>
      <c r="E38">
        <v>109372.7525135</v>
      </c>
      <c r="H38" s="46" t="str">
        <f>VLOOKUP(A38, Legends!$A$10:$B$17, 2, FALSE)</f>
        <v>Upward energy</v>
      </c>
      <c r="I38" s="52">
        <f t="shared" si="1"/>
        <v>15</v>
      </c>
      <c r="J38" s="8">
        <f t="shared" si="5"/>
        <v>622521.75200990017</v>
      </c>
      <c r="K38" s="8">
        <f t="shared" si="6"/>
        <v>109387.56444498331</v>
      </c>
      <c r="L38" s="8">
        <f>E38+C38</f>
        <v>731894.50452340022</v>
      </c>
      <c r="M38" s="9">
        <f t="shared" si="3"/>
        <v>109372.7525135</v>
      </c>
    </row>
    <row r="39" spans="1:13" x14ac:dyDescent="0.25">
      <c r="A39" s="2"/>
      <c r="B39" s="1">
        <v>20</v>
      </c>
      <c r="C39">
        <v>624035.43306815973</v>
      </c>
      <c r="D39">
        <v>109367.52552033331</v>
      </c>
      <c r="E39">
        <v>109368.34669024991</v>
      </c>
      <c r="H39" s="47"/>
      <c r="I39" s="53">
        <f t="shared" si="1"/>
        <v>20</v>
      </c>
      <c r="J39" s="7">
        <f t="shared" si="5"/>
        <v>624035.43306815973</v>
      </c>
      <c r="K39" s="7">
        <f t="shared" si="6"/>
        <v>109367.52552033331</v>
      </c>
      <c r="L39" s="7">
        <f t="shared" ref="L39:L49" si="9">E39+C39</f>
        <v>733403.7797584096</v>
      </c>
      <c r="M39" s="10">
        <f t="shared" si="3"/>
        <v>109368.34669024991</v>
      </c>
    </row>
    <row r="40" spans="1:13" x14ac:dyDescent="0.25">
      <c r="A40" s="2"/>
      <c r="B40" s="1">
        <v>25</v>
      </c>
      <c r="C40">
        <v>782903.36731419968</v>
      </c>
      <c r="D40">
        <v>109389.8840190667</v>
      </c>
      <c r="E40">
        <v>109384.45116758331</v>
      </c>
      <c r="H40" s="47"/>
      <c r="I40" s="53">
        <f t="shared" si="1"/>
        <v>25</v>
      </c>
      <c r="J40" s="7">
        <f t="shared" si="5"/>
        <v>782903.36731419968</v>
      </c>
      <c r="K40" s="7">
        <f t="shared" si="6"/>
        <v>109389.8840190667</v>
      </c>
      <c r="L40" s="7">
        <f t="shared" si="9"/>
        <v>892287.81848178303</v>
      </c>
      <c r="M40" s="10">
        <f t="shared" si="3"/>
        <v>109384.45116758331</v>
      </c>
    </row>
    <row r="41" spans="1:13" x14ac:dyDescent="0.25">
      <c r="A41" s="2"/>
      <c r="B41" s="1">
        <v>30</v>
      </c>
      <c r="C41">
        <v>772921.01930437516</v>
      </c>
      <c r="D41">
        <v>109400.55014235</v>
      </c>
      <c r="E41">
        <v>109390.8607650833</v>
      </c>
      <c r="H41" s="47"/>
      <c r="I41" s="53">
        <f t="shared" si="1"/>
        <v>30</v>
      </c>
      <c r="J41" s="7">
        <f t="shared" si="5"/>
        <v>772921.01930437516</v>
      </c>
      <c r="K41" s="7">
        <f t="shared" si="6"/>
        <v>109400.55014235</v>
      </c>
      <c r="L41" s="7">
        <f t="shared" si="9"/>
        <v>882311.88006945851</v>
      </c>
      <c r="M41" s="10">
        <f t="shared" si="3"/>
        <v>109390.8607650833</v>
      </c>
    </row>
    <row r="42" spans="1:13" x14ac:dyDescent="0.25">
      <c r="A42" s="2"/>
      <c r="B42" s="1">
        <v>35</v>
      </c>
      <c r="C42">
        <v>770514.20474094956</v>
      </c>
      <c r="D42">
        <v>109415.225152575</v>
      </c>
      <c r="E42">
        <v>109394.28475516661</v>
      </c>
      <c r="H42" s="47"/>
      <c r="I42" s="53">
        <f t="shared" si="1"/>
        <v>35</v>
      </c>
      <c r="J42" s="7">
        <f t="shared" si="5"/>
        <v>770514.20474094956</v>
      </c>
      <c r="K42" s="7">
        <f t="shared" si="6"/>
        <v>109415.225152575</v>
      </c>
      <c r="L42" s="7">
        <f t="shared" si="9"/>
        <v>879908.48949611618</v>
      </c>
      <c r="M42" s="10">
        <f t="shared" si="3"/>
        <v>109394.28475516661</v>
      </c>
    </row>
    <row r="43" spans="1:13" ht="15.75" thickBot="1" x14ac:dyDescent="0.3">
      <c r="A43" s="2"/>
      <c r="B43" s="1">
        <v>40</v>
      </c>
      <c r="C43">
        <v>770514.20473929972</v>
      </c>
      <c r="D43">
        <v>109434.1939718417</v>
      </c>
      <c r="E43">
        <v>109400.38568691671</v>
      </c>
      <c r="H43" s="48"/>
      <c r="I43" s="54">
        <f t="shared" si="1"/>
        <v>40</v>
      </c>
      <c r="J43" s="11">
        <f t="shared" si="5"/>
        <v>770514.20473929972</v>
      </c>
      <c r="K43" s="11">
        <f t="shared" si="6"/>
        <v>109434.1939718417</v>
      </c>
      <c r="L43" s="11">
        <f t="shared" si="9"/>
        <v>879914.59042621637</v>
      </c>
      <c r="M43" s="12">
        <f t="shared" si="3"/>
        <v>109400.38568691671</v>
      </c>
    </row>
    <row r="44" spans="1:13" x14ac:dyDescent="0.25">
      <c r="A44" s="2" t="s">
        <v>12</v>
      </c>
      <c r="B44" s="1">
        <v>15</v>
      </c>
      <c r="C44">
        <v>405878.16912475019</v>
      </c>
      <c r="D44">
        <v>108938.36378289991</v>
      </c>
      <c r="E44">
        <v>108884.20577039161</v>
      </c>
      <c r="H44" s="46" t="str">
        <f>VLOOKUP(A44, Legends!$A$10:$B$17, 2, FALSE)</f>
        <v>Downward energy</v>
      </c>
      <c r="I44" s="52">
        <f t="shared" si="1"/>
        <v>15</v>
      </c>
      <c r="J44" s="8">
        <f t="shared" si="5"/>
        <v>405878.16912475019</v>
      </c>
      <c r="K44" s="8">
        <f t="shared" si="6"/>
        <v>108938.36378289991</v>
      </c>
      <c r="L44" s="8">
        <f t="shared" si="9"/>
        <v>514762.37489514181</v>
      </c>
      <c r="M44" s="9">
        <f t="shared" si="3"/>
        <v>108884.20577039161</v>
      </c>
    </row>
    <row r="45" spans="1:13" x14ac:dyDescent="0.25">
      <c r="A45" s="2"/>
      <c r="B45" s="1">
        <v>20</v>
      </c>
      <c r="C45">
        <v>404687.64070702501</v>
      </c>
      <c r="D45">
        <v>108849.9632203666</v>
      </c>
      <c r="E45">
        <v>108793.79225764969</v>
      </c>
      <c r="H45" s="47"/>
      <c r="I45" s="53">
        <f t="shared" si="1"/>
        <v>20</v>
      </c>
      <c r="J45" s="7">
        <f t="shared" si="5"/>
        <v>404687.64070702501</v>
      </c>
      <c r="K45" s="7">
        <f t="shared" si="6"/>
        <v>108849.9632203666</v>
      </c>
      <c r="L45" s="7">
        <f t="shared" si="9"/>
        <v>513481.43296467472</v>
      </c>
      <c r="M45" s="10">
        <f t="shared" si="3"/>
        <v>108793.79225764969</v>
      </c>
    </row>
    <row r="46" spans="1:13" x14ac:dyDescent="0.25">
      <c r="A46" s="2"/>
      <c r="B46" s="1">
        <v>25</v>
      </c>
      <c r="C46">
        <v>511239.66209018062</v>
      </c>
      <c r="D46">
        <v>108748.1046966499</v>
      </c>
      <c r="E46">
        <v>108612.0556668519</v>
      </c>
      <c r="H46" s="47"/>
      <c r="I46" s="53">
        <f t="shared" si="1"/>
        <v>25</v>
      </c>
      <c r="J46" s="7">
        <f t="shared" si="5"/>
        <v>511239.66209018062</v>
      </c>
      <c r="K46" s="7">
        <f t="shared" si="6"/>
        <v>108748.1046966499</v>
      </c>
      <c r="L46" s="7">
        <f t="shared" si="9"/>
        <v>619851.71775703249</v>
      </c>
      <c r="M46" s="10">
        <f t="shared" si="3"/>
        <v>108612.0556668519</v>
      </c>
    </row>
    <row r="47" spans="1:13" x14ac:dyDescent="0.25">
      <c r="A47" s="2"/>
      <c r="B47" s="1">
        <v>30</v>
      </c>
      <c r="C47">
        <v>503640.84687802137</v>
      </c>
      <c r="D47">
        <v>108644.964803975</v>
      </c>
      <c r="E47">
        <v>108405.5111522685</v>
      </c>
      <c r="H47" s="47"/>
      <c r="I47" s="53">
        <f t="shared" si="1"/>
        <v>30</v>
      </c>
      <c r="J47" s="7">
        <f t="shared" si="5"/>
        <v>503640.84687802137</v>
      </c>
      <c r="K47" s="7">
        <f t="shared" si="6"/>
        <v>108644.964803975</v>
      </c>
      <c r="L47" s="7">
        <f t="shared" si="9"/>
        <v>612046.35803028988</v>
      </c>
      <c r="M47" s="10">
        <f t="shared" si="3"/>
        <v>108405.5111522685</v>
      </c>
    </row>
    <row r="48" spans="1:13" x14ac:dyDescent="0.25">
      <c r="A48" s="2"/>
      <c r="B48" s="1">
        <v>35</v>
      </c>
      <c r="C48">
        <v>502440.66211055761</v>
      </c>
      <c r="D48">
        <v>108544.0927085583</v>
      </c>
      <c r="E48">
        <v>108196.6134749663</v>
      </c>
      <c r="H48" s="47"/>
      <c r="I48" s="53">
        <f t="shared" si="1"/>
        <v>35</v>
      </c>
      <c r="J48" s="7">
        <f t="shared" si="5"/>
        <v>502440.66211055761</v>
      </c>
      <c r="K48" s="7">
        <f t="shared" si="6"/>
        <v>108544.0927085583</v>
      </c>
      <c r="L48" s="7">
        <f t="shared" si="9"/>
        <v>610637.27558552392</v>
      </c>
      <c r="M48" s="10">
        <f t="shared" si="3"/>
        <v>108196.6134749663</v>
      </c>
    </row>
    <row r="49" spans="1:13" ht="15.75" thickBot="1" x14ac:dyDescent="0.3">
      <c r="A49" s="2"/>
      <c r="B49" s="1">
        <v>40</v>
      </c>
      <c r="C49">
        <v>502440.66211751051</v>
      </c>
      <c r="D49">
        <v>108438.74329639161</v>
      </c>
      <c r="E49">
        <v>107987.2615040825</v>
      </c>
      <c r="H49" s="48"/>
      <c r="I49" s="54">
        <f t="shared" si="1"/>
        <v>40</v>
      </c>
      <c r="J49" s="11">
        <f t="shared" si="5"/>
        <v>502440.66211751051</v>
      </c>
      <c r="K49" s="11">
        <f t="shared" si="6"/>
        <v>108438.74329639161</v>
      </c>
      <c r="L49" s="11">
        <f t="shared" si="9"/>
        <v>610427.92362159304</v>
      </c>
      <c r="M49" s="12">
        <f t="shared" si="3"/>
        <v>107987.2615040825</v>
      </c>
    </row>
    <row r="50" spans="1:13" x14ac:dyDescent="0.25">
      <c r="H50" s="34" t="s">
        <v>35</v>
      </c>
      <c r="I50" s="52">
        <v>15</v>
      </c>
      <c r="J50" s="8">
        <f>J32/J2</f>
        <v>0.87348345941970396</v>
      </c>
      <c r="K50" s="8">
        <f t="shared" ref="K50:M50" si="10">K32/K2</f>
        <v>241.51603565756676</v>
      </c>
      <c r="L50" s="8">
        <f t="shared" si="10"/>
        <v>1.3707333215791446</v>
      </c>
      <c r="M50" s="9">
        <f t="shared" si="10"/>
        <v>221.87367034259913</v>
      </c>
    </row>
    <row r="51" spans="1:13" x14ac:dyDescent="0.25">
      <c r="H51" s="35"/>
      <c r="I51" s="53">
        <v>20</v>
      </c>
      <c r="J51" s="7">
        <f t="shared" ref="J51:M51" si="11">J33/J3</f>
        <v>0.84495880423866832</v>
      </c>
      <c r="K51" s="7">
        <f t="shared" si="11"/>
        <v>209.31277438123371</v>
      </c>
      <c r="L51" s="7">
        <f t="shared" si="11"/>
        <v>1.3348306365893157</v>
      </c>
      <c r="M51" s="10">
        <f t="shared" si="11"/>
        <v>188.35332509033842</v>
      </c>
    </row>
    <row r="52" spans="1:13" x14ac:dyDescent="0.25">
      <c r="H52" s="35"/>
      <c r="I52" s="53">
        <v>25</v>
      </c>
      <c r="J52" s="7">
        <f t="shared" ref="J52:M52" si="12">J34/J4</f>
        <v>0.88188430128563122</v>
      </c>
      <c r="K52" s="7">
        <f t="shared" si="12"/>
        <v>168.44781624783397</v>
      </c>
      <c r="L52" s="7">
        <f t="shared" si="12"/>
        <v>1.275218725081064</v>
      </c>
      <c r="M52" s="10">
        <f t="shared" si="12"/>
        <v>139.61715217637098</v>
      </c>
    </row>
    <row r="53" spans="1:13" x14ac:dyDescent="0.25">
      <c r="H53" s="35"/>
      <c r="I53" s="53">
        <v>30</v>
      </c>
      <c r="J53" s="7">
        <f t="shared" ref="J53:M53" si="13">J35/J5</f>
        <v>0.8703228029749851</v>
      </c>
      <c r="K53" s="7">
        <f t="shared" si="13"/>
        <v>142.78913841579936</v>
      </c>
      <c r="L53" s="7">
        <f t="shared" si="13"/>
        <v>1.2646113104342345</v>
      </c>
      <c r="M53" s="10">
        <f t="shared" si="13"/>
        <v>109.01730730125013</v>
      </c>
    </row>
    <row r="54" spans="1:13" x14ac:dyDescent="0.25">
      <c r="H54" s="35"/>
      <c r="I54" s="53">
        <v>35</v>
      </c>
      <c r="J54" s="7">
        <f t="shared" ref="J54:M54" si="14">J36/J6</f>
        <v>0.87426426785913935</v>
      </c>
      <c r="K54" s="7">
        <f t="shared" si="14"/>
        <v>123.60113666439929</v>
      </c>
      <c r="L54" s="7">
        <f t="shared" si="14"/>
        <v>1.2677406422963855</v>
      </c>
      <c r="M54" s="10">
        <f t="shared" si="14"/>
        <v>89.339156715511976</v>
      </c>
    </row>
    <row r="55" spans="1:13" ht="15.75" thickBot="1" x14ac:dyDescent="0.3">
      <c r="H55" s="36"/>
      <c r="I55" s="54">
        <v>40</v>
      </c>
      <c r="J55" s="11">
        <f t="shared" ref="J55:M55" si="15">J37/J7</f>
        <v>0.87426426794517587</v>
      </c>
      <c r="K55" s="11">
        <f t="shared" si="15"/>
        <v>107.93432087748043</v>
      </c>
      <c r="L55" s="11">
        <f t="shared" si="15"/>
        <v>1.2651507432986955</v>
      </c>
      <c r="M55" s="12">
        <f t="shared" si="15"/>
        <v>75.417389792397643</v>
      </c>
    </row>
    <row r="56" spans="1:13" x14ac:dyDescent="0.25">
      <c r="H56" s="42" t="s">
        <v>39</v>
      </c>
      <c r="I56" s="52">
        <v>15</v>
      </c>
      <c r="J56" s="8">
        <f>J44/J38</f>
        <v>0.65199034060145644</v>
      </c>
      <c r="K56" s="8">
        <f t="shared" ref="K56:M56" si="16">K44/K38</f>
        <v>0.99589349425263662</v>
      </c>
      <c r="L56" s="8">
        <f t="shared" si="16"/>
        <v>0.70332865148420276</v>
      </c>
      <c r="M56" s="9">
        <f t="shared" si="16"/>
        <v>0.99553319513424432</v>
      </c>
    </row>
    <row r="57" spans="1:13" x14ac:dyDescent="0.25">
      <c r="H57" s="43"/>
      <c r="I57" s="53">
        <v>20</v>
      </c>
      <c r="J57" s="7">
        <f t="shared" ref="J57:M57" si="17">J45/J39</f>
        <v>0.64850106141781116</v>
      </c>
      <c r="K57" s="7">
        <f t="shared" si="17"/>
        <v>0.99526767843101205</v>
      </c>
      <c r="L57" s="7">
        <f t="shared" si="17"/>
        <v>0.70013469678847384</v>
      </c>
      <c r="M57" s="10">
        <f t="shared" si="17"/>
        <v>0.99474661133693965</v>
      </c>
    </row>
    <row r="58" spans="1:13" x14ac:dyDescent="0.25">
      <c r="H58" s="43"/>
      <c r="I58" s="53">
        <v>25</v>
      </c>
      <c r="J58" s="7">
        <f t="shared" ref="J58:M58" si="18">J46/J40</f>
        <v>0.65300480676692085</v>
      </c>
      <c r="K58" s="7">
        <f t="shared" si="18"/>
        <v>0.99413310171985436</v>
      </c>
      <c r="L58" s="7">
        <f t="shared" si="18"/>
        <v>0.69467687994631899</v>
      </c>
      <c r="M58" s="10">
        <f t="shared" si="18"/>
        <v>0.99293870844999665</v>
      </c>
    </row>
    <row r="59" spans="1:13" x14ac:dyDescent="0.25">
      <c r="H59" s="43"/>
      <c r="I59" s="53">
        <v>30</v>
      </c>
      <c r="J59" s="7">
        <f t="shared" ref="J59:M59" si="19">J47/J41</f>
        <v>0.65160712970556223</v>
      </c>
      <c r="K59" s="7">
        <f t="shared" si="19"/>
        <v>0.99309340458167861</v>
      </c>
      <c r="L59" s="7">
        <f t="shared" si="19"/>
        <v>0.69368482036318901</v>
      </c>
      <c r="M59" s="10">
        <f t="shared" si="19"/>
        <v>0.99099239547140205</v>
      </c>
    </row>
    <row r="60" spans="1:13" x14ac:dyDescent="0.25">
      <c r="H60" s="43"/>
      <c r="I60" s="53">
        <v>35</v>
      </c>
      <c r="J60" s="7">
        <f t="shared" ref="J60:M60" si="20">J48/J42</f>
        <v>0.65208487918724412</v>
      </c>
      <c r="K60" s="7">
        <f t="shared" si="20"/>
        <v>0.99203828861292431</v>
      </c>
      <c r="L60" s="7">
        <f t="shared" si="20"/>
        <v>0.69397816122357026</v>
      </c>
      <c r="M60" s="10">
        <f t="shared" si="20"/>
        <v>0.9890517929443865</v>
      </c>
    </row>
    <row r="61" spans="1:13" ht="15.75" thickBot="1" x14ac:dyDescent="0.3">
      <c r="H61" s="44"/>
      <c r="I61" s="54">
        <v>40</v>
      </c>
      <c r="J61" s="11">
        <f t="shared" ref="J61:M61" si="21">J49/J43</f>
        <v>0.65208487919766411</v>
      </c>
      <c r="K61" s="11">
        <f t="shared" si="21"/>
        <v>0.99090365963945215</v>
      </c>
      <c r="L61" s="11">
        <f t="shared" si="21"/>
        <v>0.6937354264416864</v>
      </c>
      <c r="M61" s="12">
        <f t="shared" si="21"/>
        <v>0.98708300547606576</v>
      </c>
    </row>
    <row r="62" spans="1:13" x14ac:dyDescent="0.25">
      <c r="J62" s="15"/>
      <c r="K62" s="15"/>
      <c r="L62" s="15"/>
      <c r="M62" s="15"/>
    </row>
    <row r="63" spans="1:13" x14ac:dyDescent="0.25">
      <c r="J63" s="15"/>
      <c r="K63" s="15"/>
      <c r="L63" s="15"/>
      <c r="M63" s="15"/>
    </row>
    <row r="64" spans="1:13" x14ac:dyDescent="0.25">
      <c r="J64" s="15"/>
      <c r="K64" s="15"/>
      <c r="L64" s="15"/>
      <c r="M64" s="15"/>
    </row>
    <row r="65" spans="10:13" x14ac:dyDescent="0.25">
      <c r="J65" s="15"/>
      <c r="K65" s="15"/>
      <c r="L65" s="15"/>
      <c r="M65" s="15"/>
    </row>
    <row r="66" spans="10:13" x14ac:dyDescent="0.25">
      <c r="J66" s="15"/>
      <c r="K66" s="15"/>
      <c r="L66" s="15"/>
      <c r="M66" s="15"/>
    </row>
    <row r="67" spans="10:13" x14ac:dyDescent="0.25">
      <c r="J67" s="15"/>
      <c r="K67" s="15"/>
      <c r="L67" s="15"/>
      <c r="M67" s="15"/>
    </row>
  </sheetData>
  <mergeCells count="18">
    <mergeCell ref="H32:H37"/>
    <mergeCell ref="H38:H43"/>
    <mergeCell ref="H44:H49"/>
    <mergeCell ref="H50:H55"/>
    <mergeCell ref="H56:H61"/>
    <mergeCell ref="H2:H7"/>
    <mergeCell ref="H8:H13"/>
    <mergeCell ref="H14:H19"/>
    <mergeCell ref="H20:H25"/>
    <mergeCell ref="H26:H31"/>
    <mergeCell ref="A2:A7"/>
    <mergeCell ref="A38:A43"/>
    <mergeCell ref="A8:A13"/>
    <mergeCell ref="A44:A49"/>
    <mergeCell ref="A14:A19"/>
    <mergeCell ref="A20:A25"/>
    <mergeCell ref="A26:A31"/>
    <mergeCell ref="A32:A37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="40" zoomScaleNormal="40" workbookViewId="0">
      <selection activeCell="Y8" sqref="Y8"/>
    </sheetView>
  </sheetViews>
  <sheetFormatPr defaultRowHeight="15" x14ac:dyDescent="0.25"/>
  <cols>
    <col min="8" max="8" width="23.140625" bestFit="1" customWidth="1"/>
    <col min="9" max="9" width="16.5703125" bestFit="1" customWidth="1"/>
    <col min="10" max="11" width="12" bestFit="1" customWidth="1"/>
    <col min="12" max="12" width="13.85546875" bestFit="1" customWidth="1"/>
    <col min="13" max="13" width="16.28515625" customWidth="1"/>
  </cols>
  <sheetData>
    <row r="1" spans="1:2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0" t="str">
        <f>A1</f>
        <v>Result type</v>
      </c>
      <c r="I1" s="41" t="str">
        <f t="shared" ref="I1:K16" si="0">B1</f>
        <v>Sensitivity values</v>
      </c>
      <c r="J1" s="41" t="str">
        <f t="shared" si="0"/>
        <v>Buildings</v>
      </c>
      <c r="K1" s="41" t="str">
        <f t="shared" si="0"/>
        <v>Network</v>
      </c>
      <c r="L1" s="41" t="str">
        <f>E1</f>
        <v>Combined - LP</v>
      </c>
      <c r="M1" s="29" t="s">
        <v>41</v>
      </c>
    </row>
    <row r="2" spans="1:25" x14ac:dyDescent="0.25">
      <c r="A2" s="2" t="s">
        <v>5</v>
      </c>
      <c r="B2" s="1">
        <v>-1</v>
      </c>
      <c r="C2">
        <v>216376.75480486831</v>
      </c>
      <c r="D2">
        <v>514.35307208262384</v>
      </c>
      <c r="E2">
        <v>567.47672231309116</v>
      </c>
      <c r="H2" s="46" t="str">
        <f>VLOOKUP(A2, Legends!$A$10:$B$17, 2, FALSE)</f>
        <v>Difference in energy use</v>
      </c>
      <c r="I2" s="52">
        <f>B2</f>
        <v>-1</v>
      </c>
      <c r="J2" s="8">
        <f t="shared" si="0"/>
        <v>216376.75480486831</v>
      </c>
      <c r="K2" s="8">
        <f t="shared" si="0"/>
        <v>514.35307208262384</v>
      </c>
      <c r="L2" s="8">
        <f>E2+C2</f>
        <v>216944.2315271814</v>
      </c>
      <c r="M2" s="9">
        <f>E2</f>
        <v>567.47672231309116</v>
      </c>
    </row>
    <row r="3" spans="1:25" x14ac:dyDescent="0.25">
      <c r="A3" s="2"/>
      <c r="B3" s="1">
        <v>0</v>
      </c>
      <c r="C3">
        <v>269280.17242635228</v>
      </c>
      <c r="D3">
        <v>755.58533837087452</v>
      </c>
      <c r="E3">
        <v>985.34961281530559</v>
      </c>
      <c r="H3" s="31"/>
      <c r="I3" s="53">
        <f t="shared" ref="I3:I25" si="1">B3</f>
        <v>0</v>
      </c>
      <c r="J3" s="7">
        <f t="shared" si="0"/>
        <v>269280.17242635228</v>
      </c>
      <c r="K3" s="7">
        <f t="shared" si="0"/>
        <v>755.58533837087452</v>
      </c>
      <c r="L3" s="7">
        <f t="shared" ref="L3:L4" si="2">E3+C3</f>
        <v>270265.52203916758</v>
      </c>
      <c r="M3" s="10">
        <f t="shared" ref="M3:M25" si="3">E3</f>
        <v>985.34961281530559</v>
      </c>
    </row>
    <row r="4" spans="1:25" ht="15.75" thickBot="1" x14ac:dyDescent="0.3">
      <c r="A4" s="2"/>
      <c r="B4" s="1">
        <v>1</v>
      </c>
      <c r="C4">
        <v>268073.54262940958</v>
      </c>
      <c r="D4">
        <v>1051.6243385467681</v>
      </c>
      <c r="E4">
        <v>1489.2619374096389</v>
      </c>
      <c r="H4" s="32"/>
      <c r="I4" s="54">
        <f t="shared" si="1"/>
        <v>1</v>
      </c>
      <c r="J4" s="11">
        <f t="shared" si="0"/>
        <v>268073.54262940958</v>
      </c>
      <c r="K4" s="11">
        <f t="shared" si="0"/>
        <v>1051.6243385467681</v>
      </c>
      <c r="L4" s="11">
        <f t="shared" si="2"/>
        <v>269562.80456681922</v>
      </c>
      <c r="M4" s="12">
        <f t="shared" si="3"/>
        <v>1489.2619374096389</v>
      </c>
    </row>
    <row r="5" spans="1:25" x14ac:dyDescent="0.25">
      <c r="A5" s="2" t="s">
        <v>6</v>
      </c>
      <c r="B5" s="1">
        <v>-1</v>
      </c>
      <c r="C5">
        <v>14799818.43889815</v>
      </c>
      <c r="D5">
        <v>14798635.457134411</v>
      </c>
      <c r="E5">
        <v>15015095.22102748</v>
      </c>
      <c r="H5" s="46" t="str">
        <f>VLOOKUP(A5, Legends!$A$10:$B$17, 2, FALSE)</f>
        <v>Energy use reference</v>
      </c>
      <c r="I5" s="52">
        <f t="shared" si="1"/>
        <v>-1</v>
      </c>
      <c r="J5" s="8">
        <f t="shared" si="0"/>
        <v>14799818.43889815</v>
      </c>
      <c r="K5" s="8">
        <f t="shared" si="0"/>
        <v>14798635.457134411</v>
      </c>
      <c r="L5" s="8">
        <f t="shared" ref="L2:L25" si="4">E5</f>
        <v>15015095.22102748</v>
      </c>
      <c r="M5" s="9">
        <f t="shared" si="3"/>
        <v>15015095.22102748</v>
      </c>
      <c r="Y5" t="s">
        <v>51</v>
      </c>
    </row>
    <row r="6" spans="1:25" x14ac:dyDescent="0.25">
      <c r="A6" s="2"/>
      <c r="B6" s="1">
        <v>0</v>
      </c>
      <c r="C6">
        <v>14399882.837543409</v>
      </c>
      <c r="D6">
        <v>14398240.474640369</v>
      </c>
      <c r="E6">
        <v>14667621.524153011</v>
      </c>
      <c r="H6" s="31"/>
      <c r="I6" s="53">
        <f t="shared" si="1"/>
        <v>0</v>
      </c>
      <c r="J6" s="7">
        <f t="shared" si="0"/>
        <v>14399882.837543409</v>
      </c>
      <c r="K6" s="7">
        <f t="shared" si="0"/>
        <v>14398240.474640369</v>
      </c>
      <c r="L6" s="7">
        <f t="shared" si="4"/>
        <v>14667621.524153011</v>
      </c>
      <c r="M6" s="10">
        <f t="shared" si="3"/>
        <v>14667621.524153011</v>
      </c>
      <c r="Y6" t="s">
        <v>52</v>
      </c>
    </row>
    <row r="7" spans="1:25" ht="15.75" thickBot="1" x14ac:dyDescent="0.3">
      <c r="A7" s="2"/>
      <c r="B7" s="1">
        <v>1</v>
      </c>
      <c r="C7">
        <v>14408614.937929161</v>
      </c>
      <c r="D7">
        <v>14406506.700944999</v>
      </c>
      <c r="E7">
        <v>14674682.68179928</v>
      </c>
      <c r="H7" s="32"/>
      <c r="I7" s="54">
        <f t="shared" si="1"/>
        <v>1</v>
      </c>
      <c r="J7" s="11">
        <f t="shared" si="0"/>
        <v>14408614.937929161</v>
      </c>
      <c r="K7" s="11">
        <f t="shared" si="0"/>
        <v>14406506.700944999</v>
      </c>
      <c r="L7" s="11">
        <f t="shared" si="4"/>
        <v>14674682.68179928</v>
      </c>
      <c r="M7" s="12">
        <f t="shared" si="3"/>
        <v>14674682.68179928</v>
      </c>
      <c r="Y7" t="s">
        <v>53</v>
      </c>
    </row>
    <row r="8" spans="1:25" x14ac:dyDescent="0.25">
      <c r="A8" s="2" t="s">
        <v>7</v>
      </c>
      <c r="B8" s="1">
        <v>-1</v>
      </c>
      <c r="C8">
        <v>15016195.19370302</v>
      </c>
      <c r="D8">
        <v>14799149.81020649</v>
      </c>
      <c r="E8">
        <v>15015662.697749799</v>
      </c>
      <c r="H8" s="46" t="str">
        <f>VLOOKUP(A8, Legends!$A$10:$B$17, 2, FALSE)</f>
        <v>Energy use flexibility</v>
      </c>
      <c r="I8" s="52">
        <f t="shared" si="1"/>
        <v>-1</v>
      </c>
      <c r="J8" s="8">
        <f t="shared" si="0"/>
        <v>15016195.19370302</v>
      </c>
      <c r="K8" s="8">
        <f t="shared" si="0"/>
        <v>14799149.81020649</v>
      </c>
      <c r="L8" s="8">
        <f t="shared" si="4"/>
        <v>15015662.697749799</v>
      </c>
      <c r="M8" s="9">
        <f t="shared" si="3"/>
        <v>15015662.697749799</v>
      </c>
    </row>
    <row r="9" spans="1:25" x14ac:dyDescent="0.25">
      <c r="A9" s="2"/>
      <c r="B9" s="1">
        <v>0</v>
      </c>
      <c r="C9">
        <v>14669163.009969771</v>
      </c>
      <c r="D9">
        <v>14398996.05997874</v>
      </c>
      <c r="E9">
        <v>14668606.873765821</v>
      </c>
      <c r="H9" s="31"/>
      <c r="I9" s="53">
        <f t="shared" si="1"/>
        <v>0</v>
      </c>
      <c r="J9" s="7">
        <f t="shared" si="0"/>
        <v>14669163.009969771</v>
      </c>
      <c r="K9" s="7">
        <f t="shared" si="0"/>
        <v>14398996.05997874</v>
      </c>
      <c r="L9" s="7">
        <f t="shared" si="4"/>
        <v>14668606.873765821</v>
      </c>
      <c r="M9" s="10">
        <f t="shared" si="3"/>
        <v>14668606.873765821</v>
      </c>
    </row>
    <row r="10" spans="1:25" ht="15.75" thickBot="1" x14ac:dyDescent="0.3">
      <c r="A10" s="2"/>
      <c r="B10" s="1">
        <v>1</v>
      </c>
      <c r="C10">
        <v>14676688.48055857</v>
      </c>
      <c r="D10">
        <v>14407558.32528355</v>
      </c>
      <c r="E10">
        <v>14676171.943736689</v>
      </c>
      <c r="H10" s="32"/>
      <c r="I10" s="54">
        <f t="shared" si="1"/>
        <v>1</v>
      </c>
      <c r="J10" s="11">
        <f t="shared" si="0"/>
        <v>14676688.48055857</v>
      </c>
      <c r="K10" s="11">
        <f t="shared" si="0"/>
        <v>14407558.32528355</v>
      </c>
      <c r="L10" s="11">
        <f t="shared" si="4"/>
        <v>14676171.943736689</v>
      </c>
      <c r="M10" s="12">
        <f t="shared" si="3"/>
        <v>14676171.943736689</v>
      </c>
    </row>
    <row r="11" spans="1:25" x14ac:dyDescent="0.25">
      <c r="A11" s="2" t="s">
        <v>8</v>
      </c>
      <c r="B11" s="1">
        <v>-1</v>
      </c>
      <c r="C11">
        <v>24653843.399460591</v>
      </c>
      <c r="D11">
        <v>24652119.461116161</v>
      </c>
      <c r="E11">
        <v>24463378.416258682</v>
      </c>
      <c r="H11" s="46" t="str">
        <f>VLOOKUP(A11, Legends!$A$10:$B$17, 2, FALSE)</f>
        <v>Energy cost reference</v>
      </c>
      <c r="I11" s="52">
        <f t="shared" si="1"/>
        <v>-1</v>
      </c>
      <c r="J11" s="8">
        <f t="shared" si="0"/>
        <v>24653843.399460591</v>
      </c>
      <c r="K11" s="8">
        <f t="shared" si="0"/>
        <v>24652119.461116161</v>
      </c>
      <c r="L11" s="8">
        <f t="shared" si="4"/>
        <v>24463378.416258682</v>
      </c>
      <c r="M11" s="9">
        <f t="shared" si="3"/>
        <v>24463378.416258682</v>
      </c>
    </row>
    <row r="12" spans="1:25" x14ac:dyDescent="0.25">
      <c r="A12" s="2"/>
      <c r="B12" s="1">
        <v>0</v>
      </c>
      <c r="C12">
        <v>24221928.268008981</v>
      </c>
      <c r="D12">
        <v>24219683.37983745</v>
      </c>
      <c r="E12">
        <v>23985236.447214149</v>
      </c>
      <c r="H12" s="31"/>
      <c r="I12" s="53">
        <f t="shared" si="1"/>
        <v>0</v>
      </c>
      <c r="J12" s="7">
        <f t="shared" si="0"/>
        <v>24221928.268008981</v>
      </c>
      <c r="K12" s="7">
        <f t="shared" si="0"/>
        <v>24219683.37983745</v>
      </c>
      <c r="L12" s="7">
        <f t="shared" si="4"/>
        <v>23985236.447214149</v>
      </c>
      <c r="M12" s="10">
        <f t="shared" si="3"/>
        <v>23985236.447214149</v>
      </c>
    </row>
    <row r="13" spans="1:25" ht="15.75" thickBot="1" x14ac:dyDescent="0.3">
      <c r="A13" s="2"/>
      <c r="B13" s="1">
        <v>1</v>
      </c>
      <c r="C13">
        <v>24235967.09804891</v>
      </c>
      <c r="D13">
        <v>24233255.858299181</v>
      </c>
      <c r="E13">
        <v>23998693.03927381</v>
      </c>
      <c r="H13" s="32"/>
      <c r="I13" s="54">
        <f t="shared" si="1"/>
        <v>1</v>
      </c>
      <c r="J13" s="11">
        <f t="shared" si="0"/>
        <v>24235967.09804891</v>
      </c>
      <c r="K13" s="11">
        <f t="shared" si="0"/>
        <v>24233255.858299181</v>
      </c>
      <c r="L13" s="11">
        <f t="shared" si="4"/>
        <v>23998693.03927381</v>
      </c>
      <c r="M13" s="12">
        <f t="shared" si="3"/>
        <v>23998693.03927381</v>
      </c>
    </row>
    <row r="14" spans="1:25" x14ac:dyDescent="0.25">
      <c r="A14" s="2" t="s">
        <v>9</v>
      </c>
      <c r="B14" s="1">
        <v>-1</v>
      </c>
      <c r="C14">
        <v>24465084.951697681</v>
      </c>
      <c r="D14">
        <v>24570993.533370748</v>
      </c>
      <c r="E14">
        <v>24382361.398053549</v>
      </c>
      <c r="H14" s="46" t="str">
        <f>VLOOKUP(A14, Legends!$A$10:$B$17, 2, FALSE)</f>
        <v>Energy cost flexibility</v>
      </c>
      <c r="I14" s="52">
        <f t="shared" si="1"/>
        <v>-1</v>
      </c>
      <c r="J14" s="8">
        <f t="shared" si="0"/>
        <v>24465084.951697681</v>
      </c>
      <c r="K14" s="8">
        <f t="shared" si="0"/>
        <v>24570993.533370748</v>
      </c>
      <c r="L14" s="8">
        <f t="shared" si="4"/>
        <v>24382361.398053549</v>
      </c>
      <c r="M14" s="9">
        <f t="shared" si="3"/>
        <v>24382361.398053549</v>
      </c>
    </row>
    <row r="15" spans="1:25" x14ac:dyDescent="0.25">
      <c r="A15" s="2"/>
      <c r="B15" s="1">
        <v>0</v>
      </c>
      <c r="C15">
        <v>23987567.593557291</v>
      </c>
      <c r="D15">
        <v>24111794.00037187</v>
      </c>
      <c r="E15">
        <v>23877816.285674691</v>
      </c>
      <c r="H15" s="31"/>
      <c r="I15" s="53">
        <f t="shared" si="1"/>
        <v>0</v>
      </c>
      <c r="J15" s="7">
        <f t="shared" si="0"/>
        <v>23987567.593557291</v>
      </c>
      <c r="K15" s="7">
        <f t="shared" si="0"/>
        <v>24111794.00037187</v>
      </c>
      <c r="L15" s="7">
        <f t="shared" si="4"/>
        <v>23877816.285674691</v>
      </c>
      <c r="M15" s="10">
        <f t="shared" si="3"/>
        <v>23877816.285674691</v>
      </c>
    </row>
    <row r="16" spans="1:25" ht="15.75" thickBot="1" x14ac:dyDescent="0.3">
      <c r="A16" s="2"/>
      <c r="B16" s="1">
        <v>1</v>
      </c>
      <c r="C16">
        <v>24001599.978567362</v>
      </c>
      <c r="D16">
        <v>24095127.811806578</v>
      </c>
      <c r="E16">
        <v>23861458.690954119</v>
      </c>
      <c r="H16" s="32"/>
      <c r="I16" s="54">
        <f t="shared" si="1"/>
        <v>1</v>
      </c>
      <c r="J16" s="11">
        <f t="shared" si="0"/>
        <v>24001599.978567362</v>
      </c>
      <c r="K16" s="11">
        <f t="shared" si="0"/>
        <v>24095127.811806578</v>
      </c>
      <c r="L16" s="11">
        <f t="shared" si="4"/>
        <v>23861458.690954119</v>
      </c>
      <c r="M16" s="12">
        <f t="shared" si="3"/>
        <v>23861458.690954119</v>
      </c>
    </row>
    <row r="17" spans="1:13" x14ac:dyDescent="0.25">
      <c r="A17" s="2" t="s">
        <v>10</v>
      </c>
      <c r="B17" s="1">
        <v>-1</v>
      </c>
      <c r="C17">
        <v>188758.44776291031</v>
      </c>
      <c r="D17">
        <v>81125.92774541676</v>
      </c>
      <c r="E17">
        <v>81017.018205132335</v>
      </c>
      <c r="H17" s="46" t="str">
        <f>VLOOKUP(A17, Legends!$A$10:$B$17, 2, FALSE)</f>
        <v>Energy cost difference</v>
      </c>
      <c r="I17" s="52">
        <f t="shared" si="1"/>
        <v>-1</v>
      </c>
      <c r="J17" s="8">
        <f t="shared" ref="J17:J25" si="5">C17</f>
        <v>188758.44776291031</v>
      </c>
      <c r="K17" s="8">
        <f t="shared" ref="K17:K25" si="6">D17</f>
        <v>81125.92774541676</v>
      </c>
      <c r="L17" s="8">
        <f>E17+C17</f>
        <v>269775.46596804261</v>
      </c>
      <c r="M17" s="9">
        <f t="shared" si="3"/>
        <v>81017.018205132335</v>
      </c>
    </row>
    <row r="18" spans="1:13" x14ac:dyDescent="0.25">
      <c r="A18" s="2"/>
      <c r="B18" s="1">
        <v>0</v>
      </c>
      <c r="C18">
        <v>234360.6744516902</v>
      </c>
      <c r="D18">
        <v>107889.37946558739</v>
      </c>
      <c r="E18">
        <v>107420.161539454</v>
      </c>
      <c r="H18" s="31"/>
      <c r="I18" s="53">
        <f t="shared" si="1"/>
        <v>0</v>
      </c>
      <c r="J18" s="7">
        <f t="shared" si="5"/>
        <v>234360.6744516902</v>
      </c>
      <c r="K18" s="7">
        <f t="shared" si="6"/>
        <v>107889.37946558739</v>
      </c>
      <c r="L18" s="7">
        <f t="shared" ref="L18:L19" si="7">E18+C18</f>
        <v>341780.83599114418</v>
      </c>
      <c r="M18" s="10">
        <f t="shared" si="3"/>
        <v>107420.161539454</v>
      </c>
    </row>
    <row r="19" spans="1:13" ht="15.75" thickBot="1" x14ac:dyDescent="0.3">
      <c r="A19" s="2"/>
      <c r="B19" s="1">
        <v>1</v>
      </c>
      <c r="C19">
        <v>234367.1194815487</v>
      </c>
      <c r="D19">
        <v>138128.04649260271</v>
      </c>
      <c r="E19">
        <v>137234.34831968689</v>
      </c>
      <c r="H19" s="32"/>
      <c r="I19" s="54">
        <f t="shared" si="1"/>
        <v>1</v>
      </c>
      <c r="J19" s="11">
        <f t="shared" si="5"/>
        <v>234367.1194815487</v>
      </c>
      <c r="K19" s="11">
        <f t="shared" si="6"/>
        <v>138128.04649260271</v>
      </c>
      <c r="L19" s="11">
        <f t="shared" si="7"/>
        <v>371601.46780123562</v>
      </c>
      <c r="M19" s="12">
        <f t="shared" si="3"/>
        <v>137234.34831968689</v>
      </c>
    </row>
    <row r="20" spans="1:13" x14ac:dyDescent="0.25">
      <c r="A20" s="2" t="s">
        <v>11</v>
      </c>
      <c r="B20" s="1">
        <v>-1</v>
      </c>
      <c r="C20">
        <v>621511.95737265027</v>
      </c>
      <c r="D20">
        <v>82154.633889583303</v>
      </c>
      <c r="E20">
        <v>82151.97164974999</v>
      </c>
      <c r="H20" s="46" t="str">
        <f>VLOOKUP(A20, Legends!$A$10:$B$17, 2, FALSE)</f>
        <v>Upward energy</v>
      </c>
      <c r="I20" s="52">
        <f t="shared" si="1"/>
        <v>-1</v>
      </c>
      <c r="J20" s="8">
        <f t="shared" si="5"/>
        <v>621511.95737265027</v>
      </c>
      <c r="K20" s="8">
        <f t="shared" si="6"/>
        <v>82154.633889583303</v>
      </c>
      <c r="L20" s="8">
        <f>E20+C20</f>
        <v>703663.92902240029</v>
      </c>
      <c r="M20" s="9">
        <f t="shared" si="3"/>
        <v>82151.97164974999</v>
      </c>
    </row>
    <row r="21" spans="1:13" x14ac:dyDescent="0.25">
      <c r="A21" s="2"/>
      <c r="B21" s="1">
        <v>0</v>
      </c>
      <c r="C21">
        <v>772921.01930437516</v>
      </c>
      <c r="D21">
        <v>109400.55014235</v>
      </c>
      <c r="E21">
        <v>109390.8607650833</v>
      </c>
      <c r="H21" s="31"/>
      <c r="I21" s="53">
        <f t="shared" si="1"/>
        <v>0</v>
      </c>
      <c r="J21" s="7">
        <f t="shared" si="5"/>
        <v>772921.01930437516</v>
      </c>
      <c r="K21" s="7">
        <f t="shared" si="6"/>
        <v>109400.55014235</v>
      </c>
      <c r="L21" s="7">
        <f t="shared" ref="L21:L25" si="8">E21+C21</f>
        <v>882311.88006945851</v>
      </c>
      <c r="M21" s="10">
        <f t="shared" si="3"/>
        <v>109390.8607650833</v>
      </c>
    </row>
    <row r="22" spans="1:13" ht="15.75" thickBot="1" x14ac:dyDescent="0.3">
      <c r="A22" s="2"/>
      <c r="B22" s="1">
        <v>1</v>
      </c>
      <c r="C22">
        <v>770514.20474042441</v>
      </c>
      <c r="D22">
        <v>140231.29516968341</v>
      </c>
      <c r="E22">
        <v>140212.8721945</v>
      </c>
      <c r="H22" s="32"/>
      <c r="I22" s="54">
        <f t="shared" si="1"/>
        <v>1</v>
      </c>
      <c r="J22" s="11">
        <f t="shared" si="5"/>
        <v>770514.20474042441</v>
      </c>
      <c r="K22" s="11">
        <f t="shared" si="6"/>
        <v>140231.29516968341</v>
      </c>
      <c r="L22" s="11">
        <f t="shared" si="8"/>
        <v>910727.07693492435</v>
      </c>
      <c r="M22" s="12">
        <f t="shared" si="3"/>
        <v>140212.8721945</v>
      </c>
    </row>
    <row r="23" spans="1:13" x14ac:dyDescent="0.25">
      <c r="A23" s="2" t="s">
        <v>12</v>
      </c>
      <c r="B23" s="1">
        <v>-1</v>
      </c>
      <c r="C23">
        <v>405135.20256777498</v>
      </c>
      <c r="D23">
        <v>81640.280817500025</v>
      </c>
      <c r="E23">
        <v>81584.494927433363</v>
      </c>
      <c r="H23" s="46" t="str">
        <f>VLOOKUP(A23, Legends!$A$10:$B$17, 2, FALSE)</f>
        <v>Downward energy</v>
      </c>
      <c r="I23" s="52">
        <f t="shared" si="1"/>
        <v>-1</v>
      </c>
      <c r="J23" s="8">
        <f t="shared" si="5"/>
        <v>405135.20256777498</v>
      </c>
      <c r="K23" s="8">
        <f t="shared" si="6"/>
        <v>81640.280817500025</v>
      </c>
      <c r="L23" s="8">
        <f t="shared" si="8"/>
        <v>486719.69749520835</v>
      </c>
      <c r="M23" s="9">
        <f t="shared" si="3"/>
        <v>81584.494927433363</v>
      </c>
    </row>
    <row r="24" spans="1:13" x14ac:dyDescent="0.25">
      <c r="A24" s="2"/>
      <c r="B24" s="1">
        <v>0</v>
      </c>
      <c r="C24">
        <v>503640.84687802137</v>
      </c>
      <c r="D24">
        <v>108644.964803975</v>
      </c>
      <c r="E24">
        <v>108405.5111522685</v>
      </c>
      <c r="H24" s="31"/>
      <c r="I24" s="53">
        <f t="shared" si="1"/>
        <v>0</v>
      </c>
      <c r="J24" s="7">
        <f t="shared" si="5"/>
        <v>503640.84687802137</v>
      </c>
      <c r="K24" s="7">
        <f t="shared" si="6"/>
        <v>108644.964803975</v>
      </c>
      <c r="L24" s="7">
        <f t="shared" si="8"/>
        <v>612046.35803028988</v>
      </c>
      <c r="M24" s="10">
        <f t="shared" si="3"/>
        <v>108405.5111522685</v>
      </c>
    </row>
    <row r="25" spans="1:13" ht="15.75" thickBot="1" x14ac:dyDescent="0.3">
      <c r="A25" s="2"/>
      <c r="B25" s="1">
        <v>1</v>
      </c>
      <c r="C25">
        <v>502440.66211100708</v>
      </c>
      <c r="D25">
        <v>139179.6708311415</v>
      </c>
      <c r="E25">
        <v>138723.6102570931</v>
      </c>
      <c r="H25" s="32"/>
      <c r="I25" s="54">
        <f t="shared" si="1"/>
        <v>1</v>
      </c>
      <c r="J25" s="11">
        <f t="shared" si="5"/>
        <v>502440.66211100708</v>
      </c>
      <c r="K25" s="11">
        <f t="shared" si="6"/>
        <v>139179.6708311415</v>
      </c>
      <c r="L25" s="11">
        <f t="shared" si="8"/>
        <v>641164.27236810024</v>
      </c>
      <c r="M25" s="12">
        <f t="shared" si="3"/>
        <v>138723.6102570931</v>
      </c>
    </row>
    <row r="26" spans="1:13" x14ac:dyDescent="0.25">
      <c r="H26" s="34" t="s">
        <v>35</v>
      </c>
      <c r="I26" s="55">
        <v>-1</v>
      </c>
      <c r="J26" s="8">
        <f>J17/J2</f>
        <v>0.87236010140338505</v>
      </c>
      <c r="K26" s="8">
        <f t="shared" ref="K26:M26" si="9">K17/K2</f>
        <v>157.72420181517839</v>
      </c>
      <c r="L26" s="8">
        <f t="shared" si="9"/>
        <v>1.2435244950693325</v>
      </c>
      <c r="M26" s="9">
        <f t="shared" si="9"/>
        <v>142.76712157443035</v>
      </c>
    </row>
    <row r="27" spans="1:13" x14ac:dyDescent="0.25">
      <c r="H27" s="35"/>
      <c r="I27" s="56">
        <v>0</v>
      </c>
      <c r="J27" s="7">
        <f t="shared" ref="J27:M27" si="10">J18/J3</f>
        <v>0.8703228029749851</v>
      </c>
      <c r="K27" s="7">
        <f t="shared" si="10"/>
        <v>142.78913841579936</v>
      </c>
      <c r="L27" s="7">
        <f t="shared" si="10"/>
        <v>1.2646113104342345</v>
      </c>
      <c r="M27" s="10">
        <f t="shared" si="10"/>
        <v>109.01730730125013</v>
      </c>
    </row>
    <row r="28" spans="1:13" ht="15.75" thickBot="1" x14ac:dyDescent="0.3">
      <c r="H28" s="36"/>
      <c r="I28" s="57">
        <v>1</v>
      </c>
      <c r="J28" s="11">
        <f t="shared" ref="J28:M28" si="11">J19/J4</f>
        <v>0.87426426786750322</v>
      </c>
      <c r="K28" s="11">
        <f t="shared" si="11"/>
        <v>131.34732758608538</v>
      </c>
      <c r="L28" s="11">
        <f t="shared" si="11"/>
        <v>1.3785339130834093</v>
      </c>
      <c r="M28" s="12">
        <f t="shared" si="11"/>
        <v>92.149235048863659</v>
      </c>
    </row>
    <row r="29" spans="1:13" ht="15.75" thickBot="1" x14ac:dyDescent="0.3">
      <c r="H29" s="42" t="s">
        <v>39</v>
      </c>
      <c r="I29" s="55">
        <v>-1</v>
      </c>
      <c r="J29" s="8">
        <f>J23/J20</f>
        <v>0.65185423669147735</v>
      </c>
      <c r="K29" s="8">
        <f t="shared" ref="K29:M29" si="12">K23/K20</f>
        <v>0.99373920803086313</v>
      </c>
      <c r="L29" s="8">
        <f t="shared" si="12"/>
        <v>0.69169340280296532</v>
      </c>
      <c r="M29" s="8">
        <f t="shared" si="12"/>
        <v>0.99309235419527075</v>
      </c>
    </row>
    <row r="30" spans="1:13" ht="15.75" thickBot="1" x14ac:dyDescent="0.3">
      <c r="H30" s="43"/>
      <c r="I30" s="56">
        <v>0</v>
      </c>
      <c r="J30" s="8">
        <f t="shared" ref="J30:M31" si="13">J24/J21</f>
        <v>0.65160712970556223</v>
      </c>
      <c r="K30" s="8">
        <f t="shared" si="13"/>
        <v>0.99309340458167861</v>
      </c>
      <c r="L30" s="8">
        <f t="shared" si="13"/>
        <v>0.69368482036318901</v>
      </c>
      <c r="M30" s="8">
        <f t="shared" si="13"/>
        <v>0.99099239547140205</v>
      </c>
    </row>
    <row r="31" spans="1:13" ht="15.75" thickBot="1" x14ac:dyDescent="0.3">
      <c r="H31" s="44"/>
      <c r="I31" s="57">
        <v>1</v>
      </c>
      <c r="J31" s="8">
        <f t="shared" si="13"/>
        <v>0.65208487918827196</v>
      </c>
      <c r="K31" s="8">
        <f t="shared" si="13"/>
        <v>0.99250078709414036</v>
      </c>
      <c r="L31" s="8">
        <f t="shared" si="13"/>
        <v>0.70401362670137713</v>
      </c>
      <c r="M31" s="8">
        <f t="shared" si="13"/>
        <v>0.9893785647915333</v>
      </c>
    </row>
  </sheetData>
  <mergeCells count="18">
    <mergeCell ref="H26:H28"/>
    <mergeCell ref="H29:H31"/>
    <mergeCell ref="A17:A19"/>
    <mergeCell ref="A20:A22"/>
    <mergeCell ref="A23:A25"/>
    <mergeCell ref="H2:H4"/>
    <mergeCell ref="H5:H7"/>
    <mergeCell ref="H8:H10"/>
    <mergeCell ref="H11:H13"/>
    <mergeCell ref="H14:H16"/>
    <mergeCell ref="H17:H19"/>
    <mergeCell ref="H20:H22"/>
    <mergeCell ref="H23:H25"/>
    <mergeCell ref="A2:A4"/>
    <mergeCell ref="A5:A7"/>
    <mergeCell ref="A8:A10"/>
    <mergeCell ref="A11:A13"/>
    <mergeCell ref="A14:A16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40" zoomScaleNormal="40" workbookViewId="0">
      <selection activeCell="M55" sqref="M55"/>
    </sheetView>
  </sheetViews>
  <sheetFormatPr defaultRowHeight="15" x14ac:dyDescent="0.25"/>
  <cols>
    <col min="8" max="8" width="23.140625" bestFit="1" customWidth="1"/>
    <col min="9" max="9" width="16.5703125" bestFit="1" customWidth="1"/>
    <col min="10" max="11" width="12" bestFit="1" customWidth="1"/>
    <col min="12" max="12" width="13.85546875" bestFit="1" customWidth="1"/>
    <col min="13" max="13" width="14.7109375" customWidth="1"/>
  </cols>
  <sheetData>
    <row r="1" spans="1:25" ht="30.75" thickBot="1" x14ac:dyDescent="0.3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22"/>
      <c r="G1" s="22"/>
      <c r="H1" s="40" t="str">
        <f>A1</f>
        <v>Result type</v>
      </c>
      <c r="I1" s="41" t="str">
        <f t="shared" ref="I1:K2" si="0">B1</f>
        <v>Sensitivity values</v>
      </c>
      <c r="J1" s="41" t="str">
        <f t="shared" si="0"/>
        <v>Buildings</v>
      </c>
      <c r="K1" s="41" t="str">
        <f t="shared" si="0"/>
        <v>Network</v>
      </c>
      <c r="L1" s="41" t="str">
        <f>E1</f>
        <v>Combined - LP</v>
      </c>
      <c r="M1" s="29" t="s">
        <v>41</v>
      </c>
    </row>
    <row r="2" spans="1:25" x14ac:dyDescent="0.25">
      <c r="A2" s="2" t="s">
        <v>5</v>
      </c>
      <c r="B2" s="1">
        <v>323.14999999999998</v>
      </c>
      <c r="C2">
        <v>269280.17242221913</v>
      </c>
      <c r="D2">
        <v>755.58533850312233</v>
      </c>
      <c r="E2">
        <v>985.34961292147636</v>
      </c>
      <c r="H2" s="59" t="str">
        <f>VLOOKUP(A2, Legends!$A$10:$B$17, 2, FALSE)</f>
        <v>Difference in energy use</v>
      </c>
      <c r="I2" s="52">
        <f>B2</f>
        <v>323.14999999999998</v>
      </c>
      <c r="J2" s="8">
        <f t="shared" si="0"/>
        <v>269280.17242221913</v>
      </c>
      <c r="K2" s="8">
        <f t="shared" si="0"/>
        <v>755.58533850312233</v>
      </c>
      <c r="L2" s="8">
        <f>E2+C2</f>
        <v>270265.5220351406</v>
      </c>
      <c r="M2" s="9">
        <f>E2</f>
        <v>985.34961292147636</v>
      </c>
    </row>
    <row r="3" spans="1:25" x14ac:dyDescent="0.25">
      <c r="A3" s="2"/>
      <c r="B3" s="1">
        <v>333.15</v>
      </c>
      <c r="C3">
        <v>269280.17242635228</v>
      </c>
      <c r="D3">
        <v>755.58533837087452</v>
      </c>
      <c r="H3" s="60"/>
      <c r="I3" s="53">
        <f t="shared" ref="I3:I40" si="1">B3</f>
        <v>333.15</v>
      </c>
      <c r="J3" s="7">
        <f t="shared" ref="J3:J40" si="2">C3</f>
        <v>269280.17242635228</v>
      </c>
      <c r="K3" s="7">
        <f t="shared" ref="K3:K40" si="3">D3</f>
        <v>755.58533837087452</v>
      </c>
      <c r="L3" s="7"/>
      <c r="M3" s="10"/>
      <c r="Y3" t="s">
        <v>54</v>
      </c>
    </row>
    <row r="4" spans="1:25" x14ac:dyDescent="0.25">
      <c r="A4" s="2"/>
      <c r="B4" s="1">
        <v>343.15</v>
      </c>
      <c r="C4">
        <v>269280.17242949462</v>
      </c>
      <c r="D4">
        <v>755.58533830195665</v>
      </c>
      <c r="E4">
        <v>985.34961283393204</v>
      </c>
      <c r="H4" s="60"/>
      <c r="I4" s="53">
        <f t="shared" si="1"/>
        <v>343.15</v>
      </c>
      <c r="J4" s="7">
        <f t="shared" si="2"/>
        <v>269280.17242949462</v>
      </c>
      <c r="K4" s="7">
        <f t="shared" si="3"/>
        <v>755.58533830195665</v>
      </c>
      <c r="L4" s="7">
        <f t="shared" ref="L3:L6" si="4">E4+C4</f>
        <v>270265.52204232855</v>
      </c>
      <c r="M4" s="10">
        <f t="shared" ref="M3:M51" si="5">E4</f>
        <v>985.34961283393204</v>
      </c>
      <c r="Y4" t="s">
        <v>55</v>
      </c>
    </row>
    <row r="5" spans="1:25" x14ac:dyDescent="0.25">
      <c r="A5" s="2"/>
      <c r="B5" s="1">
        <v>353.15</v>
      </c>
      <c r="C5">
        <v>269280.17242630571</v>
      </c>
      <c r="D5">
        <v>755.58533863537014</v>
      </c>
      <c r="E5">
        <v>985.34961255639791</v>
      </c>
      <c r="H5" s="60"/>
      <c r="I5" s="53">
        <f t="shared" si="1"/>
        <v>353.15</v>
      </c>
      <c r="J5" s="7">
        <f t="shared" si="2"/>
        <v>269280.17242630571</v>
      </c>
      <c r="K5" s="7">
        <f t="shared" si="3"/>
        <v>755.58533863537014</v>
      </c>
      <c r="L5" s="7">
        <f t="shared" si="4"/>
        <v>270265.52203886211</v>
      </c>
      <c r="M5" s="10">
        <f t="shared" si="5"/>
        <v>985.34961255639791</v>
      </c>
    </row>
    <row r="6" spans="1:25" ht="15.75" thickBot="1" x14ac:dyDescent="0.3">
      <c r="A6" s="2"/>
      <c r="B6" s="1">
        <v>363.15</v>
      </c>
      <c r="C6">
        <v>269280.17242897488</v>
      </c>
      <c r="D6">
        <v>755.58533789217472</v>
      </c>
      <c r="E6">
        <v>985.34961253963411</v>
      </c>
      <c r="H6" s="61"/>
      <c r="I6" s="54">
        <f t="shared" si="1"/>
        <v>363.15</v>
      </c>
      <c r="J6" s="11">
        <f t="shared" si="2"/>
        <v>269280.17242897488</v>
      </c>
      <c r="K6" s="11">
        <f t="shared" si="3"/>
        <v>755.58533789217472</v>
      </c>
      <c r="L6" s="11">
        <f t="shared" si="4"/>
        <v>270265.52204151452</v>
      </c>
      <c r="M6" s="12">
        <f t="shared" si="5"/>
        <v>985.34961253963411</v>
      </c>
    </row>
    <row r="7" spans="1:25" x14ac:dyDescent="0.25">
      <c r="A7" s="2" t="s">
        <v>6</v>
      </c>
      <c r="B7" s="1">
        <v>323.14999999999998</v>
      </c>
      <c r="C7">
        <v>14386009.84493809</v>
      </c>
      <c r="D7">
        <v>14315892.90894218</v>
      </c>
      <c r="E7">
        <v>14585276.11547704</v>
      </c>
      <c r="H7" s="59" t="str">
        <f>VLOOKUP(A7, Legends!$A$10:$B$17, 2, FALSE)</f>
        <v>Energy use reference</v>
      </c>
      <c r="I7" s="52">
        <f t="shared" si="1"/>
        <v>323.14999999999998</v>
      </c>
      <c r="J7" s="8">
        <f t="shared" si="2"/>
        <v>14386009.84493809</v>
      </c>
      <c r="K7" s="8">
        <f t="shared" si="3"/>
        <v>14315892.90894218</v>
      </c>
      <c r="L7" s="8">
        <f t="shared" ref="L3:L40" si="6">E7</f>
        <v>14585276.11547704</v>
      </c>
      <c r="M7" s="9">
        <f t="shared" si="5"/>
        <v>14585276.11547704</v>
      </c>
    </row>
    <row r="8" spans="1:25" x14ac:dyDescent="0.25">
      <c r="A8" s="2"/>
      <c r="B8" s="1">
        <v>333.15</v>
      </c>
      <c r="C8">
        <v>14399882.837543409</v>
      </c>
      <c r="D8">
        <v>14398240.474640369</v>
      </c>
      <c r="H8" s="60"/>
      <c r="I8" s="53">
        <f t="shared" si="1"/>
        <v>333.15</v>
      </c>
      <c r="J8" s="7">
        <f t="shared" si="2"/>
        <v>14399882.837543409</v>
      </c>
      <c r="K8" s="7">
        <f t="shared" si="3"/>
        <v>14398240.474640369</v>
      </c>
      <c r="L8" s="7"/>
      <c r="M8" s="10"/>
    </row>
    <row r="9" spans="1:25" x14ac:dyDescent="0.25">
      <c r="A9" s="2"/>
      <c r="B9" s="1">
        <v>343.15</v>
      </c>
      <c r="C9">
        <v>14413755.83014518</v>
      </c>
      <c r="D9">
        <v>14480588.040340699</v>
      </c>
      <c r="E9">
        <v>14749966.932830229</v>
      </c>
      <c r="H9" s="60"/>
      <c r="I9" s="53">
        <f t="shared" si="1"/>
        <v>343.15</v>
      </c>
      <c r="J9" s="7">
        <f t="shared" si="2"/>
        <v>14413755.83014518</v>
      </c>
      <c r="K9" s="7">
        <f t="shared" si="3"/>
        <v>14480588.040340699</v>
      </c>
      <c r="L9" s="7">
        <f t="shared" si="6"/>
        <v>14749966.932830229</v>
      </c>
      <c r="M9" s="10">
        <f t="shared" si="5"/>
        <v>14749966.932830229</v>
      </c>
    </row>
    <row r="10" spans="1:25" x14ac:dyDescent="0.25">
      <c r="A10" s="2"/>
      <c r="B10" s="1">
        <v>353.15</v>
      </c>
      <c r="C10">
        <v>14427628.82275136</v>
      </c>
      <c r="D10">
        <v>14562935.60603725</v>
      </c>
      <c r="E10">
        <v>14832312.34150842</v>
      </c>
      <c r="H10" s="60"/>
      <c r="I10" s="53">
        <f t="shared" si="1"/>
        <v>353.15</v>
      </c>
      <c r="J10" s="7">
        <f t="shared" si="2"/>
        <v>14427628.82275136</v>
      </c>
      <c r="K10" s="7">
        <f t="shared" si="3"/>
        <v>14562935.60603725</v>
      </c>
      <c r="L10" s="7">
        <f t="shared" si="6"/>
        <v>14832312.34150842</v>
      </c>
      <c r="M10" s="10">
        <f t="shared" si="5"/>
        <v>14832312.34150842</v>
      </c>
    </row>
    <row r="11" spans="1:25" ht="15.75" thickBot="1" x14ac:dyDescent="0.3">
      <c r="A11" s="2"/>
      <c r="B11" s="1">
        <v>363.15</v>
      </c>
      <c r="C11">
        <v>14441501.81535645</v>
      </c>
      <c r="D11">
        <v>14645283.17173624</v>
      </c>
      <c r="E11">
        <v>14914657.750182809</v>
      </c>
      <c r="H11" s="61"/>
      <c r="I11" s="54">
        <f t="shared" si="1"/>
        <v>363.15</v>
      </c>
      <c r="J11" s="11">
        <f t="shared" si="2"/>
        <v>14441501.81535645</v>
      </c>
      <c r="K11" s="11">
        <f t="shared" si="3"/>
        <v>14645283.17173624</v>
      </c>
      <c r="L11" s="11">
        <f t="shared" si="6"/>
        <v>14914657.750182809</v>
      </c>
      <c r="M11" s="12">
        <f t="shared" si="5"/>
        <v>14914657.750182809</v>
      </c>
    </row>
    <row r="12" spans="1:25" x14ac:dyDescent="0.25">
      <c r="A12" s="2" t="s">
        <v>7</v>
      </c>
      <c r="B12" s="1">
        <v>323.14999999999998</v>
      </c>
      <c r="C12">
        <v>14655290.017360309</v>
      </c>
      <c r="D12">
        <v>14316648.494280679</v>
      </c>
      <c r="E12">
        <v>14586261.46508996</v>
      </c>
      <c r="H12" s="59" t="str">
        <f>VLOOKUP(A12, Legends!$A$10:$B$17, 2, FALSE)</f>
        <v>Energy use flexibility</v>
      </c>
      <c r="I12" s="52">
        <f t="shared" si="1"/>
        <v>323.14999999999998</v>
      </c>
      <c r="J12" s="8">
        <f t="shared" si="2"/>
        <v>14655290.017360309</v>
      </c>
      <c r="K12" s="8">
        <f t="shared" si="3"/>
        <v>14316648.494280679</v>
      </c>
      <c r="L12" s="8">
        <f t="shared" si="6"/>
        <v>14586261.46508996</v>
      </c>
      <c r="M12" s="9">
        <f t="shared" si="5"/>
        <v>14586261.46508996</v>
      </c>
    </row>
    <row r="13" spans="1:25" x14ac:dyDescent="0.25">
      <c r="A13" s="2"/>
      <c r="B13" s="1">
        <v>333.15</v>
      </c>
      <c r="C13">
        <v>14669163.009969771</v>
      </c>
      <c r="D13">
        <v>14398996.05997874</v>
      </c>
      <c r="H13" s="60"/>
      <c r="I13" s="53">
        <f t="shared" si="1"/>
        <v>333.15</v>
      </c>
      <c r="J13" s="7">
        <f t="shared" si="2"/>
        <v>14669163.009969771</v>
      </c>
      <c r="K13" s="7">
        <f t="shared" si="3"/>
        <v>14398996.05997874</v>
      </c>
      <c r="L13" s="7"/>
      <c r="M13" s="10"/>
    </row>
    <row r="14" spans="1:25" x14ac:dyDescent="0.25">
      <c r="A14" s="2"/>
      <c r="B14" s="1">
        <v>343.15</v>
      </c>
      <c r="C14">
        <v>14683036.00257468</v>
      </c>
      <c r="D14">
        <v>14481343.625678999</v>
      </c>
      <c r="E14">
        <v>14750952.28244306</v>
      </c>
      <c r="H14" s="60"/>
      <c r="I14" s="53">
        <f t="shared" si="1"/>
        <v>343.15</v>
      </c>
      <c r="J14" s="7">
        <f t="shared" si="2"/>
        <v>14683036.00257468</v>
      </c>
      <c r="K14" s="7">
        <f t="shared" si="3"/>
        <v>14481343.625678999</v>
      </c>
      <c r="L14" s="7">
        <f t="shared" si="6"/>
        <v>14750952.28244306</v>
      </c>
      <c r="M14" s="10">
        <f t="shared" si="5"/>
        <v>14750952.28244306</v>
      </c>
    </row>
    <row r="15" spans="1:25" x14ac:dyDescent="0.25">
      <c r="A15" s="2"/>
      <c r="B15" s="1">
        <v>353.15</v>
      </c>
      <c r="C15">
        <v>14696908.99517766</v>
      </c>
      <c r="D15">
        <v>14563691.191375891</v>
      </c>
      <c r="E15">
        <v>14833297.691120969</v>
      </c>
      <c r="H15" s="60"/>
      <c r="I15" s="53">
        <f t="shared" si="1"/>
        <v>353.15</v>
      </c>
      <c r="J15" s="7">
        <f t="shared" si="2"/>
        <v>14696908.99517766</v>
      </c>
      <c r="K15" s="7">
        <f t="shared" si="3"/>
        <v>14563691.191375891</v>
      </c>
      <c r="L15" s="7">
        <f t="shared" si="6"/>
        <v>14833297.691120969</v>
      </c>
      <c r="M15" s="10">
        <f t="shared" si="5"/>
        <v>14833297.691120969</v>
      </c>
    </row>
    <row r="16" spans="1:25" ht="15.75" thickBot="1" x14ac:dyDescent="0.3">
      <c r="A16" s="2"/>
      <c r="B16" s="1">
        <v>363.15</v>
      </c>
      <c r="C16">
        <v>14710781.987785431</v>
      </c>
      <c r="D16">
        <v>14646038.75707414</v>
      </c>
      <c r="E16">
        <v>14915643.099795351</v>
      </c>
      <c r="H16" s="61"/>
      <c r="I16" s="54">
        <f t="shared" si="1"/>
        <v>363.15</v>
      </c>
      <c r="J16" s="11">
        <f t="shared" si="2"/>
        <v>14710781.987785431</v>
      </c>
      <c r="K16" s="11">
        <f t="shared" si="3"/>
        <v>14646038.75707414</v>
      </c>
      <c r="L16" s="11">
        <f t="shared" si="6"/>
        <v>14915643.099795351</v>
      </c>
      <c r="M16" s="12">
        <f t="shared" si="5"/>
        <v>14915643.099795351</v>
      </c>
    </row>
    <row r="17" spans="1:13" x14ac:dyDescent="0.25">
      <c r="A17" s="2" t="s">
        <v>8</v>
      </c>
      <c r="B17" s="1">
        <v>323.14999999999998</v>
      </c>
      <c r="C17">
        <v>24199624.28881333</v>
      </c>
      <c r="D17">
        <v>24120589.496109299</v>
      </c>
      <c r="E17">
        <v>23886216.732131291</v>
      </c>
      <c r="H17" s="59" t="str">
        <f>VLOOKUP(A17, Legends!$A$10:$B$17, 2, FALSE)</f>
        <v>Energy cost reference</v>
      </c>
      <c r="I17" s="52">
        <f t="shared" si="1"/>
        <v>323.14999999999998</v>
      </c>
      <c r="J17" s="8">
        <f t="shared" si="2"/>
        <v>24199624.28881333</v>
      </c>
      <c r="K17" s="8">
        <f t="shared" si="3"/>
        <v>24120589.496109299</v>
      </c>
      <c r="L17" s="8">
        <f t="shared" si="6"/>
        <v>23886216.732131291</v>
      </c>
      <c r="M17" s="9">
        <f t="shared" si="5"/>
        <v>23886216.732131291</v>
      </c>
    </row>
    <row r="18" spans="1:13" x14ac:dyDescent="0.25">
      <c r="A18" s="2"/>
      <c r="B18" s="1">
        <v>333.15</v>
      </c>
      <c r="C18">
        <v>24221928.268008981</v>
      </c>
      <c r="D18">
        <v>24219683.37983745</v>
      </c>
      <c r="H18" s="60"/>
      <c r="I18" s="53">
        <f t="shared" si="1"/>
        <v>333.15</v>
      </c>
      <c r="J18" s="7">
        <f t="shared" si="2"/>
        <v>24221928.268008981</v>
      </c>
      <c r="K18" s="7">
        <f t="shared" si="3"/>
        <v>24219683.37983745</v>
      </c>
      <c r="L18" s="7"/>
      <c r="M18" s="10"/>
    </row>
    <row r="19" spans="1:13" x14ac:dyDescent="0.25">
      <c r="A19" s="2"/>
      <c r="B19" s="1">
        <v>343.15</v>
      </c>
      <c r="C19">
        <v>24244232.247198109</v>
      </c>
      <c r="D19">
        <v>24318777.263568789</v>
      </c>
      <c r="E19">
        <v>24084256.162298519</v>
      </c>
      <c r="H19" s="60"/>
      <c r="I19" s="53">
        <f t="shared" si="1"/>
        <v>343.15</v>
      </c>
      <c r="J19" s="7">
        <f t="shared" si="2"/>
        <v>24244232.247198109</v>
      </c>
      <c r="K19" s="7">
        <f t="shared" si="3"/>
        <v>24318777.263568789</v>
      </c>
      <c r="L19" s="7">
        <f t="shared" si="6"/>
        <v>24084256.162298519</v>
      </c>
      <c r="M19" s="10">
        <f t="shared" si="5"/>
        <v>24084256.162298519</v>
      </c>
    </row>
    <row r="20" spans="1:13" x14ac:dyDescent="0.25">
      <c r="A20" s="2"/>
      <c r="B20" s="1">
        <v>353.15</v>
      </c>
      <c r="C20">
        <v>24266536.226397369</v>
      </c>
      <c r="D20">
        <v>24417871.147294439</v>
      </c>
      <c r="E20">
        <v>24183275.877385579</v>
      </c>
      <c r="H20" s="60"/>
      <c r="I20" s="53">
        <f t="shared" si="1"/>
        <v>353.15</v>
      </c>
      <c r="J20" s="7">
        <f t="shared" si="2"/>
        <v>24266536.226397369</v>
      </c>
      <c r="K20" s="7">
        <f t="shared" si="3"/>
        <v>24417871.147294439</v>
      </c>
      <c r="L20" s="7">
        <f t="shared" si="6"/>
        <v>24183275.877385579</v>
      </c>
      <c r="M20" s="10">
        <f t="shared" si="5"/>
        <v>24183275.877385579</v>
      </c>
    </row>
    <row r="21" spans="1:13" ht="15.75" thickBot="1" x14ac:dyDescent="0.3">
      <c r="A21" s="2"/>
      <c r="B21" s="1">
        <v>363.15</v>
      </c>
      <c r="C21">
        <v>24288840.205591459</v>
      </c>
      <c r="D21">
        <v>24516965.031023461</v>
      </c>
      <c r="E21">
        <v>24282295.59246425</v>
      </c>
      <c r="H21" s="61"/>
      <c r="I21" s="54">
        <f t="shared" si="1"/>
        <v>363.15</v>
      </c>
      <c r="J21" s="11">
        <f t="shared" si="2"/>
        <v>24288840.205591459</v>
      </c>
      <c r="K21" s="11">
        <f t="shared" si="3"/>
        <v>24516965.031023461</v>
      </c>
      <c r="L21" s="11">
        <f t="shared" si="6"/>
        <v>24282295.59246425</v>
      </c>
      <c r="M21" s="12">
        <f t="shared" si="5"/>
        <v>24282295.59246425</v>
      </c>
    </row>
    <row r="22" spans="1:13" x14ac:dyDescent="0.25">
      <c r="A22" s="2" t="s">
        <v>9</v>
      </c>
      <c r="B22" s="1">
        <v>323.14999999999998</v>
      </c>
      <c r="C22">
        <v>23965263.61435397</v>
      </c>
      <c r="D22">
        <v>24012700.11664407</v>
      </c>
      <c r="E22">
        <v>23778796.57059196</v>
      </c>
      <c r="H22" s="59" t="str">
        <f>VLOOKUP(A22, Legends!$A$10:$B$17, 2, FALSE)</f>
        <v>Energy cost flexibility</v>
      </c>
      <c r="I22" s="52">
        <f t="shared" si="1"/>
        <v>323.14999999999998</v>
      </c>
      <c r="J22" s="8">
        <f t="shared" si="2"/>
        <v>23965263.61435397</v>
      </c>
      <c r="K22" s="8">
        <f t="shared" si="3"/>
        <v>24012700.11664407</v>
      </c>
      <c r="L22" s="8">
        <f t="shared" si="6"/>
        <v>23778796.57059196</v>
      </c>
      <c r="M22" s="9">
        <f t="shared" si="5"/>
        <v>23778796.57059196</v>
      </c>
    </row>
    <row r="23" spans="1:13" x14ac:dyDescent="0.25">
      <c r="A23" s="2"/>
      <c r="B23" s="1">
        <v>333.15</v>
      </c>
      <c r="C23">
        <v>23987567.593557291</v>
      </c>
      <c r="D23">
        <v>24111794.00037187</v>
      </c>
      <c r="H23" s="60"/>
      <c r="I23" s="53">
        <f t="shared" si="1"/>
        <v>333.15</v>
      </c>
      <c r="J23" s="7">
        <f t="shared" si="2"/>
        <v>23987567.593557291</v>
      </c>
      <c r="K23" s="7">
        <f t="shared" si="3"/>
        <v>24111794.00037187</v>
      </c>
      <c r="L23" s="7"/>
      <c r="M23" s="10"/>
    </row>
    <row r="24" spans="1:13" x14ac:dyDescent="0.25">
      <c r="A24" s="2"/>
      <c r="B24" s="1">
        <v>343.15</v>
      </c>
      <c r="C24">
        <v>24009871.57275236</v>
      </c>
      <c r="D24">
        <v>24210887.884103589</v>
      </c>
      <c r="E24">
        <v>23976836.00075895</v>
      </c>
      <c r="H24" s="60"/>
      <c r="I24" s="53">
        <f t="shared" si="1"/>
        <v>343.15</v>
      </c>
      <c r="J24" s="7">
        <f t="shared" si="2"/>
        <v>24009871.57275236</v>
      </c>
      <c r="K24" s="7">
        <f t="shared" si="3"/>
        <v>24210887.884103589</v>
      </c>
      <c r="L24" s="7">
        <f t="shared" si="6"/>
        <v>23976836.00075895</v>
      </c>
      <c r="M24" s="10">
        <f t="shared" si="5"/>
        <v>23976836.00075895</v>
      </c>
    </row>
    <row r="25" spans="1:13" x14ac:dyDescent="0.25">
      <c r="A25" s="2"/>
      <c r="B25" s="1">
        <v>353.15</v>
      </c>
      <c r="C25">
        <v>24032175.551945541</v>
      </c>
      <c r="D25">
        <v>24309981.767829608</v>
      </c>
      <c r="E25">
        <v>24075855.71584579</v>
      </c>
      <c r="H25" s="60"/>
      <c r="I25" s="53">
        <f t="shared" si="1"/>
        <v>353.15</v>
      </c>
      <c r="J25" s="7">
        <f t="shared" si="2"/>
        <v>24032175.551945541</v>
      </c>
      <c r="K25" s="7">
        <f t="shared" si="3"/>
        <v>24309981.767829608</v>
      </c>
      <c r="L25" s="7">
        <f t="shared" si="6"/>
        <v>24075855.71584579</v>
      </c>
      <c r="M25" s="10">
        <f t="shared" si="5"/>
        <v>24075855.71584579</v>
      </c>
    </row>
    <row r="26" spans="1:13" ht="15.75" thickBot="1" x14ac:dyDescent="0.3">
      <c r="A26" s="2"/>
      <c r="B26" s="1">
        <v>363.15</v>
      </c>
      <c r="C26">
        <v>24054479.531145081</v>
      </c>
      <c r="D26">
        <v>24409075.65155736</v>
      </c>
      <c r="E26">
        <v>24174875.430924408</v>
      </c>
      <c r="H26" s="61"/>
      <c r="I26" s="54">
        <f t="shared" si="1"/>
        <v>363.15</v>
      </c>
      <c r="J26" s="11">
        <f t="shared" si="2"/>
        <v>24054479.531145081</v>
      </c>
      <c r="K26" s="11">
        <f t="shared" si="3"/>
        <v>24409075.65155736</v>
      </c>
      <c r="L26" s="11">
        <f t="shared" si="6"/>
        <v>24174875.430924408</v>
      </c>
      <c r="M26" s="12">
        <f t="shared" si="5"/>
        <v>24174875.430924408</v>
      </c>
    </row>
    <row r="27" spans="1:13" x14ac:dyDescent="0.25">
      <c r="A27" s="2" t="s">
        <v>10</v>
      </c>
      <c r="B27" s="1">
        <v>323.14999999999998</v>
      </c>
      <c r="C27">
        <v>234360.67445936799</v>
      </c>
      <c r="D27">
        <v>107889.3794652224</v>
      </c>
      <c r="E27">
        <v>107420.16153933109</v>
      </c>
      <c r="H27" s="59" t="str">
        <f>VLOOKUP(A27, Legends!$A$10:$B$17, 2, FALSE)</f>
        <v>Energy cost difference</v>
      </c>
      <c r="I27" s="52">
        <f t="shared" si="1"/>
        <v>323.14999999999998</v>
      </c>
      <c r="J27" s="8">
        <f t="shared" si="2"/>
        <v>234360.67445936799</v>
      </c>
      <c r="K27" s="8">
        <f t="shared" si="3"/>
        <v>107889.3794652224</v>
      </c>
      <c r="L27" s="8">
        <f>E27+C27</f>
        <v>341780.83599869907</v>
      </c>
      <c r="M27" s="9">
        <f t="shared" si="5"/>
        <v>107420.16153933109</v>
      </c>
    </row>
    <row r="28" spans="1:13" x14ac:dyDescent="0.25">
      <c r="A28" s="2"/>
      <c r="B28" s="1">
        <v>333.15</v>
      </c>
      <c r="C28">
        <v>234360.6744516902</v>
      </c>
      <c r="D28">
        <v>107889.37946558739</v>
      </c>
      <c r="H28" s="60"/>
      <c r="I28" s="53">
        <f t="shared" si="1"/>
        <v>333.15</v>
      </c>
      <c r="J28" s="7">
        <f t="shared" si="2"/>
        <v>234360.6744516902</v>
      </c>
      <c r="K28" s="7">
        <f t="shared" si="3"/>
        <v>107889.37946558739</v>
      </c>
      <c r="L28" s="7"/>
      <c r="M28" s="10"/>
    </row>
    <row r="29" spans="1:13" x14ac:dyDescent="0.25">
      <c r="A29" s="2"/>
      <c r="B29" s="1">
        <v>343.15</v>
      </c>
      <c r="C29">
        <v>234360.6744457483</v>
      </c>
      <c r="D29">
        <v>107889.3794651926</v>
      </c>
      <c r="E29">
        <v>107420.1615395695</v>
      </c>
      <c r="H29" s="60"/>
      <c r="I29" s="53">
        <f t="shared" si="1"/>
        <v>343.15</v>
      </c>
      <c r="J29" s="7">
        <f t="shared" si="2"/>
        <v>234360.6744457483</v>
      </c>
      <c r="K29" s="7">
        <f t="shared" si="3"/>
        <v>107889.3794651926</v>
      </c>
      <c r="L29" s="7">
        <f t="shared" ref="L28:L41" si="7">E29+C29</f>
        <v>341780.83598531783</v>
      </c>
      <c r="M29" s="10">
        <f t="shared" si="5"/>
        <v>107420.1615395695</v>
      </c>
    </row>
    <row r="30" spans="1:13" x14ac:dyDescent="0.25">
      <c r="A30" s="2"/>
      <c r="B30" s="1">
        <v>353.15</v>
      </c>
      <c r="C30">
        <v>234360.67445183551</v>
      </c>
      <c r="D30">
        <v>107889.3794648349</v>
      </c>
      <c r="E30">
        <v>107420.161539793</v>
      </c>
      <c r="H30" s="60"/>
      <c r="I30" s="53">
        <f t="shared" si="1"/>
        <v>353.15</v>
      </c>
      <c r="J30" s="7">
        <f t="shared" si="2"/>
        <v>234360.67445183551</v>
      </c>
      <c r="K30" s="7">
        <f t="shared" si="3"/>
        <v>107889.3794648349</v>
      </c>
      <c r="L30" s="7">
        <f t="shared" si="7"/>
        <v>341780.83599162853</v>
      </c>
      <c r="M30" s="10">
        <f t="shared" si="5"/>
        <v>107420.161539793</v>
      </c>
    </row>
    <row r="31" spans="1:13" ht="15.75" thickBot="1" x14ac:dyDescent="0.3">
      <c r="A31" s="2"/>
      <c r="B31" s="1">
        <v>363.15</v>
      </c>
      <c r="C31">
        <v>234360.67444637421</v>
      </c>
      <c r="D31">
        <v>107889.3794660978</v>
      </c>
      <c r="E31">
        <v>107420.1615398377</v>
      </c>
      <c r="H31" s="61"/>
      <c r="I31" s="54">
        <f t="shared" si="1"/>
        <v>363.15</v>
      </c>
      <c r="J31" s="11">
        <f t="shared" si="2"/>
        <v>234360.67444637421</v>
      </c>
      <c r="K31" s="11">
        <f t="shared" si="3"/>
        <v>107889.3794660978</v>
      </c>
      <c r="L31" s="11">
        <f t="shared" si="7"/>
        <v>341780.8359862119</v>
      </c>
      <c r="M31" s="12">
        <f t="shared" si="5"/>
        <v>107420.1615398377</v>
      </c>
    </row>
    <row r="32" spans="1:13" x14ac:dyDescent="0.25">
      <c r="A32" s="2" t="s">
        <v>11</v>
      </c>
      <c r="B32" s="1">
        <v>323.14999999999998</v>
      </c>
      <c r="C32">
        <v>772921.01930382464</v>
      </c>
      <c r="D32">
        <v>109400.5501422333</v>
      </c>
      <c r="E32">
        <v>109390.8607651667</v>
      </c>
      <c r="H32" s="59" t="str">
        <f>VLOOKUP(A32, Legends!$A$10:$B$17, 2, FALSE)</f>
        <v>Upward energy</v>
      </c>
      <c r="I32" s="52">
        <f t="shared" si="1"/>
        <v>323.14999999999998</v>
      </c>
      <c r="J32" s="8">
        <f t="shared" si="2"/>
        <v>772921.01930382464</v>
      </c>
      <c r="K32" s="8">
        <f t="shared" si="3"/>
        <v>109400.5501422333</v>
      </c>
      <c r="L32" s="8">
        <f t="shared" si="7"/>
        <v>882311.88006899133</v>
      </c>
      <c r="M32" s="9">
        <f t="shared" si="5"/>
        <v>109390.8607651667</v>
      </c>
    </row>
    <row r="33" spans="1:13" x14ac:dyDescent="0.25">
      <c r="A33" s="2"/>
      <c r="B33" s="1">
        <v>333.15</v>
      </c>
      <c r="C33">
        <v>772921.01930437516</v>
      </c>
      <c r="D33">
        <v>109400.55014235</v>
      </c>
      <c r="H33" s="60"/>
      <c r="I33" s="53">
        <f t="shared" si="1"/>
        <v>333.15</v>
      </c>
      <c r="J33" s="7">
        <f t="shared" si="2"/>
        <v>772921.01930437516</v>
      </c>
      <c r="K33" s="7">
        <f t="shared" si="3"/>
        <v>109400.55014235</v>
      </c>
      <c r="L33" s="7"/>
      <c r="M33" s="10"/>
    </row>
    <row r="34" spans="1:13" x14ac:dyDescent="0.25">
      <c r="A34" s="2"/>
      <c r="B34" s="1">
        <v>343.15</v>
      </c>
      <c r="C34">
        <v>772921.01930467482</v>
      </c>
      <c r="D34">
        <v>109400.55014180001</v>
      </c>
      <c r="E34">
        <v>109390.86076525001</v>
      </c>
      <c r="H34" s="60"/>
      <c r="I34" s="53">
        <f t="shared" si="1"/>
        <v>343.15</v>
      </c>
      <c r="J34" s="7">
        <f t="shared" si="2"/>
        <v>772921.01930467482</v>
      </c>
      <c r="K34" s="7">
        <f t="shared" si="3"/>
        <v>109400.55014180001</v>
      </c>
      <c r="L34" s="7">
        <f t="shared" si="7"/>
        <v>882311.88006992487</v>
      </c>
      <c r="M34" s="10">
        <f t="shared" si="5"/>
        <v>109390.86076525001</v>
      </c>
    </row>
    <row r="35" spans="1:13" x14ac:dyDescent="0.25">
      <c r="A35" s="2"/>
      <c r="B35" s="1">
        <v>353.15</v>
      </c>
      <c r="C35">
        <v>772921.01930445014</v>
      </c>
      <c r="D35">
        <v>109400.5501420916</v>
      </c>
      <c r="E35">
        <v>109390.8607649167</v>
      </c>
      <c r="H35" s="60"/>
      <c r="I35" s="53">
        <f t="shared" si="1"/>
        <v>353.15</v>
      </c>
      <c r="J35" s="7">
        <f t="shared" si="2"/>
        <v>772921.01930445014</v>
      </c>
      <c r="K35" s="7">
        <f t="shared" si="3"/>
        <v>109400.5501420916</v>
      </c>
      <c r="L35" s="7">
        <f t="shared" si="7"/>
        <v>882311.88006936689</v>
      </c>
      <c r="M35" s="10">
        <f t="shared" si="5"/>
        <v>109390.8607649167</v>
      </c>
    </row>
    <row r="36" spans="1:13" ht="15.75" thickBot="1" x14ac:dyDescent="0.3">
      <c r="A36" s="2"/>
      <c r="B36" s="1">
        <v>363.15</v>
      </c>
      <c r="C36">
        <v>772921.01930432487</v>
      </c>
      <c r="D36">
        <v>109400.5501418833</v>
      </c>
      <c r="E36">
        <v>109390.8607649167</v>
      </c>
      <c r="H36" s="61"/>
      <c r="I36" s="54">
        <f t="shared" si="1"/>
        <v>363.15</v>
      </c>
      <c r="J36" s="11">
        <f t="shared" si="2"/>
        <v>772921.01930432487</v>
      </c>
      <c r="K36" s="11">
        <f t="shared" si="3"/>
        <v>109400.5501418833</v>
      </c>
      <c r="L36" s="11">
        <f t="shared" si="7"/>
        <v>882311.88006924163</v>
      </c>
      <c r="M36" s="12">
        <f t="shared" si="5"/>
        <v>109390.8607649167</v>
      </c>
    </row>
    <row r="37" spans="1:13" x14ac:dyDescent="0.25">
      <c r="A37" s="2" t="s">
        <v>12</v>
      </c>
      <c r="B37" s="1">
        <v>323.14999999999998</v>
      </c>
      <c r="C37">
        <v>503640.84688159073</v>
      </c>
      <c r="D37">
        <v>108644.9648037333</v>
      </c>
      <c r="E37">
        <v>108405.5111522517</v>
      </c>
      <c r="H37" s="59" t="str">
        <f>VLOOKUP(A37, Legends!$A$10:$B$17, 2, FALSE)</f>
        <v>Downward energy</v>
      </c>
      <c r="I37" s="52">
        <f t="shared" si="1"/>
        <v>323.14999999999998</v>
      </c>
      <c r="J37" s="8">
        <f t="shared" si="2"/>
        <v>503640.84688159073</v>
      </c>
      <c r="K37" s="8">
        <f t="shared" si="3"/>
        <v>108644.9648037333</v>
      </c>
      <c r="L37" s="8">
        <f t="shared" si="7"/>
        <v>612046.35803384241</v>
      </c>
      <c r="M37" s="9">
        <f t="shared" si="5"/>
        <v>108405.5111522517</v>
      </c>
    </row>
    <row r="38" spans="1:13" x14ac:dyDescent="0.25">
      <c r="A38" s="2"/>
      <c r="B38" s="1">
        <v>333.15</v>
      </c>
      <c r="C38">
        <v>503640.84687802137</v>
      </c>
      <c r="D38">
        <v>108644.964803975</v>
      </c>
      <c r="H38" s="60"/>
      <c r="I38" s="53">
        <f t="shared" si="1"/>
        <v>333.15</v>
      </c>
      <c r="J38" s="7">
        <f t="shared" si="2"/>
        <v>503640.84687802137</v>
      </c>
      <c r="K38" s="7">
        <f t="shared" si="3"/>
        <v>108644.964803975</v>
      </c>
      <c r="L38" s="7"/>
      <c r="M38" s="10"/>
    </row>
    <row r="39" spans="1:13" x14ac:dyDescent="0.25">
      <c r="A39" s="2"/>
      <c r="B39" s="1">
        <v>343.15</v>
      </c>
      <c r="C39">
        <v>503640.84687519039</v>
      </c>
      <c r="D39">
        <v>108644.9648034999</v>
      </c>
      <c r="E39">
        <v>108405.51115241249</v>
      </c>
      <c r="H39" s="60"/>
      <c r="I39" s="53">
        <f t="shared" si="1"/>
        <v>343.15</v>
      </c>
      <c r="J39" s="7">
        <f t="shared" si="2"/>
        <v>503640.84687519039</v>
      </c>
      <c r="K39" s="7">
        <f t="shared" si="3"/>
        <v>108644.9648034999</v>
      </c>
      <c r="L39" s="7">
        <f t="shared" si="7"/>
        <v>612046.3580276029</v>
      </c>
      <c r="M39" s="10">
        <f t="shared" si="5"/>
        <v>108405.51115241249</v>
      </c>
    </row>
    <row r="40" spans="1:13" x14ac:dyDescent="0.25">
      <c r="A40" s="2"/>
      <c r="B40" s="1">
        <v>353.15</v>
      </c>
      <c r="C40">
        <v>503640.84687814052</v>
      </c>
      <c r="D40">
        <v>108644.9648034584</v>
      </c>
      <c r="E40">
        <v>108405.51115235841</v>
      </c>
      <c r="H40" s="60"/>
      <c r="I40" s="53">
        <f t="shared" si="1"/>
        <v>353.15</v>
      </c>
      <c r="J40" s="7">
        <f t="shared" si="2"/>
        <v>503640.84687814052</v>
      </c>
      <c r="K40" s="7">
        <f t="shared" si="3"/>
        <v>108644.9648034584</v>
      </c>
      <c r="L40" s="7">
        <f t="shared" si="7"/>
        <v>612046.35803049896</v>
      </c>
      <c r="M40" s="10">
        <f t="shared" si="5"/>
        <v>108405.51115235841</v>
      </c>
    </row>
    <row r="41" spans="1:13" ht="15.75" thickBot="1" x14ac:dyDescent="0.3">
      <c r="A41" s="2"/>
      <c r="B41" s="1">
        <v>363.15</v>
      </c>
      <c r="C41">
        <v>503640.84687535331</v>
      </c>
      <c r="D41">
        <v>108644.96480399161</v>
      </c>
      <c r="E41">
        <v>108405.51115237969</v>
      </c>
      <c r="H41" s="61"/>
      <c r="I41" s="54">
        <f t="shared" ref="I41" si="8">B41</f>
        <v>363.15</v>
      </c>
      <c r="J41" s="11">
        <f t="shared" ref="J41" si="9">C41</f>
        <v>503640.84687535331</v>
      </c>
      <c r="K41" s="11">
        <f t="shared" ref="K41" si="10">D41</f>
        <v>108644.96480399161</v>
      </c>
      <c r="L41" s="11">
        <f t="shared" si="7"/>
        <v>612046.35802773305</v>
      </c>
      <c r="M41" s="12">
        <f t="shared" si="5"/>
        <v>108405.51115237969</v>
      </c>
    </row>
    <row r="42" spans="1:13" ht="15" customHeight="1" x14ac:dyDescent="0.25">
      <c r="H42" s="34" t="s">
        <v>35</v>
      </c>
      <c r="I42" s="52">
        <f>B37</f>
        <v>323.14999999999998</v>
      </c>
      <c r="J42" s="8">
        <f>J27/J2</f>
        <v>0.87032280301685583</v>
      </c>
      <c r="K42" s="8">
        <f t="shared" ref="K42:M42" si="11">K27/K2</f>
        <v>142.78913839032435</v>
      </c>
      <c r="L42" s="8">
        <f t="shared" si="11"/>
        <v>1.2646113104810308</v>
      </c>
      <c r="M42" s="9">
        <f t="shared" si="11"/>
        <v>109.01730728937885</v>
      </c>
    </row>
    <row r="43" spans="1:13" x14ac:dyDescent="0.25">
      <c r="H43" s="35"/>
      <c r="I43" s="53">
        <f t="shared" ref="I43:I46" si="12">B38</f>
        <v>333.15</v>
      </c>
      <c r="J43" s="7">
        <f t="shared" ref="J43:M43" si="13">J28/J3</f>
        <v>0.8703228029749851</v>
      </c>
      <c r="K43" s="7">
        <f t="shared" si="13"/>
        <v>142.78913841579936</v>
      </c>
      <c r="L43" s="7"/>
      <c r="M43" s="10"/>
    </row>
    <row r="44" spans="1:13" x14ac:dyDescent="0.25">
      <c r="H44" s="35"/>
      <c r="I44" s="53">
        <f t="shared" si="12"/>
        <v>343.15</v>
      </c>
      <c r="J44" s="7">
        <f t="shared" ref="J44:M44" si="14">J29/J4</f>
        <v>0.8703228029427631</v>
      </c>
      <c r="K44" s="7">
        <f t="shared" si="14"/>
        <v>142.78913842830082</v>
      </c>
      <c r="L44" s="7">
        <f t="shared" si="14"/>
        <v>1.264611310397886</v>
      </c>
      <c r="M44" s="10">
        <f t="shared" si="14"/>
        <v>109.01730729930654</v>
      </c>
    </row>
    <row r="45" spans="1:13" x14ac:dyDescent="0.25">
      <c r="H45" s="35"/>
      <c r="I45" s="53">
        <f t="shared" si="12"/>
        <v>353.15</v>
      </c>
      <c r="J45" s="7">
        <f t="shared" ref="J45:M45" si="15">J30/J5</f>
        <v>0.87032280297567521</v>
      </c>
      <c r="K45" s="7">
        <f t="shared" si="15"/>
        <v>142.78913836481954</v>
      </c>
      <c r="L45" s="7">
        <f t="shared" si="15"/>
        <v>1.2646113104374559</v>
      </c>
      <c r="M45" s="10">
        <f t="shared" si="15"/>
        <v>109.01730733023925</v>
      </c>
    </row>
    <row r="46" spans="1:13" ht="15.75" thickBot="1" x14ac:dyDescent="0.3">
      <c r="H46" s="36"/>
      <c r="I46" s="54">
        <f t="shared" si="12"/>
        <v>363.15</v>
      </c>
      <c r="J46" s="11">
        <f t="shared" ref="J46:M46" si="16">J31/J6</f>
        <v>0.87032280294676723</v>
      </c>
      <c r="K46" s="11">
        <f t="shared" si="16"/>
        <v>142.78913850693868</v>
      </c>
      <c r="L46" s="11">
        <f t="shared" si="16"/>
        <v>1.264611310405003</v>
      </c>
      <c r="M46" s="12">
        <f t="shared" si="16"/>
        <v>109.01730733213934</v>
      </c>
    </row>
    <row r="47" spans="1:13" ht="15.75" thickBot="1" x14ac:dyDescent="0.3">
      <c r="H47" s="42" t="s">
        <v>39</v>
      </c>
      <c r="I47" s="52">
        <f>B37</f>
        <v>323.14999999999998</v>
      </c>
      <c r="J47" s="8">
        <f>J37/J32</f>
        <v>0.65160712971064438</v>
      </c>
      <c r="K47" s="8">
        <f t="shared" ref="K47:L47" si="17">K37/K32</f>
        <v>0.99309340458052853</v>
      </c>
      <c r="L47" s="8">
        <f>L37/L32</f>
        <v>0.69368482036758272</v>
      </c>
      <c r="M47" s="8">
        <f>M37/M32</f>
        <v>0.99099239547049289</v>
      </c>
    </row>
    <row r="48" spans="1:13" ht="15.75" thickBot="1" x14ac:dyDescent="0.3">
      <c r="H48" s="43"/>
      <c r="I48" s="53">
        <f t="shared" ref="I48:I51" si="18">B38</f>
        <v>333.15</v>
      </c>
      <c r="J48" s="7">
        <f t="shared" ref="J48:M48" si="19">J38/J33</f>
        <v>0.65160712970556223</v>
      </c>
      <c r="K48" s="7">
        <f t="shared" si="19"/>
        <v>0.99309340458167861</v>
      </c>
      <c r="L48" s="8"/>
      <c r="M48" s="8"/>
    </row>
    <row r="49" spans="8:13" ht="15.75" thickBot="1" x14ac:dyDescent="0.3">
      <c r="H49" s="43"/>
      <c r="I49" s="53">
        <f t="shared" si="18"/>
        <v>343.15</v>
      </c>
      <c r="J49" s="7">
        <f t="shared" ref="J49:M49" si="20">J39/J34</f>
        <v>0.65160712970164691</v>
      </c>
      <c r="K49" s="7">
        <f t="shared" si="20"/>
        <v>0.99309340458232842</v>
      </c>
      <c r="L49" s="8">
        <f t="shared" si="20"/>
        <v>0.69368482035977697</v>
      </c>
      <c r="M49" s="8">
        <f t="shared" si="20"/>
        <v>0.9909923954712081</v>
      </c>
    </row>
    <row r="50" spans="8:13" ht="15.75" thickBot="1" x14ac:dyDescent="0.3">
      <c r="H50" s="43"/>
      <c r="I50" s="53">
        <f t="shared" si="18"/>
        <v>353.15</v>
      </c>
      <c r="J50" s="7">
        <f t="shared" ref="J50:M50" si="21">J40/J35</f>
        <v>0.65160712970565315</v>
      </c>
      <c r="K50" s="7">
        <f t="shared" si="21"/>
        <v>0.99309340457930206</v>
      </c>
      <c r="L50" s="8">
        <f t="shared" si="21"/>
        <v>0.69368482036349799</v>
      </c>
      <c r="M50" s="8">
        <f t="shared" si="21"/>
        <v>0.99099239547373319</v>
      </c>
    </row>
    <row r="51" spans="8:13" ht="15.75" thickBot="1" x14ac:dyDescent="0.3">
      <c r="H51" s="44"/>
      <c r="I51" s="54">
        <f t="shared" si="18"/>
        <v>363.15</v>
      </c>
      <c r="J51" s="11">
        <f t="shared" ref="J51:M51" si="22">J41/J36</f>
        <v>0.65160712970215273</v>
      </c>
      <c r="K51" s="11">
        <f t="shared" si="22"/>
        <v>0.99309340458606687</v>
      </c>
      <c r="L51" s="8">
        <f t="shared" si="22"/>
        <v>0.69368482036046164</v>
      </c>
      <c r="M51" s="8">
        <f t="shared" si="22"/>
        <v>0.99099239547392781</v>
      </c>
    </row>
    <row r="52" spans="8:13" x14ac:dyDescent="0.25">
      <c r="I52" s="6"/>
    </row>
  </sheetData>
  <mergeCells count="18">
    <mergeCell ref="H27:H31"/>
    <mergeCell ref="H32:H36"/>
    <mergeCell ref="H37:H41"/>
    <mergeCell ref="H42:H46"/>
    <mergeCell ref="H47:H51"/>
    <mergeCell ref="H2:H6"/>
    <mergeCell ref="H7:H11"/>
    <mergeCell ref="H12:H16"/>
    <mergeCell ref="H17:H21"/>
    <mergeCell ref="H22:H26"/>
    <mergeCell ref="A2:A6"/>
    <mergeCell ref="A37:A41"/>
    <mergeCell ref="A7:A11"/>
    <mergeCell ref="A12:A16"/>
    <mergeCell ref="A17:A21"/>
    <mergeCell ref="A22:A26"/>
    <mergeCell ref="A27:A31"/>
    <mergeCell ref="A32:A36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40" zoomScaleNormal="40" workbookViewId="0">
      <selection activeCell="Z41" sqref="Z41"/>
    </sheetView>
  </sheetViews>
  <sheetFormatPr defaultRowHeight="15" x14ac:dyDescent="0.25"/>
  <cols>
    <col min="8" max="8" width="23.140625" bestFit="1" customWidth="1"/>
    <col min="9" max="9" width="16.5703125" bestFit="1" customWidth="1"/>
    <col min="10" max="11" width="12" bestFit="1" customWidth="1"/>
    <col min="12" max="12" width="13.85546875" bestFit="1" customWidth="1"/>
    <col min="13" max="13" width="13.85546875" customWidth="1"/>
  </cols>
  <sheetData>
    <row r="1" spans="1:25" ht="3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0" t="str">
        <f>A1</f>
        <v>Result type</v>
      </c>
      <c r="I1" s="41" t="str">
        <f t="shared" ref="I1:L16" si="0">B1</f>
        <v>Sensitivity values</v>
      </c>
      <c r="J1" s="41" t="str">
        <f t="shared" si="0"/>
        <v>Buildings</v>
      </c>
      <c r="K1" s="41" t="str">
        <f t="shared" si="0"/>
        <v>Network</v>
      </c>
      <c r="L1" s="41" t="str">
        <f>E1</f>
        <v>Combined - LP</v>
      </c>
      <c r="M1" s="29" t="s">
        <v>41</v>
      </c>
    </row>
    <row r="2" spans="1:25" x14ac:dyDescent="0.25">
      <c r="A2" s="2" t="s">
        <v>5</v>
      </c>
      <c r="B2" s="1">
        <v>0.8</v>
      </c>
      <c r="C2">
        <v>269280.17242746061</v>
      </c>
      <c r="D2">
        <v>491.30771195143461</v>
      </c>
      <c r="E2">
        <v>574.47690763138235</v>
      </c>
      <c r="H2" s="59" t="str">
        <f>VLOOKUP(A2, Legends!$A$10:$B$17, 2, FALSE)</f>
        <v>Difference in energy use</v>
      </c>
      <c r="I2" s="52">
        <f>B2</f>
        <v>0.8</v>
      </c>
      <c r="J2" s="8">
        <f t="shared" si="0"/>
        <v>269280.17242746061</v>
      </c>
      <c r="K2" s="8">
        <f t="shared" si="0"/>
        <v>491.30771195143461</v>
      </c>
      <c r="L2" s="8">
        <f>E2+C2</f>
        <v>269854.64933509199</v>
      </c>
      <c r="M2" s="9">
        <f>E2</f>
        <v>574.47690763138235</v>
      </c>
    </row>
    <row r="3" spans="1:25" x14ac:dyDescent="0.25">
      <c r="A3" s="2"/>
      <c r="B3" s="1">
        <v>0.9</v>
      </c>
      <c r="C3">
        <v>269280.17242421402</v>
      </c>
      <c r="D3">
        <v>615.35606105066836</v>
      </c>
      <c r="E3">
        <v>762.78984082862735</v>
      </c>
      <c r="H3" s="60"/>
      <c r="I3" s="53">
        <f t="shared" ref="I3:L40" si="1">B3</f>
        <v>0.9</v>
      </c>
      <c r="J3" s="7">
        <f t="shared" si="0"/>
        <v>269280.17242421402</v>
      </c>
      <c r="K3" s="7">
        <f t="shared" si="0"/>
        <v>615.35606105066836</v>
      </c>
      <c r="L3" s="7">
        <f>E3+C3</f>
        <v>270042.96226504265</v>
      </c>
      <c r="M3" s="10">
        <f>E3</f>
        <v>762.78984082862735</v>
      </c>
    </row>
    <row r="4" spans="1:25" x14ac:dyDescent="0.25">
      <c r="A4" s="2"/>
      <c r="B4" s="1">
        <v>1</v>
      </c>
      <c r="C4">
        <v>269280.17242635228</v>
      </c>
      <c r="D4">
        <v>755.58533837087452</v>
      </c>
      <c r="E4">
        <v>985.34961281530559</v>
      </c>
      <c r="H4" s="60"/>
      <c r="I4" s="53">
        <f t="shared" si="1"/>
        <v>1</v>
      </c>
      <c r="J4" s="7">
        <f t="shared" si="0"/>
        <v>269280.17242635228</v>
      </c>
      <c r="K4" s="7">
        <f t="shared" si="0"/>
        <v>755.58533837087452</v>
      </c>
      <c r="L4" s="7">
        <f t="shared" ref="L4:L7" si="2">E4+C4</f>
        <v>270265.52203916758</v>
      </c>
      <c r="M4" s="10">
        <f t="shared" ref="M4:M51" si="3">E4</f>
        <v>985.34961281530559</v>
      </c>
      <c r="Y4" t="s">
        <v>56</v>
      </c>
    </row>
    <row r="5" spans="1:25" x14ac:dyDescent="0.25">
      <c r="A5" s="2"/>
      <c r="B5" s="1">
        <v>1.1000000000000001</v>
      </c>
      <c r="C5">
        <v>269280.1724297218</v>
      </c>
      <c r="D5">
        <v>908.57763785496354</v>
      </c>
      <c r="E5">
        <v>1231.8518337905409</v>
      </c>
      <c r="H5" s="60"/>
      <c r="I5" s="53">
        <f t="shared" si="1"/>
        <v>1.1000000000000001</v>
      </c>
      <c r="J5" s="7">
        <f t="shared" si="0"/>
        <v>269280.1724297218</v>
      </c>
      <c r="K5" s="7">
        <f t="shared" si="0"/>
        <v>908.57763785496354</v>
      </c>
      <c r="L5" s="7">
        <f t="shared" si="2"/>
        <v>270512.02426351234</v>
      </c>
      <c r="M5" s="10">
        <f t="shared" si="3"/>
        <v>1231.8518337905409</v>
      </c>
      <c r="Y5" t="s">
        <v>57</v>
      </c>
    </row>
    <row r="6" spans="1:25" ht="15.75" thickBot="1" x14ac:dyDescent="0.3">
      <c r="A6" s="2"/>
      <c r="B6" s="1">
        <v>1.2</v>
      </c>
      <c r="C6">
        <v>269280.17242515087</v>
      </c>
      <c r="D6">
        <v>1082.4998367931689</v>
      </c>
      <c r="E6">
        <v>1486.1795041561129</v>
      </c>
      <c r="H6" s="61"/>
      <c r="I6" s="54">
        <f t="shared" si="1"/>
        <v>1.2</v>
      </c>
      <c r="J6" s="11">
        <f t="shared" si="0"/>
        <v>269280.17242515087</v>
      </c>
      <c r="K6" s="11">
        <f t="shared" si="0"/>
        <v>1082.4998367931689</v>
      </c>
      <c r="L6" s="11">
        <f t="shared" si="2"/>
        <v>270766.35192930698</v>
      </c>
      <c r="M6" s="12">
        <f t="shared" si="3"/>
        <v>1486.1795041561129</v>
      </c>
      <c r="Y6" t="s">
        <v>58</v>
      </c>
    </row>
    <row r="7" spans="1:25" x14ac:dyDescent="0.25">
      <c r="A7" s="2" t="s">
        <v>6</v>
      </c>
      <c r="B7" s="1">
        <v>0.8</v>
      </c>
      <c r="C7">
        <v>14380460.64789605</v>
      </c>
      <c r="D7">
        <v>14379343.710866841</v>
      </c>
      <c r="E7">
        <v>14648725.49184428</v>
      </c>
      <c r="H7" s="59" t="str">
        <f>VLOOKUP(A7, Legends!$A$10:$B$17, 2, FALSE)</f>
        <v>Energy use reference</v>
      </c>
      <c r="I7" s="52">
        <f t="shared" si="1"/>
        <v>0.8</v>
      </c>
      <c r="J7" s="8">
        <f t="shared" si="0"/>
        <v>14380460.64789605</v>
      </c>
      <c r="K7" s="8">
        <f t="shared" si="0"/>
        <v>14379343.710866841</v>
      </c>
      <c r="L7" s="8">
        <f t="shared" si="0"/>
        <v>14648725.49184428</v>
      </c>
      <c r="M7" s="9">
        <f t="shared" si="3"/>
        <v>14648725.49184428</v>
      </c>
    </row>
    <row r="8" spans="1:25" x14ac:dyDescent="0.25">
      <c r="A8" s="2"/>
      <c r="B8" s="1">
        <v>0.9</v>
      </c>
      <c r="C8">
        <v>14390171.74271794</v>
      </c>
      <c r="D8">
        <v>14388805.41869672</v>
      </c>
      <c r="E8">
        <v>14658186.81913241</v>
      </c>
      <c r="H8" s="60"/>
      <c r="I8" s="53">
        <f t="shared" si="1"/>
        <v>0.9</v>
      </c>
      <c r="J8" s="7">
        <f t="shared" si="0"/>
        <v>14390171.74271794</v>
      </c>
      <c r="K8" s="7">
        <f t="shared" si="0"/>
        <v>14388805.41869672</v>
      </c>
      <c r="L8" s="7">
        <f t="shared" ref="L8" si="4">E8</f>
        <v>14658186.81913241</v>
      </c>
      <c r="M8" s="10">
        <f t="shared" ref="M8" si="5">E8</f>
        <v>14658186.81913241</v>
      </c>
    </row>
    <row r="9" spans="1:25" x14ac:dyDescent="0.25">
      <c r="A9" s="2"/>
      <c r="B9" s="1">
        <v>1</v>
      </c>
      <c r="C9">
        <v>14399882.837543409</v>
      </c>
      <c r="D9">
        <v>14398240.474640369</v>
      </c>
      <c r="E9">
        <v>14667621.524153011</v>
      </c>
      <c r="H9" s="60"/>
      <c r="I9" s="53">
        <f t="shared" si="1"/>
        <v>1</v>
      </c>
      <c r="J9" s="7">
        <f t="shared" si="0"/>
        <v>14399882.837543409</v>
      </c>
      <c r="K9" s="7">
        <f t="shared" si="0"/>
        <v>14398240.474640369</v>
      </c>
      <c r="L9" s="7">
        <f t="shared" si="0"/>
        <v>14667621.524153011</v>
      </c>
      <c r="M9" s="10">
        <f t="shared" si="3"/>
        <v>14667621.524153011</v>
      </c>
    </row>
    <row r="10" spans="1:25" x14ac:dyDescent="0.25">
      <c r="A10" s="2"/>
      <c r="B10" s="1">
        <v>1.1000000000000001</v>
      </c>
      <c r="C10">
        <v>14409593.932363961</v>
      </c>
      <c r="D10">
        <v>14407649.1911161</v>
      </c>
      <c r="E10">
        <v>14677029.93896725</v>
      </c>
      <c r="H10" s="60"/>
      <c r="I10" s="53">
        <f t="shared" si="1"/>
        <v>1.1000000000000001</v>
      </c>
      <c r="J10" s="7">
        <f t="shared" si="0"/>
        <v>14409593.932363961</v>
      </c>
      <c r="K10" s="7">
        <f t="shared" si="0"/>
        <v>14407649.1911161</v>
      </c>
      <c r="L10" s="7">
        <f t="shared" si="0"/>
        <v>14677029.93896725</v>
      </c>
      <c r="M10" s="10">
        <f t="shared" si="3"/>
        <v>14677029.93896725</v>
      </c>
    </row>
    <row r="11" spans="1:25" ht="15.75" thickBot="1" x14ac:dyDescent="0.3">
      <c r="A11" s="2"/>
      <c r="B11" s="1">
        <v>1.2</v>
      </c>
      <c r="C11">
        <v>14419305.027187631</v>
      </c>
      <c r="D11">
        <v>14417031.62523883</v>
      </c>
      <c r="E11">
        <v>14686412.1352144</v>
      </c>
      <c r="H11" s="61"/>
      <c r="I11" s="54">
        <f t="shared" si="1"/>
        <v>1.2</v>
      </c>
      <c r="J11" s="11">
        <f t="shared" si="0"/>
        <v>14419305.027187631</v>
      </c>
      <c r="K11" s="11">
        <f t="shared" si="0"/>
        <v>14417031.62523883</v>
      </c>
      <c r="L11" s="11">
        <f t="shared" si="0"/>
        <v>14686412.1352144</v>
      </c>
      <c r="M11" s="12">
        <f t="shared" si="3"/>
        <v>14686412.1352144</v>
      </c>
    </row>
    <row r="12" spans="1:25" x14ac:dyDescent="0.25">
      <c r="A12" s="2" t="s">
        <v>7</v>
      </c>
      <c r="B12" s="1">
        <v>0.8</v>
      </c>
      <c r="C12">
        <v>14649740.82032351</v>
      </c>
      <c r="D12">
        <v>14379835.01857879</v>
      </c>
      <c r="E12">
        <v>14649299.968751909</v>
      </c>
      <c r="H12" s="59" t="str">
        <f>VLOOKUP(A12, Legends!$A$10:$B$17, 2, FALSE)</f>
        <v>Energy use flexibility</v>
      </c>
      <c r="I12" s="52">
        <f t="shared" si="1"/>
        <v>0.8</v>
      </c>
      <c r="J12" s="8">
        <f t="shared" si="0"/>
        <v>14649740.82032351</v>
      </c>
      <c r="K12" s="8">
        <f t="shared" si="0"/>
        <v>14379835.01857879</v>
      </c>
      <c r="L12" s="8">
        <f t="shared" si="0"/>
        <v>14649299.968751909</v>
      </c>
      <c r="M12" s="9">
        <f t="shared" si="3"/>
        <v>14649299.968751909</v>
      </c>
    </row>
    <row r="13" spans="1:25" x14ac:dyDescent="0.25">
      <c r="A13" s="2"/>
      <c r="B13" s="1">
        <v>0.9</v>
      </c>
      <c r="C13">
        <v>14659451.915142151</v>
      </c>
      <c r="D13">
        <v>14389420.774757771</v>
      </c>
      <c r="E13">
        <v>14658949.60897324</v>
      </c>
      <c r="H13" s="60"/>
      <c r="I13" s="53">
        <f t="shared" si="1"/>
        <v>0.9</v>
      </c>
      <c r="J13" s="7">
        <f t="shared" si="0"/>
        <v>14659451.915142151</v>
      </c>
      <c r="K13" s="7">
        <f t="shared" si="0"/>
        <v>14389420.774757771</v>
      </c>
      <c r="L13" s="7">
        <f t="shared" ref="L13" si="6">E13</f>
        <v>14658949.60897324</v>
      </c>
      <c r="M13" s="10">
        <f t="shared" ref="M13" si="7">E13</f>
        <v>14658949.60897324</v>
      </c>
    </row>
    <row r="14" spans="1:25" x14ac:dyDescent="0.25">
      <c r="A14" s="2"/>
      <c r="B14" s="1">
        <v>1</v>
      </c>
      <c r="C14">
        <v>14669163.009969771</v>
      </c>
      <c r="D14">
        <v>14398996.05997874</v>
      </c>
      <c r="E14">
        <v>14668606.873765821</v>
      </c>
      <c r="H14" s="60"/>
      <c r="I14" s="53">
        <f t="shared" si="1"/>
        <v>1</v>
      </c>
      <c r="J14" s="7">
        <f t="shared" si="0"/>
        <v>14669163.009969771</v>
      </c>
      <c r="K14" s="7">
        <f t="shared" si="0"/>
        <v>14398996.05997874</v>
      </c>
      <c r="L14" s="7">
        <f t="shared" si="0"/>
        <v>14668606.873765821</v>
      </c>
      <c r="M14" s="10">
        <f t="shared" si="3"/>
        <v>14668606.873765821</v>
      </c>
    </row>
    <row r="15" spans="1:25" x14ac:dyDescent="0.25">
      <c r="A15" s="2"/>
      <c r="B15" s="1">
        <v>1.1000000000000001</v>
      </c>
      <c r="C15">
        <v>14678874.104793681</v>
      </c>
      <c r="D15">
        <v>14408557.768753961</v>
      </c>
      <c r="E15">
        <v>14678261.790801041</v>
      </c>
      <c r="H15" s="60"/>
      <c r="I15" s="53">
        <f t="shared" si="1"/>
        <v>1.1000000000000001</v>
      </c>
      <c r="J15" s="7">
        <f t="shared" si="0"/>
        <v>14678874.104793681</v>
      </c>
      <c r="K15" s="7">
        <f t="shared" si="0"/>
        <v>14408557.768753961</v>
      </c>
      <c r="L15" s="7">
        <f t="shared" si="0"/>
        <v>14678261.790801041</v>
      </c>
      <c r="M15" s="10">
        <f t="shared" si="3"/>
        <v>14678261.790801041</v>
      </c>
    </row>
    <row r="16" spans="1:25" ht="15.75" thickBot="1" x14ac:dyDescent="0.3">
      <c r="A16" s="2"/>
      <c r="B16" s="1">
        <v>1.2</v>
      </c>
      <c r="C16">
        <v>14688585.199612791</v>
      </c>
      <c r="D16">
        <v>14418114.125075631</v>
      </c>
      <c r="E16">
        <v>14687898.31471855</v>
      </c>
      <c r="H16" s="61"/>
      <c r="I16" s="54">
        <f t="shared" si="1"/>
        <v>1.2</v>
      </c>
      <c r="J16" s="11">
        <f t="shared" si="0"/>
        <v>14688585.199612791</v>
      </c>
      <c r="K16" s="11">
        <f t="shared" si="0"/>
        <v>14418114.125075631</v>
      </c>
      <c r="L16" s="11">
        <f t="shared" si="0"/>
        <v>14687898.31471855</v>
      </c>
      <c r="M16" s="12">
        <f t="shared" si="3"/>
        <v>14687898.31471855</v>
      </c>
    </row>
    <row r="17" spans="1:13" x14ac:dyDescent="0.25">
      <c r="A17" s="2" t="s">
        <v>8</v>
      </c>
      <c r="B17" s="1">
        <v>0.8</v>
      </c>
      <c r="C17">
        <v>24190702.697133671</v>
      </c>
      <c r="D17">
        <v>24189083.345409121</v>
      </c>
      <c r="E17">
        <v>23954743.531904928</v>
      </c>
      <c r="H17" s="59" t="str">
        <f>VLOOKUP(A17, Legends!$A$10:$B$17, 2, FALSE)</f>
        <v>Energy cost reference</v>
      </c>
      <c r="I17" s="52">
        <f t="shared" si="1"/>
        <v>0.8</v>
      </c>
      <c r="J17" s="8">
        <f t="shared" si="1"/>
        <v>24190702.697133671</v>
      </c>
      <c r="K17" s="8">
        <f t="shared" si="1"/>
        <v>24189083.345409121</v>
      </c>
      <c r="L17" s="8">
        <f t="shared" si="1"/>
        <v>23954743.531904928</v>
      </c>
      <c r="M17" s="9">
        <f t="shared" si="3"/>
        <v>23954743.531904928</v>
      </c>
    </row>
    <row r="18" spans="1:13" x14ac:dyDescent="0.25">
      <c r="A18" s="2"/>
      <c r="B18" s="1">
        <v>0.9</v>
      </c>
      <c r="C18">
        <v>24206315.482569739</v>
      </c>
      <c r="D18">
        <v>24204396.605994571</v>
      </c>
      <c r="E18">
        <v>23970005.771814499</v>
      </c>
      <c r="H18" s="60"/>
      <c r="I18" s="53">
        <f t="shared" si="1"/>
        <v>0.9</v>
      </c>
      <c r="J18" s="7">
        <f t="shared" si="1"/>
        <v>24206315.482569739</v>
      </c>
      <c r="K18" s="7">
        <f t="shared" si="1"/>
        <v>24204396.605994571</v>
      </c>
      <c r="L18" s="7">
        <f t="shared" ref="L18" si="8">E18</f>
        <v>23970005.771814499</v>
      </c>
      <c r="M18" s="10">
        <f t="shared" ref="M18" si="9">E18</f>
        <v>23970005.771814499</v>
      </c>
    </row>
    <row r="19" spans="1:13" x14ac:dyDescent="0.25">
      <c r="A19" s="2"/>
      <c r="B19" s="1">
        <v>1</v>
      </c>
      <c r="C19">
        <v>24221928.268008981</v>
      </c>
      <c r="D19">
        <v>24219683.37983745</v>
      </c>
      <c r="E19">
        <v>23985236.447214149</v>
      </c>
      <c r="H19" s="60"/>
      <c r="I19" s="53">
        <f t="shared" si="1"/>
        <v>1</v>
      </c>
      <c r="J19" s="7">
        <f t="shared" si="1"/>
        <v>24221928.268008981</v>
      </c>
      <c r="K19" s="7">
        <f t="shared" si="1"/>
        <v>24219683.37983745</v>
      </c>
      <c r="L19" s="7">
        <f t="shared" si="1"/>
        <v>23985236.447214149</v>
      </c>
      <c r="M19" s="10">
        <f t="shared" si="3"/>
        <v>23985236.447214149</v>
      </c>
    </row>
    <row r="20" spans="1:13" x14ac:dyDescent="0.25">
      <c r="A20" s="2"/>
      <c r="B20" s="1">
        <v>1.1000000000000001</v>
      </c>
      <c r="C20">
        <v>24237541.053439502</v>
      </c>
      <c r="D20">
        <v>24234944.277833</v>
      </c>
      <c r="E20">
        <v>24000436.299016371</v>
      </c>
      <c r="H20" s="60"/>
      <c r="I20" s="53">
        <f t="shared" si="1"/>
        <v>1.1000000000000001</v>
      </c>
      <c r="J20" s="7">
        <f t="shared" si="1"/>
        <v>24237541.053439502</v>
      </c>
      <c r="K20" s="7">
        <f t="shared" si="1"/>
        <v>24234944.277833</v>
      </c>
      <c r="L20" s="7">
        <f t="shared" si="1"/>
        <v>24000436.299016371</v>
      </c>
      <c r="M20" s="10">
        <f t="shared" si="3"/>
        <v>24000436.299016371</v>
      </c>
    </row>
    <row r="21" spans="1:13" ht="15.75" thickBot="1" x14ac:dyDescent="0.3">
      <c r="A21" s="2"/>
      <c r="B21" s="1">
        <v>1.2</v>
      </c>
      <c r="C21">
        <v>24253153.838878538</v>
      </c>
      <c r="D21">
        <v>24250179.04658471</v>
      </c>
      <c r="E21">
        <v>24015604.172961138</v>
      </c>
      <c r="H21" s="61"/>
      <c r="I21" s="54">
        <f t="shared" si="1"/>
        <v>1.2</v>
      </c>
      <c r="J21" s="11">
        <f t="shared" si="1"/>
        <v>24253153.838878538</v>
      </c>
      <c r="K21" s="11">
        <f t="shared" si="1"/>
        <v>24250179.04658471</v>
      </c>
      <c r="L21" s="11">
        <f t="shared" si="1"/>
        <v>24015604.172961138</v>
      </c>
      <c r="M21" s="12">
        <f t="shared" si="3"/>
        <v>24015604.172961138</v>
      </c>
    </row>
    <row r="22" spans="1:13" x14ac:dyDescent="0.25">
      <c r="A22" s="2" t="s">
        <v>9</v>
      </c>
      <c r="B22" s="1">
        <v>0.8</v>
      </c>
      <c r="C22">
        <v>23956342.022684</v>
      </c>
      <c r="D22">
        <v>24102561.424375519</v>
      </c>
      <c r="E22">
        <v>23868398.170080289</v>
      </c>
      <c r="H22" s="59" t="str">
        <f>VLOOKUP(A22, Legends!$A$10:$B$17, 2, FALSE)</f>
        <v>Energy cost flexibility</v>
      </c>
      <c r="I22" s="52">
        <f t="shared" si="1"/>
        <v>0.8</v>
      </c>
      <c r="J22" s="8">
        <f t="shared" si="1"/>
        <v>23956342.022684</v>
      </c>
      <c r="K22" s="8">
        <f t="shared" si="1"/>
        <v>24102561.424375519</v>
      </c>
      <c r="L22" s="8">
        <f t="shared" si="1"/>
        <v>23868398.170080289</v>
      </c>
      <c r="M22" s="9">
        <f t="shared" si="3"/>
        <v>23868398.170080289</v>
      </c>
    </row>
    <row r="23" spans="1:13" x14ac:dyDescent="0.25">
      <c r="A23" s="2"/>
      <c r="B23" s="1">
        <v>0.9</v>
      </c>
      <c r="C23">
        <v>23971954.808113419</v>
      </c>
      <c r="D23">
        <v>24107177.529077418</v>
      </c>
      <c r="E23">
        <v>23873087.452653579</v>
      </c>
      <c r="H23" s="60"/>
      <c r="I23" s="53">
        <f t="shared" si="1"/>
        <v>0.9</v>
      </c>
      <c r="J23" s="7">
        <f t="shared" si="1"/>
        <v>23971954.808113419</v>
      </c>
      <c r="K23" s="7">
        <f t="shared" si="1"/>
        <v>24107177.529077418</v>
      </c>
      <c r="L23" s="7">
        <f t="shared" ref="L23" si="10">E23</f>
        <v>23873087.452653579</v>
      </c>
      <c r="M23" s="10">
        <f t="shared" ref="M23" si="11">E23</f>
        <v>23873087.452653579</v>
      </c>
    </row>
    <row r="24" spans="1:13" x14ac:dyDescent="0.25">
      <c r="A24" s="2"/>
      <c r="B24" s="1">
        <v>1</v>
      </c>
      <c r="C24">
        <v>23987567.593557291</v>
      </c>
      <c r="D24">
        <v>24111794.00037187</v>
      </c>
      <c r="E24">
        <v>23877816.285674691</v>
      </c>
      <c r="H24" s="60"/>
      <c r="I24" s="53">
        <f t="shared" si="1"/>
        <v>1</v>
      </c>
      <c r="J24" s="7">
        <f t="shared" si="1"/>
        <v>23987567.593557291</v>
      </c>
      <c r="K24" s="7">
        <f t="shared" si="1"/>
        <v>24111794.00037187</v>
      </c>
      <c r="L24" s="7">
        <f t="shared" si="1"/>
        <v>23877816.285674691</v>
      </c>
      <c r="M24" s="10">
        <f t="shared" si="3"/>
        <v>23877816.285674691</v>
      </c>
    </row>
    <row r="25" spans="1:13" x14ac:dyDescent="0.25">
      <c r="A25" s="2"/>
      <c r="B25" s="1">
        <v>1.1000000000000001</v>
      </c>
      <c r="C25">
        <v>24003180.37899439</v>
      </c>
      <c r="D25">
        <v>24116409.54672398</v>
      </c>
      <c r="E25">
        <v>23882560.8779446</v>
      </c>
      <c r="H25" s="60"/>
      <c r="I25" s="53">
        <f t="shared" si="1"/>
        <v>1.1000000000000001</v>
      </c>
      <c r="J25" s="7">
        <f t="shared" si="1"/>
        <v>24003180.37899439</v>
      </c>
      <c r="K25" s="7">
        <f t="shared" si="1"/>
        <v>24116409.54672398</v>
      </c>
      <c r="L25" s="7">
        <f t="shared" si="1"/>
        <v>23882560.8779446</v>
      </c>
      <c r="M25" s="10">
        <f t="shared" si="3"/>
        <v>23882560.8779446</v>
      </c>
    </row>
    <row r="26" spans="1:13" ht="15.75" thickBot="1" x14ac:dyDescent="0.3">
      <c r="A26" s="2"/>
      <c r="B26" s="1">
        <v>1.2</v>
      </c>
      <c r="C26">
        <v>24018793.164423961</v>
      </c>
      <c r="D26">
        <v>24121022.191131528</v>
      </c>
      <c r="E26">
        <v>23887310.042329609</v>
      </c>
      <c r="H26" s="61"/>
      <c r="I26" s="54">
        <f t="shared" si="1"/>
        <v>1.2</v>
      </c>
      <c r="J26" s="11">
        <f t="shared" si="1"/>
        <v>24018793.164423961</v>
      </c>
      <c r="K26" s="11">
        <f t="shared" si="1"/>
        <v>24121022.191131528</v>
      </c>
      <c r="L26" s="11">
        <f t="shared" si="1"/>
        <v>23887310.042329609</v>
      </c>
      <c r="M26" s="12">
        <f t="shared" si="3"/>
        <v>23887310.042329609</v>
      </c>
    </row>
    <row r="27" spans="1:13" x14ac:dyDescent="0.25">
      <c r="A27" s="2" t="s">
        <v>10</v>
      </c>
      <c r="B27" s="1">
        <v>0.8</v>
      </c>
      <c r="C27">
        <v>234360.67444966731</v>
      </c>
      <c r="D27">
        <v>86521.921033598483</v>
      </c>
      <c r="E27">
        <v>86345.361824646592</v>
      </c>
      <c r="H27" s="59" t="str">
        <f>VLOOKUP(A27, Legends!$A$10:$B$17, 2, FALSE)</f>
        <v>Energy cost difference</v>
      </c>
      <c r="I27" s="52">
        <f t="shared" si="1"/>
        <v>0.8</v>
      </c>
      <c r="J27" s="8">
        <f t="shared" si="1"/>
        <v>234360.67444966731</v>
      </c>
      <c r="K27" s="8">
        <f t="shared" si="1"/>
        <v>86521.921033598483</v>
      </c>
      <c r="L27" s="8">
        <f>E27+C27</f>
        <v>320706.03627431393</v>
      </c>
      <c r="M27" s="9">
        <f t="shared" si="3"/>
        <v>86345.361824646592</v>
      </c>
    </row>
    <row r="28" spans="1:13" x14ac:dyDescent="0.25">
      <c r="A28" s="2"/>
      <c r="B28" s="1">
        <v>0.9</v>
      </c>
      <c r="C28">
        <v>234360.6744563207</v>
      </c>
      <c r="D28">
        <v>97219.076917156577</v>
      </c>
      <c r="E28">
        <v>96918.319160919636</v>
      </c>
      <c r="H28" s="60"/>
      <c r="I28" s="53">
        <f t="shared" si="1"/>
        <v>0.9</v>
      </c>
      <c r="J28" s="7">
        <f t="shared" si="1"/>
        <v>234360.6744563207</v>
      </c>
      <c r="K28" s="7">
        <f t="shared" si="1"/>
        <v>97219.076917156577</v>
      </c>
      <c r="L28" s="7">
        <f>E28+C28</f>
        <v>331278.99361724034</v>
      </c>
      <c r="M28" s="10">
        <f t="shared" ref="M28" si="12">E28</f>
        <v>96918.319160919636</v>
      </c>
    </row>
    <row r="29" spans="1:13" x14ac:dyDescent="0.25">
      <c r="A29" s="2"/>
      <c r="B29" s="1">
        <v>1</v>
      </c>
      <c r="C29">
        <v>234360.6744516902</v>
      </c>
      <c r="D29">
        <v>107889.37946558739</v>
      </c>
      <c r="E29">
        <v>107420.161539454</v>
      </c>
      <c r="H29" s="60"/>
      <c r="I29" s="53">
        <f t="shared" si="1"/>
        <v>1</v>
      </c>
      <c r="J29" s="7">
        <f t="shared" si="1"/>
        <v>234360.6744516902</v>
      </c>
      <c r="K29" s="7">
        <f t="shared" si="1"/>
        <v>107889.37946558739</v>
      </c>
      <c r="L29" s="7">
        <f t="shared" ref="L29:L42" si="13">E29+C29</f>
        <v>341780.83599114418</v>
      </c>
      <c r="M29" s="10">
        <f t="shared" si="3"/>
        <v>107420.161539454</v>
      </c>
    </row>
    <row r="30" spans="1:13" x14ac:dyDescent="0.25">
      <c r="A30" s="2"/>
      <c r="B30" s="1">
        <v>1.1000000000000001</v>
      </c>
      <c r="C30">
        <v>234360.67444510761</v>
      </c>
      <c r="D30">
        <v>118534.7311090156</v>
      </c>
      <c r="E30">
        <v>117875.42107176781</v>
      </c>
      <c r="H30" s="60"/>
      <c r="I30" s="53">
        <f t="shared" si="1"/>
        <v>1.1000000000000001</v>
      </c>
      <c r="J30" s="7">
        <f t="shared" si="1"/>
        <v>234360.67444510761</v>
      </c>
      <c r="K30" s="7">
        <f t="shared" si="1"/>
        <v>118534.7311090156</v>
      </c>
      <c r="L30" s="7">
        <f t="shared" si="13"/>
        <v>352236.09551687539</v>
      </c>
      <c r="M30" s="10">
        <f t="shared" si="3"/>
        <v>117875.42107176781</v>
      </c>
    </row>
    <row r="31" spans="1:13" ht="15.75" thickBot="1" x14ac:dyDescent="0.3">
      <c r="A31" s="2"/>
      <c r="B31" s="1">
        <v>1.2</v>
      </c>
      <c r="C31">
        <v>234360.6744545773</v>
      </c>
      <c r="D31">
        <v>129156.855453182</v>
      </c>
      <c r="E31">
        <v>128294.13063152879</v>
      </c>
      <c r="H31" s="61"/>
      <c r="I31" s="54">
        <f t="shared" si="1"/>
        <v>1.2</v>
      </c>
      <c r="J31" s="11">
        <f t="shared" si="1"/>
        <v>234360.6744545773</v>
      </c>
      <c r="K31" s="11">
        <f t="shared" si="1"/>
        <v>129156.855453182</v>
      </c>
      <c r="L31" s="11">
        <f t="shared" si="13"/>
        <v>362654.80508610606</v>
      </c>
      <c r="M31" s="12">
        <f t="shared" si="3"/>
        <v>128294.13063152879</v>
      </c>
    </row>
    <row r="32" spans="1:13" x14ac:dyDescent="0.25">
      <c r="A32" s="2" t="s">
        <v>11</v>
      </c>
      <c r="B32" s="1">
        <v>0.8</v>
      </c>
      <c r="C32">
        <v>772921.01930457482</v>
      </c>
      <c r="D32">
        <v>87504.53645749166</v>
      </c>
      <c r="E32">
        <v>87494.315639916706</v>
      </c>
      <c r="H32" s="59" t="str">
        <f>VLOOKUP(A32, Legends!$A$10:$B$17, 2, FALSE)</f>
        <v>Upward energy</v>
      </c>
      <c r="I32" s="52">
        <f t="shared" si="1"/>
        <v>0.8</v>
      </c>
      <c r="J32" s="8">
        <f t="shared" si="1"/>
        <v>772921.01930457482</v>
      </c>
      <c r="K32" s="8">
        <f t="shared" si="1"/>
        <v>87504.53645749166</v>
      </c>
      <c r="L32" s="8">
        <f t="shared" si="13"/>
        <v>860415.33494449151</v>
      </c>
      <c r="M32" s="9">
        <f t="shared" si="3"/>
        <v>87494.315639916706</v>
      </c>
    </row>
    <row r="33" spans="1:13" x14ac:dyDescent="0.25">
      <c r="A33" s="2"/>
      <c r="B33" s="1">
        <v>0.9</v>
      </c>
      <c r="C33">
        <v>772921.01930475002</v>
      </c>
      <c r="D33">
        <v>98449.789039250056</v>
      </c>
      <c r="E33">
        <v>98443.898842583367</v>
      </c>
      <c r="H33" s="60"/>
      <c r="I33" s="53">
        <f t="shared" si="1"/>
        <v>0.9</v>
      </c>
      <c r="J33" s="7">
        <f t="shared" si="1"/>
        <v>772921.01930475002</v>
      </c>
      <c r="K33" s="7">
        <f t="shared" si="1"/>
        <v>98449.789039250056</v>
      </c>
      <c r="L33" s="7">
        <f t="shared" ref="L33" si="14">E33+C33</f>
        <v>871364.91814733343</v>
      </c>
      <c r="M33" s="10">
        <f t="shared" ref="M33" si="15">E33</f>
        <v>98443.898842583367</v>
      </c>
    </row>
    <row r="34" spans="1:13" x14ac:dyDescent="0.25">
      <c r="A34" s="2"/>
      <c r="B34" s="1">
        <v>1</v>
      </c>
      <c r="C34">
        <v>772921.01930437516</v>
      </c>
      <c r="D34">
        <v>109400.55014235</v>
      </c>
      <c r="E34">
        <v>109390.8607650833</v>
      </c>
      <c r="H34" s="60"/>
      <c r="I34" s="53">
        <f t="shared" si="1"/>
        <v>1</v>
      </c>
      <c r="J34" s="7">
        <f t="shared" si="1"/>
        <v>772921.01930437516</v>
      </c>
      <c r="K34" s="7">
        <f t="shared" si="1"/>
        <v>109400.55014235</v>
      </c>
      <c r="L34" s="7">
        <f t="shared" si="13"/>
        <v>882311.88006945851</v>
      </c>
      <c r="M34" s="10">
        <f t="shared" si="3"/>
        <v>109390.8607650833</v>
      </c>
    </row>
    <row r="35" spans="1:13" x14ac:dyDescent="0.25">
      <c r="A35" s="2"/>
      <c r="B35" s="1">
        <v>1.1000000000000001</v>
      </c>
      <c r="C35">
        <v>772921.01930452511</v>
      </c>
      <c r="D35">
        <v>120351.886384725</v>
      </c>
      <c r="E35">
        <v>120339.1247393333</v>
      </c>
      <c r="H35" s="60"/>
      <c r="I35" s="53">
        <f t="shared" si="1"/>
        <v>1.1000000000000001</v>
      </c>
      <c r="J35" s="7">
        <f t="shared" si="1"/>
        <v>772921.01930452511</v>
      </c>
      <c r="K35" s="7">
        <f t="shared" si="1"/>
        <v>120351.886384725</v>
      </c>
      <c r="L35" s="7">
        <f t="shared" si="13"/>
        <v>893260.1440438584</v>
      </c>
      <c r="M35" s="10">
        <f t="shared" si="3"/>
        <v>120339.1247393333</v>
      </c>
    </row>
    <row r="36" spans="1:13" ht="15.75" thickBot="1" x14ac:dyDescent="0.3">
      <c r="A36" s="2"/>
      <c r="B36" s="1">
        <v>1.2</v>
      </c>
      <c r="C36">
        <v>772921.01930492523</v>
      </c>
      <c r="D36">
        <v>131321.85512674999</v>
      </c>
      <c r="E36">
        <v>131266.48963983339</v>
      </c>
      <c r="H36" s="61"/>
      <c r="I36" s="54">
        <f t="shared" si="1"/>
        <v>1.2</v>
      </c>
      <c r="J36" s="11">
        <f t="shared" si="1"/>
        <v>772921.01930492523</v>
      </c>
      <c r="K36" s="11">
        <f t="shared" si="1"/>
        <v>131321.85512674999</v>
      </c>
      <c r="L36" s="11">
        <f t="shared" si="13"/>
        <v>904187.50894475868</v>
      </c>
      <c r="M36" s="12">
        <f t="shared" si="3"/>
        <v>131266.48963983339</v>
      </c>
    </row>
    <row r="37" spans="1:13" x14ac:dyDescent="0.25">
      <c r="A37" s="2" t="s">
        <v>12</v>
      </c>
      <c r="B37" s="1">
        <v>0.8</v>
      </c>
      <c r="C37">
        <v>503640.84687712218</v>
      </c>
      <c r="D37">
        <v>87013.228745550005</v>
      </c>
      <c r="E37">
        <v>86919.83873227716</v>
      </c>
      <c r="H37" s="59" t="str">
        <f>VLOOKUP(A37, Legends!$A$10:$B$17, 2, FALSE)</f>
        <v>Downward energy</v>
      </c>
      <c r="I37" s="52">
        <f t="shared" si="1"/>
        <v>0.8</v>
      </c>
      <c r="J37" s="8">
        <f t="shared" si="1"/>
        <v>503640.84687712218</v>
      </c>
      <c r="K37" s="8">
        <f t="shared" si="1"/>
        <v>87013.228745550005</v>
      </c>
      <c r="L37" s="8">
        <f t="shared" si="13"/>
        <v>590560.68560939934</v>
      </c>
      <c r="M37" s="9">
        <f t="shared" si="3"/>
        <v>86919.83873227716</v>
      </c>
    </row>
    <row r="38" spans="1:13" x14ac:dyDescent="0.25">
      <c r="A38" s="2"/>
      <c r="B38" s="1">
        <v>0.9</v>
      </c>
      <c r="C38">
        <v>503640.84688053478</v>
      </c>
      <c r="D38">
        <v>97834.432978199955</v>
      </c>
      <c r="E38">
        <v>97681.10900175439</v>
      </c>
      <c r="H38" s="60"/>
      <c r="I38" s="53">
        <f t="shared" si="1"/>
        <v>0.9</v>
      </c>
      <c r="J38" s="7">
        <f t="shared" si="1"/>
        <v>503640.84688053478</v>
      </c>
      <c r="K38" s="7">
        <f t="shared" si="1"/>
        <v>97834.432978199955</v>
      </c>
      <c r="L38" s="7">
        <f t="shared" ref="L38:L39" si="16">E38+C38</f>
        <v>601321.95588228921</v>
      </c>
      <c r="M38" s="10">
        <f t="shared" ref="M38:M39" si="17">E38</f>
        <v>97681.10900175439</v>
      </c>
    </row>
    <row r="39" spans="1:13" x14ac:dyDescent="0.25">
      <c r="A39" s="2"/>
      <c r="B39" s="1">
        <v>1</v>
      </c>
      <c r="C39">
        <v>503640.84687802137</v>
      </c>
      <c r="D39">
        <v>108644.964803975</v>
      </c>
      <c r="E39">
        <v>108405.5111522685</v>
      </c>
      <c r="H39" s="60"/>
      <c r="I39" s="53">
        <f t="shared" si="1"/>
        <v>1</v>
      </c>
      <c r="J39" s="7">
        <f t="shared" si="1"/>
        <v>503640.84687802137</v>
      </c>
      <c r="K39" s="7">
        <f t="shared" si="1"/>
        <v>108644.964803975</v>
      </c>
      <c r="L39" s="7">
        <f t="shared" si="16"/>
        <v>612046.35803028988</v>
      </c>
      <c r="M39" s="10">
        <f t="shared" si="17"/>
        <v>108405.5111522685</v>
      </c>
    </row>
    <row r="40" spans="1:13" x14ac:dyDescent="0.25">
      <c r="A40" s="2"/>
      <c r="B40" s="1">
        <v>1.1000000000000001</v>
      </c>
      <c r="C40">
        <v>503640.84687479847</v>
      </c>
      <c r="D40">
        <v>119443.30874686661</v>
      </c>
      <c r="E40">
        <v>119107.2729055466</v>
      </c>
      <c r="H40" s="60"/>
      <c r="I40" s="53">
        <f t="shared" si="1"/>
        <v>1.1000000000000001</v>
      </c>
      <c r="J40" s="7">
        <f t="shared" si="1"/>
        <v>503640.84687479847</v>
      </c>
      <c r="K40" s="7">
        <f t="shared" si="1"/>
        <v>119443.30874686661</v>
      </c>
      <c r="L40" s="7">
        <f t="shared" si="13"/>
        <v>622748.11978034512</v>
      </c>
      <c r="M40" s="10">
        <f t="shared" si="3"/>
        <v>119107.2729055466</v>
      </c>
    </row>
    <row r="41" spans="1:13" ht="15.75" thickBot="1" x14ac:dyDescent="0.3">
      <c r="A41" s="2"/>
      <c r="B41" s="1">
        <v>1.2</v>
      </c>
      <c r="C41">
        <v>503640.84687975742</v>
      </c>
      <c r="D41">
        <v>130239.3552899583</v>
      </c>
      <c r="E41">
        <v>129780.31013568109</v>
      </c>
      <c r="H41" s="61"/>
      <c r="I41" s="54">
        <f t="shared" ref="I41:K41" si="18">B41</f>
        <v>1.2</v>
      </c>
      <c r="J41" s="11">
        <f t="shared" si="18"/>
        <v>503640.84687975742</v>
      </c>
      <c r="K41" s="11">
        <f t="shared" si="18"/>
        <v>130239.3552899583</v>
      </c>
      <c r="L41" s="11">
        <f t="shared" si="13"/>
        <v>633421.15701543854</v>
      </c>
      <c r="M41" s="12">
        <f t="shared" si="3"/>
        <v>129780.31013568109</v>
      </c>
    </row>
    <row r="42" spans="1:13" x14ac:dyDescent="0.25">
      <c r="H42" s="34" t="s">
        <v>35</v>
      </c>
      <c r="I42" s="52">
        <f>B37</f>
        <v>0.8</v>
      </c>
      <c r="J42" s="8">
        <f>J27/J2</f>
        <v>0.87032280296389064</v>
      </c>
      <c r="K42" s="8">
        <f t="shared" ref="K42:M42" si="19">K27/K2</f>
        <v>176.10535908329302</v>
      </c>
      <c r="L42" s="8">
        <f>L27/L2</f>
        <v>1.1884399140964113</v>
      </c>
      <c r="M42" s="9">
        <f t="shared" si="19"/>
        <v>150.30258079590342</v>
      </c>
    </row>
    <row r="43" spans="1:13" x14ac:dyDescent="0.25">
      <c r="H43" s="35"/>
      <c r="I43" s="53">
        <f t="shared" ref="I43:I46" si="20">B38</f>
        <v>0.9</v>
      </c>
      <c r="J43" s="7">
        <f t="shared" ref="J43:M47" si="21">J28/J3</f>
        <v>0.87032280299909182</v>
      </c>
      <c r="K43" s="7">
        <f t="shared" si="21"/>
        <v>157.98833077415901</v>
      </c>
      <c r="L43" s="7">
        <f t="shared" si="21"/>
        <v>1.2267640335395802</v>
      </c>
      <c r="M43" s="10">
        <f t="shared" si="21"/>
        <v>127.0576952829316</v>
      </c>
    </row>
    <row r="44" spans="1:13" x14ac:dyDescent="0.25">
      <c r="H44" s="35"/>
      <c r="I44" s="53">
        <f t="shared" si="20"/>
        <v>1</v>
      </c>
      <c r="J44" s="7">
        <f t="shared" si="21"/>
        <v>0.8703228029749851</v>
      </c>
      <c r="K44" s="7">
        <f t="shared" si="21"/>
        <v>142.78913841579936</v>
      </c>
      <c r="L44" s="7">
        <f t="shared" si="21"/>
        <v>1.2646113104342345</v>
      </c>
      <c r="M44" s="10">
        <f t="shared" si="21"/>
        <v>109.01730730125013</v>
      </c>
    </row>
    <row r="45" spans="1:13" x14ac:dyDescent="0.25">
      <c r="H45" s="35"/>
      <c r="I45" s="53">
        <f t="shared" si="20"/>
        <v>1.1000000000000001</v>
      </c>
      <c r="J45" s="7">
        <f t="shared" si="21"/>
        <v>0.87032280293964948</v>
      </c>
      <c r="K45" s="7">
        <f t="shared" si="21"/>
        <v>130.4618627736217</v>
      </c>
      <c r="L45" s="7">
        <f t="shared" si="21"/>
        <v>1.3021088303777344</v>
      </c>
      <c r="M45" s="10">
        <f t="shared" si="21"/>
        <v>95.689609609178746</v>
      </c>
    </row>
    <row r="46" spans="1:13" ht="15.75" thickBot="1" x14ac:dyDescent="0.3">
      <c r="H46" s="36"/>
      <c r="I46" s="54">
        <f t="shared" si="20"/>
        <v>1.2</v>
      </c>
      <c r="J46" s="11">
        <f t="shared" si="21"/>
        <v>0.87032280298958964</v>
      </c>
      <c r="K46" s="11">
        <f t="shared" si="21"/>
        <v>119.31351032421425</v>
      </c>
      <c r="L46" s="11">
        <f t="shared" si="21"/>
        <v>1.3393643726484514</v>
      </c>
      <c r="M46" s="12">
        <f t="shared" si="21"/>
        <v>86.324788003571058</v>
      </c>
    </row>
    <row r="47" spans="1:13" ht="15.75" thickBot="1" x14ac:dyDescent="0.3">
      <c r="H47" s="42" t="s">
        <v>39</v>
      </c>
      <c r="I47" s="52">
        <f>B37</f>
        <v>0.8</v>
      </c>
      <c r="J47" s="8">
        <f>J37/J32</f>
        <v>0.65160712970423051</v>
      </c>
      <c r="K47" s="8">
        <f t="shared" ref="K47:L47" si="22">K37/K32</f>
        <v>0.99438534581369586</v>
      </c>
      <c r="L47" s="8">
        <f>L37/L32</f>
        <v>0.68636699234038934</v>
      </c>
      <c r="M47" s="8">
        <f>M37/M32</f>
        <v>0.99343412308059176</v>
      </c>
    </row>
    <row r="48" spans="1:13" ht="15.75" thickBot="1" x14ac:dyDescent="0.3">
      <c r="H48" s="43"/>
      <c r="I48" s="53">
        <f t="shared" ref="I48:I51" si="23">B38</f>
        <v>0.9</v>
      </c>
      <c r="J48" s="7">
        <f t="shared" ref="J48:L51" si="24">J38/J33</f>
        <v>0.6516071297084981</v>
      </c>
      <c r="K48" s="7">
        <f t="shared" si="24"/>
        <v>0.99374954413762362</v>
      </c>
      <c r="L48" s="8">
        <f t="shared" si="24"/>
        <v>0.6900919963140123</v>
      </c>
      <c r="M48" s="8">
        <f t="shared" ref="M48" si="25">M38/M33</f>
        <v>0.9922515275217948</v>
      </c>
    </row>
    <row r="49" spans="8:13" ht="15.75" thickBot="1" x14ac:dyDescent="0.3">
      <c r="H49" s="43"/>
      <c r="I49" s="53">
        <f t="shared" si="23"/>
        <v>1</v>
      </c>
      <c r="J49" s="7">
        <f t="shared" si="24"/>
        <v>0.65160712970556223</v>
      </c>
      <c r="K49" s="7">
        <f t="shared" si="24"/>
        <v>0.99309340458167861</v>
      </c>
      <c r="L49" s="8">
        <f t="shared" si="24"/>
        <v>0.69368482036318901</v>
      </c>
      <c r="M49" s="8">
        <f t="shared" ref="M49" si="26">M39/M34</f>
        <v>0.99099239547140205</v>
      </c>
    </row>
    <row r="50" spans="8:13" ht="15.75" thickBot="1" x14ac:dyDescent="0.3">
      <c r="H50" s="43"/>
      <c r="I50" s="53">
        <f t="shared" si="23"/>
        <v>1.1000000000000001</v>
      </c>
      <c r="J50" s="7">
        <f t="shared" si="24"/>
        <v>0.65160712970126611</v>
      </c>
      <c r="K50" s="7">
        <f t="shared" si="24"/>
        <v>0.99245065727549986</v>
      </c>
      <c r="L50" s="8">
        <f t="shared" si="24"/>
        <v>0.69716322163565447</v>
      </c>
      <c r="M50" s="8">
        <f t="shared" ref="M50" si="27">M40/M35</f>
        <v>0.98976349681406595</v>
      </c>
    </row>
    <row r="51" spans="8:13" ht="15.75" thickBot="1" x14ac:dyDescent="0.3">
      <c r="H51" s="44"/>
      <c r="I51" s="54">
        <f t="shared" si="23"/>
        <v>1.2</v>
      </c>
      <c r="J51" s="11">
        <f t="shared" si="24"/>
        <v>0.65160712970734458</v>
      </c>
      <c r="K51" s="11">
        <f t="shared" si="24"/>
        <v>0.99175689502903475</v>
      </c>
      <c r="L51" s="8">
        <f t="shared" si="24"/>
        <v>0.70054181322929265</v>
      </c>
      <c r="M51" s="8">
        <f t="shared" ref="M51" si="28">M41/M36</f>
        <v>0.98867815001200954</v>
      </c>
    </row>
  </sheetData>
  <mergeCells count="18">
    <mergeCell ref="H27:H31"/>
    <mergeCell ref="H32:H36"/>
    <mergeCell ref="H37:H41"/>
    <mergeCell ref="H42:H46"/>
    <mergeCell ref="H47:H51"/>
    <mergeCell ref="H2:H6"/>
    <mergeCell ref="H7:H11"/>
    <mergeCell ref="H12:H16"/>
    <mergeCell ref="H17:H21"/>
    <mergeCell ref="H22:H26"/>
    <mergeCell ref="A2:A6"/>
    <mergeCell ref="A37:A41"/>
    <mergeCell ref="A7:A11"/>
    <mergeCell ref="A12:A16"/>
    <mergeCell ref="A17:A21"/>
    <mergeCell ref="A22:A26"/>
    <mergeCell ref="A27:A31"/>
    <mergeCell ref="A32:A36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zoomScale="40" zoomScaleNormal="40" workbookViewId="0">
      <selection activeCell="Y37" sqref="Y37"/>
    </sheetView>
  </sheetViews>
  <sheetFormatPr defaultRowHeight="15" x14ac:dyDescent="0.25"/>
  <cols>
    <col min="8" max="8" width="23.140625" bestFit="1" customWidth="1"/>
    <col min="9" max="9" width="16.5703125" style="6" bestFit="1" customWidth="1"/>
    <col min="10" max="11" width="12" bestFit="1" customWidth="1"/>
    <col min="12" max="12" width="13.85546875" bestFit="1" customWidth="1"/>
    <col min="13" max="13" width="14" bestFit="1" customWidth="1"/>
  </cols>
  <sheetData>
    <row r="1" spans="1:25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7" t="str">
        <f>A1</f>
        <v>Result type</v>
      </c>
      <c r="I1" s="28" t="str">
        <f t="shared" ref="I1:L16" si="0">B1</f>
        <v>Sensitivity values</v>
      </c>
      <c r="J1" s="28" t="str">
        <f t="shared" si="0"/>
        <v>Buildings</v>
      </c>
      <c r="K1" s="28" t="str">
        <f t="shared" si="0"/>
        <v>Network</v>
      </c>
      <c r="L1" s="28" t="str">
        <f>E1</f>
        <v>Combined - LP</v>
      </c>
      <c r="M1" s="29" t="s">
        <v>41</v>
      </c>
    </row>
    <row r="2" spans="1:25" x14ac:dyDescent="0.25">
      <c r="A2" s="2" t="s">
        <v>5</v>
      </c>
      <c r="B2" s="1">
        <v>0.8</v>
      </c>
      <c r="C2">
        <v>214458.83410270701</v>
      </c>
      <c r="D2">
        <v>933.33778721094131</v>
      </c>
      <c r="E2">
        <v>1304.520039144903</v>
      </c>
      <c r="H2" s="30" t="str">
        <f>VLOOKUP(A2, Legends!$A$10:$B$17, 2, FALSE)</f>
        <v>Difference in energy use</v>
      </c>
      <c r="I2" s="52">
        <f>B2</f>
        <v>0.8</v>
      </c>
      <c r="J2" s="8">
        <f t="shared" si="0"/>
        <v>214458.83410270701</v>
      </c>
      <c r="K2" s="8">
        <f t="shared" si="0"/>
        <v>933.33778721094131</v>
      </c>
      <c r="L2" s="8">
        <f>E2+J2</f>
        <v>215763.35414185192</v>
      </c>
      <c r="M2" s="9">
        <f>E2</f>
        <v>1304.520039144903</v>
      </c>
    </row>
    <row r="3" spans="1:25" x14ac:dyDescent="0.25">
      <c r="A3" s="2"/>
      <c r="B3" s="1">
        <v>0.9</v>
      </c>
      <c r="C3">
        <v>241206.7740370128</v>
      </c>
      <c r="D3">
        <v>840.86872600205243</v>
      </c>
      <c r="E3">
        <v>1127.063177768141</v>
      </c>
      <c r="H3" s="31"/>
      <c r="I3" s="53">
        <f t="shared" ref="I3:L64" si="1">B3</f>
        <v>0.9</v>
      </c>
      <c r="J3" s="7">
        <f t="shared" si="0"/>
        <v>241206.7740370128</v>
      </c>
      <c r="K3" s="7">
        <f t="shared" si="0"/>
        <v>840.86872600205243</v>
      </c>
      <c r="L3" s="7">
        <f t="shared" ref="L3:L8" si="2">E3+J3</f>
        <v>242333.83721478094</v>
      </c>
      <c r="M3" s="10">
        <f t="shared" ref="M3:M66" si="3">E3</f>
        <v>1127.063177768141</v>
      </c>
      <c r="Y3" t="s">
        <v>59</v>
      </c>
    </row>
    <row r="4" spans="1:25" x14ac:dyDescent="0.25">
      <c r="A4" s="2"/>
      <c r="B4" s="1">
        <v>0.95</v>
      </c>
      <c r="C4">
        <v>254494.19555781409</v>
      </c>
      <c r="D4">
        <v>797.71191212162375</v>
      </c>
      <c r="E4">
        <v>1053.4314881842579</v>
      </c>
      <c r="H4" s="31"/>
      <c r="I4" s="53">
        <f t="shared" si="1"/>
        <v>0.95</v>
      </c>
      <c r="J4" s="7">
        <f t="shared" si="0"/>
        <v>254494.19555781409</v>
      </c>
      <c r="K4" s="7">
        <f t="shared" si="0"/>
        <v>797.71191212162375</v>
      </c>
      <c r="L4" s="7">
        <f t="shared" si="2"/>
        <v>255547.62704599835</v>
      </c>
      <c r="M4" s="10">
        <f t="shared" si="3"/>
        <v>1053.4314881842579</v>
      </c>
      <c r="Y4" t="s">
        <v>60</v>
      </c>
    </row>
    <row r="5" spans="1:25" x14ac:dyDescent="0.25">
      <c r="A5" s="2"/>
      <c r="B5" s="1">
        <v>1</v>
      </c>
      <c r="C5">
        <v>269280.17242635228</v>
      </c>
      <c r="D5">
        <v>755.58533837087452</v>
      </c>
      <c r="E5">
        <v>985.51392352022231</v>
      </c>
      <c r="H5" s="31"/>
      <c r="I5" s="53">
        <f t="shared" si="1"/>
        <v>1</v>
      </c>
      <c r="J5" s="7">
        <f t="shared" si="0"/>
        <v>269280.17242635228</v>
      </c>
      <c r="K5" s="7">
        <f t="shared" si="0"/>
        <v>755.58533837087452</v>
      </c>
      <c r="L5" s="7">
        <f t="shared" si="2"/>
        <v>270265.6863498725</v>
      </c>
      <c r="M5" s="10">
        <f t="shared" si="3"/>
        <v>985.51392352022231</v>
      </c>
      <c r="Y5" t="s">
        <v>61</v>
      </c>
    </row>
    <row r="6" spans="1:25" x14ac:dyDescent="0.25">
      <c r="A6" s="2"/>
      <c r="B6" s="1">
        <v>1.05</v>
      </c>
      <c r="C6">
        <v>282277.88444243191</v>
      </c>
      <c r="D6">
        <v>726.97743703983724</v>
      </c>
      <c r="E6">
        <v>918.42922981083393</v>
      </c>
      <c r="H6" s="31"/>
      <c r="I6" s="53">
        <f t="shared" si="1"/>
        <v>1.05</v>
      </c>
      <c r="J6" s="7">
        <f t="shared" si="0"/>
        <v>282277.88444243191</v>
      </c>
      <c r="K6" s="7">
        <f t="shared" si="0"/>
        <v>726.97743703983724</v>
      </c>
      <c r="L6" s="7">
        <f t="shared" si="2"/>
        <v>283196.31367224274</v>
      </c>
      <c r="M6" s="10">
        <f t="shared" si="3"/>
        <v>918.42922981083393</v>
      </c>
    </row>
    <row r="7" spans="1:25" x14ac:dyDescent="0.25">
      <c r="A7" s="2"/>
      <c r="B7" s="1">
        <v>1.1000000000000001</v>
      </c>
      <c r="C7">
        <v>297005.90544637293</v>
      </c>
      <c r="D7">
        <v>697.83167319186032</v>
      </c>
      <c r="E7">
        <v>856.66031708940864</v>
      </c>
      <c r="H7" s="31"/>
      <c r="I7" s="53">
        <f t="shared" si="1"/>
        <v>1.1000000000000001</v>
      </c>
      <c r="J7" s="7">
        <f t="shared" si="0"/>
        <v>297005.90544637293</v>
      </c>
      <c r="K7" s="7">
        <f t="shared" si="0"/>
        <v>697.83167319186032</v>
      </c>
      <c r="L7" s="7">
        <f t="shared" si="2"/>
        <v>297862.56576346233</v>
      </c>
      <c r="M7" s="10">
        <f t="shared" si="3"/>
        <v>856.66031708940864</v>
      </c>
    </row>
    <row r="8" spans="1:25" ht="15.75" thickBot="1" x14ac:dyDescent="0.3">
      <c r="A8" s="2"/>
      <c r="B8" s="1">
        <v>1.2</v>
      </c>
      <c r="C8">
        <v>325996.44626980269</v>
      </c>
      <c r="D8">
        <v>641.77932254597545</v>
      </c>
      <c r="E8">
        <v>772.49977205693722</v>
      </c>
      <c r="H8" s="32"/>
      <c r="I8" s="54">
        <f t="shared" si="1"/>
        <v>1.2</v>
      </c>
      <c r="J8" s="11">
        <f t="shared" si="0"/>
        <v>325996.44626980269</v>
      </c>
      <c r="K8" s="11">
        <f t="shared" si="0"/>
        <v>641.77932254597545</v>
      </c>
      <c r="L8" s="11">
        <f t="shared" si="2"/>
        <v>326768.94604185963</v>
      </c>
      <c r="M8" s="12">
        <f t="shared" si="3"/>
        <v>772.49977205693722</v>
      </c>
    </row>
    <row r="9" spans="1:25" x14ac:dyDescent="0.25">
      <c r="A9" s="2" t="s">
        <v>6</v>
      </c>
      <c r="B9" s="1">
        <v>0.8</v>
      </c>
      <c r="C9">
        <v>11539328.45967976</v>
      </c>
      <c r="D9">
        <v>11537370.07695763</v>
      </c>
      <c r="E9">
        <v>11751822.95710844</v>
      </c>
      <c r="H9" s="30" t="str">
        <f>VLOOKUP(A9, Legends!$A$10:$B$17, 2, FALSE)</f>
        <v>Energy use reference</v>
      </c>
      <c r="I9" s="52">
        <f t="shared" si="1"/>
        <v>0.8</v>
      </c>
      <c r="J9" s="8">
        <f t="shared" si="0"/>
        <v>11539328.45967976</v>
      </c>
      <c r="K9" s="8">
        <f t="shared" si="0"/>
        <v>11537370.07695763</v>
      </c>
      <c r="L9" s="8">
        <f t="shared" si="0"/>
        <v>11751822.95710844</v>
      </c>
      <c r="M9" s="9">
        <f t="shared" si="3"/>
        <v>11751822.95710844</v>
      </c>
    </row>
    <row r="10" spans="1:25" x14ac:dyDescent="0.25">
      <c r="A10" s="2"/>
      <c r="B10" s="1">
        <v>0.9</v>
      </c>
      <c r="C10">
        <v>12969605.648610201</v>
      </c>
      <c r="D10">
        <v>12967823.68111819</v>
      </c>
      <c r="E10">
        <v>13209024.03768152</v>
      </c>
      <c r="H10" s="31"/>
      <c r="I10" s="53">
        <f t="shared" si="1"/>
        <v>0.9</v>
      </c>
      <c r="J10" s="7">
        <f t="shared" si="0"/>
        <v>12969605.648610201</v>
      </c>
      <c r="K10" s="7">
        <f t="shared" si="0"/>
        <v>12967823.68111819</v>
      </c>
      <c r="L10" s="7">
        <f t="shared" si="0"/>
        <v>13209024.03768152</v>
      </c>
      <c r="M10" s="10">
        <f t="shared" si="3"/>
        <v>13209024.03768152</v>
      </c>
    </row>
    <row r="11" spans="1:25" x14ac:dyDescent="0.25">
      <c r="A11" s="2"/>
      <c r="B11" s="1">
        <v>0.95</v>
      </c>
      <c r="C11">
        <v>13684744.24307608</v>
      </c>
      <c r="D11">
        <v>13683035.84322557</v>
      </c>
      <c r="E11">
        <v>13937523.430958999</v>
      </c>
      <c r="H11" s="31"/>
      <c r="I11" s="53">
        <f t="shared" si="1"/>
        <v>0.95</v>
      </c>
      <c r="J11" s="7">
        <f t="shared" si="0"/>
        <v>13684744.24307608</v>
      </c>
      <c r="K11" s="7">
        <f t="shared" si="0"/>
        <v>13683035.84322557</v>
      </c>
      <c r="L11" s="7">
        <f t="shared" si="0"/>
        <v>13937523.430958999</v>
      </c>
      <c r="M11" s="10">
        <f t="shared" si="3"/>
        <v>13937523.430958999</v>
      </c>
    </row>
    <row r="12" spans="1:25" x14ac:dyDescent="0.25">
      <c r="A12" s="2"/>
      <c r="B12" s="1">
        <v>1</v>
      </c>
      <c r="C12">
        <v>14399882.837543409</v>
      </c>
      <c r="D12">
        <v>14398240.474640369</v>
      </c>
      <c r="E12">
        <v>14667513.89188263</v>
      </c>
      <c r="H12" s="31"/>
      <c r="I12" s="53">
        <f t="shared" si="1"/>
        <v>1</v>
      </c>
      <c r="J12" s="7">
        <f t="shared" si="0"/>
        <v>14399882.837543409</v>
      </c>
      <c r="K12" s="7">
        <f t="shared" si="0"/>
        <v>14398240.474640369</v>
      </c>
      <c r="L12" s="7">
        <f t="shared" si="0"/>
        <v>14667513.89188263</v>
      </c>
      <c r="M12" s="10">
        <f t="shared" si="3"/>
        <v>14667513.89188263</v>
      </c>
    </row>
    <row r="13" spans="1:25" x14ac:dyDescent="0.25">
      <c r="A13" s="2"/>
      <c r="B13" s="1">
        <v>1.05</v>
      </c>
      <c r="C13">
        <v>15115040.926983381</v>
      </c>
      <c r="D13">
        <v>15113458.02396008</v>
      </c>
      <c r="E13">
        <v>15395728.99547709</v>
      </c>
      <c r="H13" s="31"/>
      <c r="I13" s="53">
        <f t="shared" si="1"/>
        <v>1.05</v>
      </c>
      <c r="J13" s="7">
        <f t="shared" si="0"/>
        <v>15115040.926983381</v>
      </c>
      <c r="K13" s="7">
        <f t="shared" si="0"/>
        <v>15113458.02396008</v>
      </c>
      <c r="L13" s="7">
        <f t="shared" si="0"/>
        <v>15395728.99547709</v>
      </c>
      <c r="M13" s="10">
        <f t="shared" si="3"/>
        <v>15395728.99547709</v>
      </c>
    </row>
    <row r="14" spans="1:25" x14ac:dyDescent="0.25">
      <c r="A14" s="2"/>
      <c r="B14" s="1">
        <v>1.1000000000000001</v>
      </c>
      <c r="C14">
        <v>15835843.76990626</v>
      </c>
      <c r="D14">
        <v>15834311.64386934</v>
      </c>
      <c r="E14">
        <v>16131310.66367984</v>
      </c>
      <c r="H14" s="31"/>
      <c r="I14" s="53">
        <f t="shared" si="1"/>
        <v>1.1000000000000001</v>
      </c>
      <c r="J14" s="7">
        <f t="shared" si="0"/>
        <v>15835843.76990626</v>
      </c>
      <c r="K14" s="7">
        <f t="shared" si="0"/>
        <v>15834311.64386934</v>
      </c>
      <c r="L14" s="7">
        <f t="shared" si="0"/>
        <v>16131310.66367984</v>
      </c>
      <c r="M14" s="10">
        <f t="shared" si="3"/>
        <v>16131310.66367984</v>
      </c>
    </row>
    <row r="15" spans="1:25" ht="15.75" thickBot="1" x14ac:dyDescent="0.3">
      <c r="A15" s="2"/>
      <c r="B15" s="1">
        <v>1.2</v>
      </c>
      <c r="C15">
        <v>17294333.764996368</v>
      </c>
      <c r="D15">
        <v>17292890.86205605</v>
      </c>
      <c r="E15">
        <v>17618880.082808871</v>
      </c>
      <c r="H15" s="33"/>
      <c r="I15" s="62">
        <f t="shared" si="1"/>
        <v>1.2</v>
      </c>
      <c r="J15" s="13">
        <f t="shared" si="0"/>
        <v>17294333.764996368</v>
      </c>
      <c r="K15" s="13">
        <f t="shared" si="0"/>
        <v>17292890.86205605</v>
      </c>
      <c r="L15" s="13">
        <f t="shared" si="0"/>
        <v>17618880.082808871</v>
      </c>
      <c r="M15" s="14">
        <f t="shared" si="3"/>
        <v>17618880.082808871</v>
      </c>
    </row>
    <row r="16" spans="1:25" x14ac:dyDescent="0.25">
      <c r="A16" s="2" t="s">
        <v>7</v>
      </c>
      <c r="B16" s="1">
        <v>0.8</v>
      </c>
      <c r="C16">
        <v>11753787.293782471</v>
      </c>
      <c r="D16">
        <v>11538303.414744839</v>
      </c>
      <c r="E16">
        <v>11753127.477147579</v>
      </c>
      <c r="H16" s="30" t="str">
        <f>VLOOKUP(A16, Legends!$A$10:$B$17, 2, FALSE)</f>
        <v>Energy use flexibility</v>
      </c>
      <c r="I16" s="52">
        <f t="shared" si="1"/>
        <v>0.8</v>
      </c>
      <c r="J16" s="8">
        <f t="shared" si="0"/>
        <v>11753787.293782471</v>
      </c>
      <c r="K16" s="8">
        <f t="shared" si="0"/>
        <v>11538303.414744839</v>
      </c>
      <c r="L16" s="8">
        <f t="shared" si="0"/>
        <v>11753127.477147579</v>
      </c>
      <c r="M16" s="9">
        <f t="shared" si="3"/>
        <v>11753127.477147579</v>
      </c>
    </row>
    <row r="17" spans="1:13" x14ac:dyDescent="0.25">
      <c r="A17" s="2"/>
      <c r="B17" s="1">
        <v>0.9</v>
      </c>
      <c r="C17">
        <v>13210812.42264721</v>
      </c>
      <c r="D17">
        <v>12968664.54984419</v>
      </c>
      <c r="E17">
        <v>13210151.10085929</v>
      </c>
      <c r="H17" s="31"/>
      <c r="I17" s="53">
        <f t="shared" si="1"/>
        <v>0.9</v>
      </c>
      <c r="J17" s="7">
        <f t="shared" si="1"/>
        <v>13210812.42264721</v>
      </c>
      <c r="K17" s="7">
        <f t="shared" si="1"/>
        <v>12968664.54984419</v>
      </c>
      <c r="L17" s="7">
        <f t="shared" si="1"/>
        <v>13210151.10085929</v>
      </c>
      <c r="M17" s="10">
        <f t="shared" si="3"/>
        <v>13210151.10085929</v>
      </c>
    </row>
    <row r="18" spans="1:13" x14ac:dyDescent="0.25">
      <c r="A18" s="2"/>
      <c r="B18" s="1">
        <v>0.95</v>
      </c>
      <c r="C18">
        <v>13939238.4386339</v>
      </c>
      <c r="D18">
        <v>13683833.55513769</v>
      </c>
      <c r="E18">
        <v>13938576.86244718</v>
      </c>
      <c r="H18" s="31"/>
      <c r="I18" s="53">
        <f t="shared" si="1"/>
        <v>0.95</v>
      </c>
      <c r="J18" s="7">
        <f t="shared" si="1"/>
        <v>13939238.4386339</v>
      </c>
      <c r="K18" s="7">
        <f t="shared" si="1"/>
        <v>13683833.55513769</v>
      </c>
      <c r="L18" s="7">
        <f t="shared" si="1"/>
        <v>13938576.86244718</v>
      </c>
      <c r="M18" s="10">
        <f t="shared" si="3"/>
        <v>13938576.86244718</v>
      </c>
    </row>
    <row r="19" spans="1:13" x14ac:dyDescent="0.25">
      <c r="A19" s="2"/>
      <c r="B19" s="1">
        <v>1</v>
      </c>
      <c r="C19">
        <v>14669163.009969771</v>
      </c>
      <c r="D19">
        <v>14398996.05997874</v>
      </c>
      <c r="E19">
        <v>14668499.40580615</v>
      </c>
      <c r="H19" s="31"/>
      <c r="I19" s="53">
        <f t="shared" si="1"/>
        <v>1</v>
      </c>
      <c r="J19" s="7">
        <f t="shared" si="1"/>
        <v>14669163.009969771</v>
      </c>
      <c r="K19" s="7">
        <f t="shared" si="1"/>
        <v>14398996.05997874</v>
      </c>
      <c r="L19" s="7">
        <f t="shared" si="1"/>
        <v>14668499.40580615</v>
      </c>
      <c r="M19" s="10">
        <f t="shared" si="3"/>
        <v>14668499.40580615</v>
      </c>
    </row>
    <row r="20" spans="1:13" x14ac:dyDescent="0.25">
      <c r="A20" s="2"/>
      <c r="B20" s="1">
        <v>1.05</v>
      </c>
      <c r="C20">
        <v>15397318.811425811</v>
      </c>
      <c r="D20">
        <v>15114185.00139712</v>
      </c>
      <c r="E20">
        <v>15396647.4247069</v>
      </c>
      <c r="H20" s="31"/>
      <c r="I20" s="53">
        <f t="shared" si="1"/>
        <v>1.05</v>
      </c>
      <c r="J20" s="7">
        <f t="shared" si="1"/>
        <v>15397318.811425811</v>
      </c>
      <c r="K20" s="7">
        <f t="shared" si="1"/>
        <v>15114185.00139712</v>
      </c>
      <c r="L20" s="7">
        <f t="shared" si="1"/>
        <v>15396647.4247069</v>
      </c>
      <c r="M20" s="10">
        <f t="shared" si="3"/>
        <v>15396647.4247069</v>
      </c>
    </row>
    <row r="21" spans="1:13" x14ac:dyDescent="0.25">
      <c r="A21" s="2"/>
      <c r="B21" s="1">
        <v>1.1000000000000001</v>
      </c>
      <c r="C21">
        <v>16132849.675352629</v>
      </c>
      <c r="D21">
        <v>15835009.47554253</v>
      </c>
      <c r="E21">
        <v>16132167.323996929</v>
      </c>
      <c r="H21" s="31"/>
      <c r="I21" s="53">
        <f t="shared" si="1"/>
        <v>1.1000000000000001</v>
      </c>
      <c r="J21" s="7">
        <f t="shared" si="1"/>
        <v>16132849.675352629</v>
      </c>
      <c r="K21" s="7">
        <f t="shared" si="1"/>
        <v>15835009.47554253</v>
      </c>
      <c r="L21" s="7">
        <f t="shared" si="1"/>
        <v>16132167.323996929</v>
      </c>
      <c r="M21" s="10">
        <f t="shared" si="3"/>
        <v>16132167.323996929</v>
      </c>
    </row>
    <row r="22" spans="1:13" ht="15.75" thickBot="1" x14ac:dyDescent="0.3">
      <c r="A22" s="2"/>
      <c r="B22" s="1">
        <v>1.2</v>
      </c>
      <c r="C22">
        <v>17620330.211266171</v>
      </c>
      <c r="D22">
        <v>17293532.6413786</v>
      </c>
      <c r="E22">
        <v>17619652.582580931</v>
      </c>
      <c r="H22" s="32"/>
      <c r="I22" s="54">
        <f t="shared" si="1"/>
        <v>1.2</v>
      </c>
      <c r="J22" s="11">
        <f t="shared" si="1"/>
        <v>17620330.211266171</v>
      </c>
      <c r="K22" s="11">
        <f t="shared" si="1"/>
        <v>17293532.6413786</v>
      </c>
      <c r="L22" s="11">
        <f t="shared" si="1"/>
        <v>17619652.582580931</v>
      </c>
      <c r="M22" s="12">
        <f t="shared" si="3"/>
        <v>17619652.582580931</v>
      </c>
    </row>
    <row r="23" spans="1:13" x14ac:dyDescent="0.25">
      <c r="A23" s="2" t="s">
        <v>8</v>
      </c>
      <c r="B23" s="1">
        <v>0.8</v>
      </c>
      <c r="C23">
        <v>19408768.18527735</v>
      </c>
      <c r="D23">
        <v>19406228.797558062</v>
      </c>
      <c r="E23">
        <v>19218361.518017691</v>
      </c>
      <c r="H23" s="30" t="str">
        <f>VLOOKUP(A23, Legends!$A$10:$B$17, 2, FALSE)</f>
        <v>Energy cost reference</v>
      </c>
      <c r="I23" s="52">
        <f t="shared" si="1"/>
        <v>0.8</v>
      </c>
      <c r="J23" s="8">
        <f t="shared" si="1"/>
        <v>19408768.18527735</v>
      </c>
      <c r="K23" s="8">
        <f t="shared" si="1"/>
        <v>19406228.797558062</v>
      </c>
      <c r="L23" s="8">
        <f t="shared" si="1"/>
        <v>19218361.518017691</v>
      </c>
      <c r="M23" s="9">
        <f t="shared" si="3"/>
        <v>19218361.518017691</v>
      </c>
    </row>
    <row r="24" spans="1:13" x14ac:dyDescent="0.25">
      <c r="A24" s="2"/>
      <c r="B24" s="1">
        <v>0.9</v>
      </c>
      <c r="C24">
        <v>21815348.226639859</v>
      </c>
      <c r="D24">
        <v>21812974.541517161</v>
      </c>
      <c r="E24">
        <v>21601710.6174611</v>
      </c>
      <c r="H24" s="31"/>
      <c r="I24" s="53">
        <f t="shared" si="1"/>
        <v>0.9</v>
      </c>
      <c r="J24" s="7">
        <f t="shared" si="1"/>
        <v>21815348.226639859</v>
      </c>
      <c r="K24" s="7">
        <f t="shared" si="1"/>
        <v>21812974.541517161</v>
      </c>
      <c r="L24" s="7">
        <f t="shared" si="1"/>
        <v>21601710.6174611</v>
      </c>
      <c r="M24" s="10">
        <f t="shared" si="3"/>
        <v>21601710.6174611</v>
      </c>
    </row>
    <row r="25" spans="1:13" x14ac:dyDescent="0.25">
      <c r="A25" s="2"/>
      <c r="B25" s="1">
        <v>0.95</v>
      </c>
      <c r="C25">
        <v>23018638.247322991</v>
      </c>
      <c r="D25">
        <v>23016332.696115181</v>
      </c>
      <c r="E25">
        <v>22793368.308870751</v>
      </c>
      <c r="H25" s="31"/>
      <c r="I25" s="53">
        <f t="shared" si="1"/>
        <v>0.95</v>
      </c>
      <c r="J25" s="7">
        <f t="shared" si="1"/>
        <v>23018638.247322991</v>
      </c>
      <c r="K25" s="7">
        <f t="shared" si="1"/>
        <v>23016332.696115181</v>
      </c>
      <c r="L25" s="7">
        <f t="shared" si="1"/>
        <v>22793368.308870751</v>
      </c>
      <c r="M25" s="10">
        <f t="shared" si="3"/>
        <v>22793368.308870751</v>
      </c>
    </row>
    <row r="26" spans="1:13" x14ac:dyDescent="0.25">
      <c r="A26" s="2"/>
      <c r="B26" s="1">
        <v>1</v>
      </c>
      <c r="C26">
        <v>24221928.268008981</v>
      </c>
      <c r="D26">
        <v>24219683.37983745</v>
      </c>
      <c r="E26">
        <v>23985021.18267341</v>
      </c>
      <c r="H26" s="31"/>
      <c r="I26" s="53">
        <f t="shared" si="1"/>
        <v>1</v>
      </c>
      <c r="J26" s="7">
        <f t="shared" si="1"/>
        <v>24221928.268008981</v>
      </c>
      <c r="K26" s="7">
        <f t="shared" si="1"/>
        <v>24219683.37983745</v>
      </c>
      <c r="L26" s="7">
        <f t="shared" si="1"/>
        <v>23985021.18267341</v>
      </c>
      <c r="M26" s="10">
        <f t="shared" si="3"/>
        <v>23985021.18267341</v>
      </c>
    </row>
    <row r="27" spans="1:13" x14ac:dyDescent="0.25">
      <c r="A27" s="2"/>
      <c r="B27" s="1">
        <v>1.05</v>
      </c>
      <c r="C27">
        <v>25425257.278641131</v>
      </c>
      <c r="D27">
        <v>25423066.548925981</v>
      </c>
      <c r="E27">
        <v>25176721.673314419</v>
      </c>
      <c r="H27" s="31"/>
      <c r="I27" s="53">
        <f t="shared" si="1"/>
        <v>1.05</v>
      </c>
      <c r="J27" s="7">
        <f t="shared" si="1"/>
        <v>25425257.278641131</v>
      </c>
      <c r="K27" s="7">
        <f t="shared" si="1"/>
        <v>25423066.548925981</v>
      </c>
      <c r="L27" s="7">
        <f t="shared" si="1"/>
        <v>25176721.673314419</v>
      </c>
      <c r="M27" s="10">
        <f t="shared" si="3"/>
        <v>25176721.673314419</v>
      </c>
    </row>
    <row r="28" spans="1:13" x14ac:dyDescent="0.25">
      <c r="A28" s="2"/>
      <c r="B28" s="1">
        <v>1.1000000000000001</v>
      </c>
      <c r="C28">
        <v>26639875.79623672</v>
      </c>
      <c r="D28">
        <v>26637727.97930152</v>
      </c>
      <c r="E28">
        <v>26379618.26061682</v>
      </c>
      <c r="H28" s="31"/>
      <c r="I28" s="53">
        <f t="shared" si="1"/>
        <v>1.1000000000000001</v>
      </c>
      <c r="J28" s="7">
        <f t="shared" si="1"/>
        <v>26639875.79623672</v>
      </c>
      <c r="K28" s="7">
        <f t="shared" si="1"/>
        <v>26637727.97930152</v>
      </c>
      <c r="L28" s="7">
        <f t="shared" si="1"/>
        <v>26379618.26061682</v>
      </c>
      <c r="M28" s="10">
        <f t="shared" si="3"/>
        <v>26379618.26061682</v>
      </c>
    </row>
    <row r="29" spans="1:13" ht="15.75" thickBot="1" x14ac:dyDescent="0.3">
      <c r="A29" s="2"/>
      <c r="B29" s="1">
        <v>1.2</v>
      </c>
      <c r="C29">
        <v>29102881.44992258</v>
      </c>
      <c r="D29">
        <v>29100809.234178729</v>
      </c>
      <c r="E29">
        <v>28813068.051209129</v>
      </c>
      <c r="H29" s="32"/>
      <c r="I29" s="54">
        <f t="shared" si="1"/>
        <v>1.2</v>
      </c>
      <c r="J29" s="11">
        <f t="shared" si="1"/>
        <v>29102881.44992258</v>
      </c>
      <c r="K29" s="11">
        <f t="shared" si="1"/>
        <v>29100809.234178729</v>
      </c>
      <c r="L29" s="11">
        <f t="shared" si="1"/>
        <v>28813068.051209129</v>
      </c>
      <c r="M29" s="12">
        <f t="shared" si="3"/>
        <v>28813068.051209129</v>
      </c>
    </row>
    <row r="30" spans="1:13" x14ac:dyDescent="0.25">
      <c r="A30" s="2" t="s">
        <v>9</v>
      </c>
      <c r="B30" s="1">
        <v>0.8</v>
      </c>
      <c r="C30">
        <v>19221274.48969024</v>
      </c>
      <c r="D30">
        <v>19298667.919356059</v>
      </c>
      <c r="E30">
        <v>19111568.305362809</v>
      </c>
      <c r="H30" s="30" t="str">
        <f>VLOOKUP(A30, Legends!$A$10:$B$17, 2, FALSE)</f>
        <v>Energy cost flexibility</v>
      </c>
      <c r="I30" s="52">
        <f t="shared" si="1"/>
        <v>0.8</v>
      </c>
      <c r="J30" s="8">
        <f t="shared" si="1"/>
        <v>19221274.48969024</v>
      </c>
      <c r="K30" s="8">
        <f t="shared" si="1"/>
        <v>19298667.919356059</v>
      </c>
      <c r="L30" s="8">
        <f t="shared" si="1"/>
        <v>19111568.305362809</v>
      </c>
      <c r="M30" s="9">
        <f t="shared" si="3"/>
        <v>19111568.305362809</v>
      </c>
    </row>
    <row r="31" spans="1:13" x14ac:dyDescent="0.25">
      <c r="A31" s="2"/>
      <c r="B31" s="1">
        <v>0.9</v>
      </c>
      <c r="C31">
        <v>21604418.539795231</v>
      </c>
      <c r="D31">
        <v>21705229.098423541</v>
      </c>
      <c r="E31">
        <v>21494575.192835301</v>
      </c>
      <c r="H31" s="31"/>
      <c r="I31" s="53">
        <f t="shared" si="1"/>
        <v>0.9</v>
      </c>
      <c r="J31" s="7">
        <f t="shared" si="1"/>
        <v>21604418.539795231</v>
      </c>
      <c r="K31" s="7">
        <f t="shared" si="1"/>
        <v>21705229.098423541</v>
      </c>
      <c r="L31" s="7">
        <f t="shared" si="1"/>
        <v>21494575.192835301</v>
      </c>
      <c r="M31" s="10">
        <f t="shared" si="3"/>
        <v>21494575.192835301</v>
      </c>
    </row>
    <row r="32" spans="1:13" x14ac:dyDescent="0.25">
      <c r="A32" s="2"/>
      <c r="B32" s="1">
        <v>0.95</v>
      </c>
      <c r="C32">
        <v>22795991.855493281</v>
      </c>
      <c r="D32">
        <v>22908511.406064279</v>
      </c>
      <c r="E32">
        <v>22686080.608148299</v>
      </c>
      <c r="H32" s="31"/>
      <c r="I32" s="53">
        <f t="shared" si="1"/>
        <v>0.95</v>
      </c>
      <c r="J32" s="7">
        <f t="shared" si="1"/>
        <v>22795991.855493281</v>
      </c>
      <c r="K32" s="7">
        <f t="shared" si="1"/>
        <v>22908511.406064279</v>
      </c>
      <c r="L32" s="7">
        <f t="shared" si="1"/>
        <v>22686080.608148299</v>
      </c>
      <c r="M32" s="10">
        <f t="shared" si="3"/>
        <v>22686080.608148299</v>
      </c>
    </row>
    <row r="33" spans="1:13" x14ac:dyDescent="0.25">
      <c r="A33" s="2"/>
      <c r="B33" s="1">
        <v>1</v>
      </c>
      <c r="C33">
        <v>23987567.593557291</v>
      </c>
      <c r="D33">
        <v>24111794.00037187</v>
      </c>
      <c r="E33">
        <v>23877601.349755351</v>
      </c>
      <c r="H33" s="31"/>
      <c r="I33" s="53">
        <f t="shared" si="1"/>
        <v>1</v>
      </c>
      <c r="J33" s="7">
        <f t="shared" si="1"/>
        <v>23987567.593557291</v>
      </c>
      <c r="K33" s="7">
        <f t="shared" si="1"/>
        <v>24111794.00037187</v>
      </c>
      <c r="L33" s="7">
        <f t="shared" si="1"/>
        <v>23877601.349755351</v>
      </c>
      <c r="M33" s="10">
        <f t="shared" si="3"/>
        <v>23877601.349755351</v>
      </c>
    </row>
    <row r="34" spans="1:13" x14ac:dyDescent="0.25">
      <c r="A34" s="2"/>
      <c r="B34" s="1">
        <v>1.05</v>
      </c>
      <c r="C34">
        <v>25179200.609876178</v>
      </c>
      <c r="D34">
        <v>25315108.52710057</v>
      </c>
      <c r="E34">
        <v>25069173.495661762</v>
      </c>
      <c r="H34" s="31"/>
      <c r="I34" s="53">
        <f t="shared" si="1"/>
        <v>1.05</v>
      </c>
      <c r="J34" s="7">
        <f t="shared" si="1"/>
        <v>25179200.609876178</v>
      </c>
      <c r="K34" s="7">
        <f t="shared" si="1"/>
        <v>25315108.52710057</v>
      </c>
      <c r="L34" s="7">
        <f t="shared" si="1"/>
        <v>25069173.495661762</v>
      </c>
      <c r="M34" s="10">
        <f t="shared" si="3"/>
        <v>25069173.495661762</v>
      </c>
    </row>
    <row r="35" spans="1:13" x14ac:dyDescent="0.25">
      <c r="A35" s="2"/>
      <c r="B35" s="1">
        <v>1.1000000000000001</v>
      </c>
      <c r="C35">
        <v>26382040.739392679</v>
      </c>
      <c r="D35">
        <v>26529716.134798229</v>
      </c>
      <c r="E35">
        <v>26271959.144181851</v>
      </c>
      <c r="H35" s="31"/>
      <c r="I35" s="53">
        <f t="shared" si="1"/>
        <v>1.1000000000000001</v>
      </c>
      <c r="J35" s="7">
        <f t="shared" si="1"/>
        <v>26382040.739392679</v>
      </c>
      <c r="K35" s="7">
        <f t="shared" si="1"/>
        <v>26529716.134798229</v>
      </c>
      <c r="L35" s="7">
        <f t="shared" si="1"/>
        <v>26271959.144181851</v>
      </c>
      <c r="M35" s="10">
        <f t="shared" si="3"/>
        <v>26271959.144181851</v>
      </c>
    </row>
    <row r="36" spans="1:13" ht="15.75" thickBot="1" x14ac:dyDescent="0.3">
      <c r="A36" s="2"/>
      <c r="B36" s="1">
        <v>1.2</v>
      </c>
      <c r="C36">
        <v>28815390.30168505</v>
      </c>
      <c r="D36">
        <v>28992702.908804819</v>
      </c>
      <c r="E36">
        <v>28705228.5995855</v>
      </c>
      <c r="H36" s="32"/>
      <c r="I36" s="54">
        <f t="shared" si="1"/>
        <v>1.2</v>
      </c>
      <c r="J36" s="11">
        <f t="shared" si="1"/>
        <v>28815390.30168505</v>
      </c>
      <c r="K36" s="11">
        <f t="shared" si="1"/>
        <v>28992702.908804819</v>
      </c>
      <c r="L36" s="11">
        <f t="shared" si="1"/>
        <v>28705228.5995855</v>
      </c>
      <c r="M36" s="12">
        <f t="shared" si="3"/>
        <v>28705228.5995855</v>
      </c>
    </row>
    <row r="37" spans="1:13" x14ac:dyDescent="0.25">
      <c r="A37" s="2" t="s">
        <v>10</v>
      </c>
      <c r="B37" s="1">
        <v>0.8</v>
      </c>
      <c r="C37">
        <v>187493.6955871098</v>
      </c>
      <c r="D37">
        <v>107560.8782019988</v>
      </c>
      <c r="E37">
        <v>106793.21265488119</v>
      </c>
      <c r="H37" s="30" t="str">
        <f>VLOOKUP(A37, Legends!$A$10:$B$17, 2, FALSE)</f>
        <v>Energy cost difference</v>
      </c>
      <c r="I37" s="52">
        <f t="shared" si="1"/>
        <v>0.8</v>
      </c>
      <c r="J37" s="8">
        <f t="shared" si="1"/>
        <v>187493.6955871098</v>
      </c>
      <c r="K37" s="8">
        <f t="shared" si="1"/>
        <v>107560.8782019988</v>
      </c>
      <c r="L37" s="8">
        <f>E37+J37</f>
        <v>294286.90824199101</v>
      </c>
      <c r="M37" s="9">
        <f t="shared" si="3"/>
        <v>106793.21265488119</v>
      </c>
    </row>
    <row r="38" spans="1:13" x14ac:dyDescent="0.25">
      <c r="A38" s="2"/>
      <c r="B38" s="1">
        <v>0.9</v>
      </c>
      <c r="C38">
        <v>210929.6868446283</v>
      </c>
      <c r="D38">
        <v>107745.4430936202</v>
      </c>
      <c r="E38">
        <v>107135.42462579159</v>
      </c>
      <c r="H38" s="31"/>
      <c r="I38" s="53">
        <f t="shared" si="1"/>
        <v>0.9</v>
      </c>
      <c r="J38" s="7">
        <f t="shared" si="1"/>
        <v>210929.6868446283</v>
      </c>
      <c r="K38" s="7">
        <f t="shared" si="1"/>
        <v>107745.4430936202</v>
      </c>
      <c r="L38" s="7">
        <f t="shared" ref="L38:L43" si="4">E38+J38</f>
        <v>318065.11147041991</v>
      </c>
      <c r="M38" s="10">
        <f t="shared" si="3"/>
        <v>107135.42462579159</v>
      </c>
    </row>
    <row r="39" spans="1:13" x14ac:dyDescent="0.25">
      <c r="A39" s="2"/>
      <c r="B39" s="1">
        <v>0.95</v>
      </c>
      <c r="C39">
        <v>222646.39182971421</v>
      </c>
      <c r="D39">
        <v>107821.2900509015</v>
      </c>
      <c r="E39">
        <v>107287.7007224448</v>
      </c>
      <c r="H39" s="31"/>
      <c r="I39" s="53">
        <f t="shared" si="1"/>
        <v>0.95</v>
      </c>
      <c r="J39" s="7">
        <f t="shared" si="1"/>
        <v>222646.39182971421</v>
      </c>
      <c r="K39" s="7">
        <f t="shared" si="1"/>
        <v>107821.2900509015</v>
      </c>
      <c r="L39" s="7">
        <f t="shared" si="4"/>
        <v>329934.09255215898</v>
      </c>
      <c r="M39" s="10">
        <f t="shared" si="3"/>
        <v>107287.7007224448</v>
      </c>
    </row>
    <row r="40" spans="1:13" x14ac:dyDescent="0.25">
      <c r="A40" s="2"/>
      <c r="B40" s="1">
        <v>1</v>
      </c>
      <c r="C40">
        <v>234360.6744516902</v>
      </c>
      <c r="D40">
        <v>107889.37946558739</v>
      </c>
      <c r="E40">
        <v>107419.8329180554</v>
      </c>
      <c r="H40" s="31"/>
      <c r="I40" s="53">
        <f t="shared" si="1"/>
        <v>1</v>
      </c>
      <c r="J40" s="7">
        <f t="shared" si="1"/>
        <v>234360.6744516902</v>
      </c>
      <c r="K40" s="7">
        <f t="shared" si="1"/>
        <v>107889.37946558739</v>
      </c>
      <c r="L40" s="7">
        <f t="shared" si="4"/>
        <v>341780.50736974558</v>
      </c>
      <c r="M40" s="10">
        <f t="shared" si="3"/>
        <v>107419.8329180554</v>
      </c>
    </row>
    <row r="41" spans="1:13" x14ac:dyDescent="0.25">
      <c r="A41" s="2"/>
      <c r="B41" s="1">
        <v>1.05</v>
      </c>
      <c r="C41">
        <v>246056.6687649526</v>
      </c>
      <c r="D41">
        <v>107958.02182541419</v>
      </c>
      <c r="E41">
        <v>107548.177652657</v>
      </c>
      <c r="H41" s="31"/>
      <c r="I41" s="53">
        <f t="shared" si="1"/>
        <v>1.05</v>
      </c>
      <c r="J41" s="7">
        <f t="shared" si="1"/>
        <v>246056.6687649526</v>
      </c>
      <c r="K41" s="7">
        <f t="shared" si="1"/>
        <v>107958.02182541419</v>
      </c>
      <c r="L41" s="7">
        <f t="shared" si="4"/>
        <v>353604.8464176096</v>
      </c>
      <c r="M41" s="10">
        <f t="shared" si="3"/>
        <v>107548.177652657</v>
      </c>
    </row>
    <row r="42" spans="1:13" x14ac:dyDescent="0.25">
      <c r="A42" s="2"/>
      <c r="B42" s="1">
        <v>1.1000000000000001</v>
      </c>
      <c r="C42">
        <v>257835.05684404081</v>
      </c>
      <c r="D42">
        <v>108011.8445032835</v>
      </c>
      <c r="E42">
        <v>107659.1164349765</v>
      </c>
      <c r="H42" s="31"/>
      <c r="I42" s="53">
        <f t="shared" si="1"/>
        <v>1.1000000000000001</v>
      </c>
      <c r="J42" s="7">
        <f t="shared" si="1"/>
        <v>257835.05684404081</v>
      </c>
      <c r="K42" s="7">
        <f t="shared" si="1"/>
        <v>108011.8445032835</v>
      </c>
      <c r="L42" s="7">
        <f t="shared" si="4"/>
        <v>365494.17327901733</v>
      </c>
      <c r="M42" s="10">
        <f t="shared" si="3"/>
        <v>107659.1164349765</v>
      </c>
    </row>
    <row r="43" spans="1:13" ht="15.75" thickBot="1" x14ac:dyDescent="0.3">
      <c r="A43" s="2"/>
      <c r="B43" s="1">
        <v>1.2</v>
      </c>
      <c r="C43">
        <v>287491.14823752642</v>
      </c>
      <c r="D43">
        <v>108106.3253739104</v>
      </c>
      <c r="E43">
        <v>107839.4516236335</v>
      </c>
      <c r="H43" s="32"/>
      <c r="I43" s="54">
        <f t="shared" si="1"/>
        <v>1.2</v>
      </c>
      <c r="J43" s="11">
        <f t="shared" si="1"/>
        <v>287491.14823752642</v>
      </c>
      <c r="K43" s="11">
        <f t="shared" si="1"/>
        <v>108106.3253739104</v>
      </c>
      <c r="L43" s="11">
        <f t="shared" si="4"/>
        <v>395330.59986115992</v>
      </c>
      <c r="M43" s="12">
        <f t="shared" si="3"/>
        <v>107839.4516236335</v>
      </c>
    </row>
    <row r="44" spans="1:13" x14ac:dyDescent="0.25">
      <c r="A44" s="2" t="s">
        <v>11</v>
      </c>
      <c r="B44" s="1">
        <v>0.8</v>
      </c>
      <c r="C44">
        <v>616411.36379254726</v>
      </c>
      <c r="D44">
        <v>109427.55377644169</v>
      </c>
      <c r="E44">
        <v>109402.25273316661</v>
      </c>
      <c r="H44" s="30" t="str">
        <f>VLOOKUP(A44, Legends!$A$10:$B$17, 2, FALSE)</f>
        <v>Upward energy</v>
      </c>
      <c r="I44" s="52">
        <f t="shared" si="1"/>
        <v>0.8</v>
      </c>
      <c r="J44" s="8">
        <f t="shared" si="1"/>
        <v>616411.36379254726</v>
      </c>
      <c r="K44" s="8">
        <f t="shared" si="1"/>
        <v>109427.55377644169</v>
      </c>
      <c r="L44" s="8">
        <f>E44+J44</f>
        <v>725813.61652571382</v>
      </c>
      <c r="M44" s="9">
        <f t="shared" si="3"/>
        <v>109402.25273316661</v>
      </c>
    </row>
    <row r="45" spans="1:13" x14ac:dyDescent="0.25">
      <c r="A45" s="2"/>
      <c r="B45" s="1">
        <v>0.9</v>
      </c>
      <c r="C45">
        <v>693343.23491866724</v>
      </c>
      <c r="D45">
        <v>109427.1805456166</v>
      </c>
      <c r="E45">
        <v>109389.55098133341</v>
      </c>
      <c r="H45" s="31"/>
      <c r="I45" s="53">
        <f t="shared" si="1"/>
        <v>0.9</v>
      </c>
      <c r="J45" s="7">
        <f t="shared" si="1"/>
        <v>693343.23491866724</v>
      </c>
      <c r="K45" s="7">
        <f t="shared" si="1"/>
        <v>109427.1805456166</v>
      </c>
      <c r="L45" s="7">
        <f t="shared" ref="L45:L50" si="5">E45+J45</f>
        <v>802732.7859000006</v>
      </c>
      <c r="M45" s="10">
        <f t="shared" si="3"/>
        <v>109389.55098133341</v>
      </c>
    </row>
    <row r="46" spans="1:13" x14ac:dyDescent="0.25">
      <c r="A46" s="2"/>
      <c r="B46" s="1">
        <v>0.95</v>
      </c>
      <c r="C46">
        <v>731634.78294536239</v>
      </c>
      <c r="D46">
        <v>109416.7138751333</v>
      </c>
      <c r="E46">
        <v>109394.5636988333</v>
      </c>
      <c r="H46" s="31"/>
      <c r="I46" s="53">
        <f t="shared" si="1"/>
        <v>0.95</v>
      </c>
      <c r="J46" s="7">
        <f t="shared" si="1"/>
        <v>731634.78294536239</v>
      </c>
      <c r="K46" s="7">
        <f t="shared" si="1"/>
        <v>109416.7138751333</v>
      </c>
      <c r="L46" s="7">
        <f t="shared" si="5"/>
        <v>841029.34664419573</v>
      </c>
      <c r="M46" s="10">
        <f t="shared" si="3"/>
        <v>109394.5636988333</v>
      </c>
    </row>
    <row r="47" spans="1:13" x14ac:dyDescent="0.25">
      <c r="A47" s="2"/>
      <c r="B47" s="1">
        <v>1</v>
      </c>
      <c r="C47">
        <v>772921.01930437516</v>
      </c>
      <c r="D47">
        <v>109400.55014235</v>
      </c>
      <c r="E47">
        <v>109390.8607650833</v>
      </c>
      <c r="H47" s="31"/>
      <c r="I47" s="53">
        <f t="shared" si="1"/>
        <v>1</v>
      </c>
      <c r="J47" s="7">
        <f t="shared" si="1"/>
        <v>772921.01930437516</v>
      </c>
      <c r="K47" s="7">
        <f t="shared" si="1"/>
        <v>109400.55014235</v>
      </c>
      <c r="L47" s="7">
        <f t="shared" si="5"/>
        <v>882311.88006945851</v>
      </c>
      <c r="M47" s="10">
        <f t="shared" si="3"/>
        <v>109390.8607650833</v>
      </c>
    </row>
    <row r="48" spans="1:13" x14ac:dyDescent="0.25">
      <c r="A48" s="2"/>
      <c r="B48" s="1">
        <v>1.05</v>
      </c>
      <c r="C48">
        <v>810612.43764977518</v>
      </c>
      <c r="D48">
        <v>109411.9766995</v>
      </c>
      <c r="E48">
        <v>109385.03611225</v>
      </c>
      <c r="H48" s="31"/>
      <c r="I48" s="53">
        <f t="shared" si="1"/>
        <v>1.05</v>
      </c>
      <c r="J48" s="7">
        <f t="shared" si="1"/>
        <v>810612.43764977518</v>
      </c>
      <c r="K48" s="7">
        <f t="shared" si="1"/>
        <v>109411.9766995</v>
      </c>
      <c r="L48" s="7">
        <f t="shared" si="5"/>
        <v>919997.47376202513</v>
      </c>
      <c r="M48" s="10">
        <f t="shared" si="3"/>
        <v>109385.03611225</v>
      </c>
    </row>
    <row r="49" spans="1:13" x14ac:dyDescent="0.25">
      <c r="A49" s="2"/>
      <c r="B49" s="1">
        <v>1.1000000000000001</v>
      </c>
      <c r="C49">
        <v>851846.86773677496</v>
      </c>
      <c r="D49">
        <v>109407.5078496667</v>
      </c>
      <c r="E49">
        <v>109372.4370691666</v>
      </c>
      <c r="H49" s="31"/>
      <c r="I49" s="53">
        <f t="shared" si="1"/>
        <v>1.1000000000000001</v>
      </c>
      <c r="J49" s="7">
        <f t="shared" si="1"/>
        <v>851846.86773677496</v>
      </c>
      <c r="K49" s="7">
        <f t="shared" si="1"/>
        <v>109407.5078496667</v>
      </c>
      <c r="L49" s="7">
        <f t="shared" si="5"/>
        <v>961219.30480594153</v>
      </c>
      <c r="M49" s="10">
        <f t="shared" si="3"/>
        <v>109372.4370691666</v>
      </c>
    </row>
    <row r="50" spans="1:13" ht="15.75" thickBot="1" x14ac:dyDescent="0.3">
      <c r="A50" s="2"/>
      <c r="B50" s="1">
        <v>1.2</v>
      </c>
      <c r="C50">
        <v>939484.04077715031</v>
      </c>
      <c r="D50">
        <v>109389.884019</v>
      </c>
      <c r="E50">
        <v>109384.45116775</v>
      </c>
      <c r="H50" s="32"/>
      <c r="I50" s="54">
        <f t="shared" si="1"/>
        <v>1.2</v>
      </c>
      <c r="J50" s="11">
        <f t="shared" si="1"/>
        <v>939484.04077715031</v>
      </c>
      <c r="K50" s="11">
        <f t="shared" si="1"/>
        <v>109389.884019</v>
      </c>
      <c r="L50" s="11">
        <f t="shared" si="5"/>
        <v>1048868.4919449002</v>
      </c>
      <c r="M50" s="12">
        <f t="shared" si="3"/>
        <v>109384.45116775</v>
      </c>
    </row>
    <row r="51" spans="1:13" x14ac:dyDescent="0.25">
      <c r="A51" s="2" t="s">
        <v>12</v>
      </c>
      <c r="B51" s="1">
        <v>0.8</v>
      </c>
      <c r="C51">
        <v>401952.52968984027</v>
      </c>
      <c r="D51">
        <v>108494.2159892249</v>
      </c>
      <c r="E51">
        <v>108097.7326940199</v>
      </c>
      <c r="H51" s="30" t="str">
        <f>VLOOKUP(A51, Legends!$A$10:$B$17, 2, FALSE)</f>
        <v>Downward energy</v>
      </c>
      <c r="I51" s="52">
        <f t="shared" si="1"/>
        <v>0.8</v>
      </c>
      <c r="J51" s="8">
        <f t="shared" si="1"/>
        <v>401952.52968984027</v>
      </c>
      <c r="K51" s="8">
        <f t="shared" si="1"/>
        <v>108494.2159892249</v>
      </c>
      <c r="L51" s="8">
        <f>E51+J51</f>
        <v>510050.26238386019</v>
      </c>
      <c r="M51" s="9">
        <f t="shared" si="3"/>
        <v>108097.7326940199</v>
      </c>
    </row>
    <row r="52" spans="1:13" x14ac:dyDescent="0.25">
      <c r="A52" s="2"/>
      <c r="B52" s="1">
        <v>0.9</v>
      </c>
      <c r="C52">
        <v>452136.46088164259</v>
      </c>
      <c r="D52">
        <v>108586.31181961681</v>
      </c>
      <c r="E52">
        <v>108262.48780356751</v>
      </c>
      <c r="H52" s="31"/>
      <c r="I52" s="53">
        <f t="shared" si="1"/>
        <v>0.9</v>
      </c>
      <c r="J52" s="7">
        <f t="shared" si="1"/>
        <v>452136.46088164259</v>
      </c>
      <c r="K52" s="7">
        <f t="shared" si="1"/>
        <v>108586.31181961681</v>
      </c>
      <c r="L52" s="7">
        <f t="shared" ref="L52:L57" si="6">E52+J52</f>
        <v>560398.94868521008</v>
      </c>
      <c r="M52" s="10">
        <f t="shared" si="3"/>
        <v>108262.48780356751</v>
      </c>
    </row>
    <row r="53" spans="1:13" x14ac:dyDescent="0.25">
      <c r="A53" s="2"/>
      <c r="B53" s="1">
        <v>0.95</v>
      </c>
      <c r="C53">
        <v>477140.58738755091</v>
      </c>
      <c r="D53">
        <v>108619.00196301669</v>
      </c>
      <c r="E53">
        <v>108341.13221064339</v>
      </c>
      <c r="H53" s="31"/>
      <c r="I53" s="53">
        <f t="shared" si="1"/>
        <v>0.95</v>
      </c>
      <c r="J53" s="7">
        <f t="shared" si="1"/>
        <v>477140.58738755091</v>
      </c>
      <c r="K53" s="7">
        <f t="shared" si="1"/>
        <v>108619.00196301669</v>
      </c>
      <c r="L53" s="7">
        <f t="shared" si="6"/>
        <v>585481.71959819435</v>
      </c>
      <c r="M53" s="10">
        <f t="shared" si="3"/>
        <v>108341.13221064339</v>
      </c>
    </row>
    <row r="54" spans="1:13" x14ac:dyDescent="0.25">
      <c r="A54" s="2"/>
      <c r="B54" s="1">
        <v>1</v>
      </c>
      <c r="C54">
        <v>503640.84687802137</v>
      </c>
      <c r="D54">
        <v>108644.964803975</v>
      </c>
      <c r="E54">
        <v>108405.3468415713</v>
      </c>
      <c r="H54" s="31"/>
      <c r="I54" s="53">
        <f t="shared" si="1"/>
        <v>1</v>
      </c>
      <c r="J54" s="7">
        <f t="shared" si="1"/>
        <v>503640.84687802137</v>
      </c>
      <c r="K54" s="7">
        <f t="shared" si="1"/>
        <v>108644.964803975</v>
      </c>
      <c r="L54" s="7">
        <f t="shared" si="6"/>
        <v>612046.19371959264</v>
      </c>
      <c r="M54" s="10">
        <f t="shared" si="3"/>
        <v>108405.3468415713</v>
      </c>
    </row>
    <row r="55" spans="1:13" x14ac:dyDescent="0.25">
      <c r="A55" s="2"/>
      <c r="B55" s="1">
        <v>1.05</v>
      </c>
      <c r="C55">
        <v>528334.55320734251</v>
      </c>
      <c r="D55">
        <v>108684.9992624583</v>
      </c>
      <c r="E55">
        <v>108466.6068824502</v>
      </c>
      <c r="H55" s="31"/>
      <c r="I55" s="53">
        <f t="shared" si="1"/>
        <v>1.05</v>
      </c>
      <c r="J55" s="7">
        <f t="shared" si="1"/>
        <v>528334.55320734251</v>
      </c>
      <c r="K55" s="7">
        <f t="shared" si="1"/>
        <v>108684.9992624583</v>
      </c>
      <c r="L55" s="7">
        <f t="shared" si="6"/>
        <v>636801.16008979268</v>
      </c>
      <c r="M55" s="10">
        <f t="shared" si="3"/>
        <v>108466.6068824502</v>
      </c>
    </row>
    <row r="56" spans="1:13" x14ac:dyDescent="0.25">
      <c r="A56" s="2"/>
      <c r="B56" s="1">
        <v>1.1000000000000001</v>
      </c>
      <c r="C56">
        <v>554840.96229039342</v>
      </c>
      <c r="D56">
        <v>108709.676176475</v>
      </c>
      <c r="E56">
        <v>108515.776752077</v>
      </c>
      <c r="H56" s="31"/>
      <c r="I56" s="53">
        <f t="shared" si="1"/>
        <v>1.1000000000000001</v>
      </c>
      <c r="J56" s="7">
        <f t="shared" si="1"/>
        <v>554840.96229039342</v>
      </c>
      <c r="K56" s="7">
        <f t="shared" si="1"/>
        <v>108709.676176475</v>
      </c>
      <c r="L56" s="7">
        <f t="shared" si="6"/>
        <v>663356.73904247046</v>
      </c>
      <c r="M56" s="10">
        <f t="shared" si="3"/>
        <v>108515.776752077</v>
      </c>
    </row>
    <row r="57" spans="1:13" ht="15.75" thickBot="1" x14ac:dyDescent="0.3">
      <c r="A57" s="2"/>
      <c r="B57" s="1">
        <v>1.2</v>
      </c>
      <c r="C57">
        <v>613487.59450734023</v>
      </c>
      <c r="D57">
        <v>108748.10469645829</v>
      </c>
      <c r="E57">
        <v>108611.9513956899</v>
      </c>
      <c r="H57" s="32"/>
      <c r="I57" s="54">
        <f t="shared" si="1"/>
        <v>1.2</v>
      </c>
      <c r="J57" s="11">
        <f t="shared" si="1"/>
        <v>613487.59450734023</v>
      </c>
      <c r="K57" s="11">
        <f t="shared" si="1"/>
        <v>108748.10469645829</v>
      </c>
      <c r="L57" s="11">
        <f t="shared" si="6"/>
        <v>722099.54590303008</v>
      </c>
      <c r="M57" s="12">
        <f t="shared" si="3"/>
        <v>108611.9513956899</v>
      </c>
    </row>
    <row r="58" spans="1:13" x14ac:dyDescent="0.25">
      <c r="H58" s="34" t="s">
        <v>35</v>
      </c>
      <c r="I58" s="55">
        <f>B51</f>
        <v>0.8</v>
      </c>
      <c r="J58" s="17">
        <f>J37/J2</f>
        <v>0.87426426787957234</v>
      </c>
      <c r="K58" s="17">
        <f t="shared" ref="K58:L58" si="7">K37/K2</f>
        <v>115.24324813143907</v>
      </c>
      <c r="L58" s="17">
        <f>L37/L2</f>
        <v>1.3639336921343668</v>
      </c>
      <c r="M58" s="26">
        <f>M37/M2</f>
        <v>81.863987865516307</v>
      </c>
    </row>
    <row r="59" spans="1:13" x14ac:dyDescent="0.25">
      <c r="H59" s="35"/>
      <c r="I59" s="56">
        <f t="shared" ref="I59:I64" si="8">B52</f>
        <v>0.9</v>
      </c>
      <c r="J59" s="16">
        <f t="shared" ref="J59:M62" si="9">J38/J3</f>
        <v>0.87447662979921725</v>
      </c>
      <c r="K59" s="16">
        <f t="shared" si="9"/>
        <v>128.13586682656242</v>
      </c>
      <c r="L59" s="16">
        <f t="shared" si="9"/>
        <v>1.3125080472708324</v>
      </c>
      <c r="M59" s="24">
        <f t="shared" si="9"/>
        <v>95.057159828383149</v>
      </c>
    </row>
    <row r="60" spans="1:13" x14ac:dyDescent="0.25">
      <c r="H60" s="35"/>
      <c r="I60" s="56">
        <f t="shared" si="8"/>
        <v>0.95</v>
      </c>
      <c r="J60" s="16">
        <f t="shared" si="9"/>
        <v>0.87485842787771972</v>
      </c>
      <c r="K60" s="16">
        <f t="shared" si="9"/>
        <v>135.16319414628779</v>
      </c>
      <c r="L60" s="16">
        <f t="shared" si="9"/>
        <v>1.2910865045628896</v>
      </c>
      <c r="M60" s="24">
        <f t="shared" si="9"/>
        <v>101.8459215675912</v>
      </c>
    </row>
    <row r="61" spans="1:13" x14ac:dyDescent="0.25">
      <c r="H61" s="35"/>
      <c r="I61" s="56">
        <f t="shared" si="8"/>
        <v>1</v>
      </c>
      <c r="J61" s="16">
        <f t="shared" si="9"/>
        <v>0.8703228029749851</v>
      </c>
      <c r="K61" s="16">
        <f t="shared" si="9"/>
        <v>142.78913841579936</v>
      </c>
      <c r="L61" s="16">
        <f t="shared" si="9"/>
        <v>1.2646093256814466</v>
      </c>
      <c r="M61" s="24">
        <f t="shared" si="9"/>
        <v>108.99879783976608</v>
      </c>
    </row>
    <row r="62" spans="1:13" x14ac:dyDescent="0.25">
      <c r="H62" s="35"/>
      <c r="I62" s="56">
        <f t="shared" si="8"/>
        <v>1.05</v>
      </c>
      <c r="J62" s="16">
        <f>J41/J6</f>
        <v>0.8716824176678768</v>
      </c>
      <c r="K62" s="16">
        <f t="shared" si="9"/>
        <v>148.5025756301406</v>
      </c>
      <c r="L62" s="16">
        <f t="shared" si="9"/>
        <v>1.2486209365947263</v>
      </c>
      <c r="M62" s="24">
        <f t="shared" si="9"/>
        <v>117.10012504154335</v>
      </c>
    </row>
    <row r="63" spans="1:13" x14ac:dyDescent="0.25">
      <c r="H63" s="35"/>
      <c r="I63" s="56">
        <f t="shared" si="8"/>
        <v>1.1000000000000001</v>
      </c>
      <c r="J63" s="16">
        <f t="shared" ref="J63:M64" si="10">J42/J7</f>
        <v>0.86811424323882758</v>
      </c>
      <c r="K63" s="16">
        <f t="shared" si="10"/>
        <v>154.78208951055589</v>
      </c>
      <c r="L63" s="16">
        <f t="shared" si="10"/>
        <v>1.2270564189300055</v>
      </c>
      <c r="M63" s="24">
        <f t="shared" si="10"/>
        <v>125.67305183548061</v>
      </c>
    </row>
    <row r="64" spans="1:13" ht="15.75" thickBot="1" x14ac:dyDescent="0.3">
      <c r="H64" s="36"/>
      <c r="I64" s="57">
        <f t="shared" si="8"/>
        <v>1.2</v>
      </c>
      <c r="J64" s="18">
        <f t="shared" si="10"/>
        <v>0.88188430127729567</v>
      </c>
      <c r="K64" s="18">
        <f t="shared" si="10"/>
        <v>168.44781621359564</v>
      </c>
      <c r="L64" s="18">
        <f t="shared" si="10"/>
        <v>1.2098169200280049</v>
      </c>
      <c r="M64" s="25">
        <f t="shared" si="10"/>
        <v>139.59803682076063</v>
      </c>
    </row>
    <row r="65" spans="8:13" x14ac:dyDescent="0.25">
      <c r="H65" s="42" t="s">
        <v>39</v>
      </c>
      <c r="I65" s="55">
        <f>B51</f>
        <v>0.8</v>
      </c>
      <c r="J65" s="17">
        <f>J51/J44</f>
        <v>0.65208487918973068</v>
      </c>
      <c r="K65" s="17">
        <f t="shared" ref="K65:M65" si="11">K51/K44</f>
        <v>0.99147072419142634</v>
      </c>
      <c r="L65" s="17">
        <f t="shared" si="11"/>
        <v>0.70272897996229633</v>
      </c>
      <c r="M65" s="26">
        <f t="shared" si="11"/>
        <v>0.98807593073674227</v>
      </c>
    </row>
    <row r="66" spans="8:13" x14ac:dyDescent="0.25">
      <c r="H66" s="43"/>
      <c r="I66" s="56">
        <f t="shared" ref="I66:I71" si="12">B52</f>
        <v>0.9</v>
      </c>
      <c r="J66" s="16">
        <f t="shared" ref="J66:M71" si="13">J52/J45</f>
        <v>0.65211058262460808</v>
      </c>
      <c r="K66" s="16">
        <f t="shared" si="13"/>
        <v>0.99231572337140439</v>
      </c>
      <c r="L66" s="16">
        <f t="shared" si="13"/>
        <v>0.6981139409385243</v>
      </c>
      <c r="M66" s="24">
        <f t="shared" si="13"/>
        <v>0.9896967930880507</v>
      </c>
    </row>
    <row r="67" spans="8:13" x14ac:dyDescent="0.25">
      <c r="H67" s="43"/>
      <c r="I67" s="56">
        <f t="shared" si="12"/>
        <v>0.95</v>
      </c>
      <c r="J67" s="16">
        <f t="shared" si="13"/>
        <v>0.65215678438183711</v>
      </c>
      <c r="K67" s="16">
        <f t="shared" si="13"/>
        <v>0.99270941445904737</v>
      </c>
      <c r="L67" s="16">
        <f t="shared" si="13"/>
        <v>0.69614897736248327</v>
      </c>
      <c r="M67" s="24">
        <f t="shared" si="13"/>
        <v>0.99037034883113539</v>
      </c>
    </row>
    <row r="68" spans="8:13" x14ac:dyDescent="0.25">
      <c r="H68" s="43"/>
      <c r="I68" s="56">
        <f t="shared" si="12"/>
        <v>1</v>
      </c>
      <c r="J68" s="16">
        <f t="shared" si="13"/>
        <v>0.65160712970556223</v>
      </c>
      <c r="K68" s="16">
        <f t="shared" si="13"/>
        <v>0.99309340458167861</v>
      </c>
      <c r="L68" s="16">
        <f t="shared" si="13"/>
        <v>0.69368463413573256</v>
      </c>
      <c r="M68" s="24">
        <f t="shared" si="13"/>
        <v>0.99099089341998703</v>
      </c>
    </row>
    <row r="69" spans="8:13" x14ac:dyDescent="0.25">
      <c r="H69" s="43"/>
      <c r="I69" s="56">
        <f t="shared" si="12"/>
        <v>1.05</v>
      </c>
      <c r="J69" s="16">
        <f t="shared" si="13"/>
        <v>0.65177207833024797</v>
      </c>
      <c r="K69" s="16">
        <f t="shared" si="13"/>
        <v>0.99335559543871199</v>
      </c>
      <c r="L69" s="16">
        <f t="shared" si="13"/>
        <v>0.69217707466717826</v>
      </c>
      <c r="M69" s="24">
        <f t="shared" si="13"/>
        <v>0.9916037031897369</v>
      </c>
    </row>
    <row r="70" spans="8:13" x14ac:dyDescent="0.25">
      <c r="H70" s="43"/>
      <c r="I70" s="56">
        <f t="shared" si="12"/>
        <v>1.1000000000000001</v>
      </c>
      <c r="J70" s="16">
        <f t="shared" si="13"/>
        <v>0.65133885361874932</v>
      </c>
      <c r="K70" s="16">
        <f t="shared" si="13"/>
        <v>0.99362172042022412</v>
      </c>
      <c r="L70" s="16">
        <f t="shared" si="13"/>
        <v>0.69012007533119002</v>
      </c>
      <c r="M70" s="24">
        <f t="shared" si="13"/>
        <v>0.99216749356560607</v>
      </c>
    </row>
    <row r="71" spans="8:13" ht="15.75" thickBot="1" x14ac:dyDescent="0.3">
      <c r="H71" s="44"/>
      <c r="I71" s="57">
        <f t="shared" si="12"/>
        <v>1.2</v>
      </c>
      <c r="J71" s="18">
        <f t="shared" si="13"/>
        <v>0.65300480676591088</v>
      </c>
      <c r="K71" s="18">
        <f t="shared" si="13"/>
        <v>0.99413310171870883</v>
      </c>
      <c r="L71" s="18">
        <f t="shared" si="13"/>
        <v>0.68845575155380279</v>
      </c>
      <c r="M71" s="25">
        <f t="shared" si="13"/>
        <v>0.99293775519451655</v>
      </c>
    </row>
  </sheetData>
  <mergeCells count="18">
    <mergeCell ref="H58:H64"/>
    <mergeCell ref="H65:H71"/>
    <mergeCell ref="A51:A57"/>
    <mergeCell ref="A23:A29"/>
    <mergeCell ref="A30:A36"/>
    <mergeCell ref="H2:H8"/>
    <mergeCell ref="H9:H15"/>
    <mergeCell ref="H16:H22"/>
    <mergeCell ref="H23:H29"/>
    <mergeCell ref="H30:H36"/>
    <mergeCell ref="H37:H43"/>
    <mergeCell ref="H44:H50"/>
    <mergeCell ref="H51:H57"/>
    <mergeCell ref="A2:A8"/>
    <mergeCell ref="A37:A43"/>
    <mergeCell ref="A9:A15"/>
    <mergeCell ref="A44:A50"/>
    <mergeCell ref="A16:A2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18" sqref="B18"/>
    </sheetView>
  </sheetViews>
  <sheetFormatPr defaultRowHeight="15" x14ac:dyDescent="0.25"/>
  <sheetData>
    <row r="1" spans="1:10" x14ac:dyDescent="0.25">
      <c r="A1" t="s">
        <v>13</v>
      </c>
      <c r="B1" t="s">
        <v>14</v>
      </c>
      <c r="F1" s="5"/>
      <c r="G1" s="5"/>
      <c r="H1" s="5"/>
      <c r="I1" s="5"/>
      <c r="J1" s="5"/>
    </row>
    <row r="2" spans="1:10" x14ac:dyDescent="0.25">
      <c r="A2" t="s">
        <v>15</v>
      </c>
      <c r="B2" t="s">
        <v>16</v>
      </c>
      <c r="F2" s="5"/>
      <c r="G2" s="3"/>
      <c r="H2" s="5"/>
      <c r="I2" s="5"/>
      <c r="J2" s="5"/>
    </row>
    <row r="3" spans="1:10" x14ac:dyDescent="0.25">
      <c r="A3" t="s">
        <v>17</v>
      </c>
      <c r="B3" t="s">
        <v>18</v>
      </c>
      <c r="F3" s="5"/>
      <c r="G3" s="3"/>
      <c r="H3" s="5"/>
      <c r="I3" s="5"/>
      <c r="J3" s="5"/>
    </row>
    <row r="4" spans="1:10" x14ac:dyDescent="0.25">
      <c r="A4" t="s">
        <v>19</v>
      </c>
      <c r="B4" t="s">
        <v>20</v>
      </c>
      <c r="F4" s="5"/>
      <c r="G4" s="3"/>
      <c r="H4" s="5"/>
      <c r="I4" s="5"/>
      <c r="J4" s="5"/>
    </row>
    <row r="5" spans="1:10" x14ac:dyDescent="0.25">
      <c r="A5" t="s">
        <v>21</v>
      </c>
      <c r="B5" t="s">
        <v>22</v>
      </c>
      <c r="F5" s="5"/>
      <c r="G5" s="3"/>
      <c r="H5" s="5"/>
      <c r="I5" s="5"/>
      <c r="J5" s="5"/>
    </row>
    <row r="6" spans="1:10" x14ac:dyDescent="0.25">
      <c r="A6" t="s">
        <v>23</v>
      </c>
      <c r="B6" t="s">
        <v>24</v>
      </c>
      <c r="F6" s="5"/>
      <c r="G6" s="3"/>
      <c r="H6" s="5"/>
      <c r="I6" s="5"/>
      <c r="J6" s="5"/>
    </row>
    <row r="7" spans="1:10" x14ac:dyDescent="0.25">
      <c r="A7" t="s">
        <v>25</v>
      </c>
      <c r="B7" t="s">
        <v>26</v>
      </c>
      <c r="F7" s="5"/>
      <c r="G7" s="3"/>
      <c r="H7" s="5"/>
      <c r="I7" s="5"/>
      <c r="J7" s="5"/>
    </row>
    <row r="8" spans="1:10" x14ac:dyDescent="0.25">
      <c r="F8" s="5"/>
      <c r="G8" s="3"/>
      <c r="H8" s="5"/>
      <c r="I8" s="5"/>
      <c r="J8" s="5"/>
    </row>
    <row r="9" spans="1:10" x14ac:dyDescent="0.25">
      <c r="F9" s="5"/>
      <c r="G9" s="3"/>
      <c r="H9" s="5"/>
      <c r="I9" s="5"/>
      <c r="J9" s="5"/>
    </row>
    <row r="10" spans="1:10" x14ac:dyDescent="0.25">
      <c r="A10" s="4" t="s">
        <v>5</v>
      </c>
      <c r="B10" t="s">
        <v>27</v>
      </c>
      <c r="F10" s="5"/>
      <c r="G10" s="3"/>
      <c r="H10" s="5"/>
      <c r="I10" s="5"/>
      <c r="J10" s="5"/>
    </row>
    <row r="11" spans="1:10" x14ac:dyDescent="0.25">
      <c r="A11" s="4" t="s">
        <v>6</v>
      </c>
      <c r="B11" t="s">
        <v>28</v>
      </c>
      <c r="F11" s="5"/>
      <c r="G11" s="3"/>
      <c r="H11" s="5"/>
      <c r="I11" s="5"/>
      <c r="J11" s="5"/>
    </row>
    <row r="12" spans="1:10" x14ac:dyDescent="0.25">
      <c r="A12" s="4" t="s">
        <v>7</v>
      </c>
      <c r="B12" t="s">
        <v>30</v>
      </c>
      <c r="F12" s="5"/>
      <c r="G12" s="3"/>
      <c r="H12" s="5"/>
      <c r="I12" s="5"/>
      <c r="J12" s="5"/>
    </row>
    <row r="13" spans="1:10" x14ac:dyDescent="0.25">
      <c r="A13" s="4" t="s">
        <v>8</v>
      </c>
      <c r="B13" t="s">
        <v>29</v>
      </c>
      <c r="F13" s="5"/>
      <c r="G13" s="3"/>
      <c r="H13" s="5"/>
      <c r="I13" s="5"/>
      <c r="J13" s="5"/>
    </row>
    <row r="14" spans="1:10" x14ac:dyDescent="0.25">
      <c r="A14" s="4" t="s">
        <v>9</v>
      </c>
      <c r="B14" t="s">
        <v>31</v>
      </c>
      <c r="F14" s="5"/>
      <c r="G14" s="3"/>
      <c r="H14" s="5"/>
      <c r="I14" s="5"/>
      <c r="J14" s="5"/>
    </row>
    <row r="15" spans="1:10" x14ac:dyDescent="0.25">
      <c r="A15" s="4" t="s">
        <v>10</v>
      </c>
      <c r="B15" t="s">
        <v>32</v>
      </c>
      <c r="F15" s="5"/>
      <c r="G15" s="3"/>
      <c r="H15" s="5"/>
      <c r="I15" s="5"/>
      <c r="J15" s="5"/>
    </row>
    <row r="16" spans="1:10" x14ac:dyDescent="0.25">
      <c r="A16" s="4" t="s">
        <v>11</v>
      </c>
      <c r="B16" t="s">
        <v>33</v>
      </c>
      <c r="F16" s="5"/>
      <c r="G16" s="3"/>
      <c r="H16" s="5"/>
      <c r="I16" s="5"/>
      <c r="J16" s="5"/>
    </row>
    <row r="17" spans="1:10" x14ac:dyDescent="0.25">
      <c r="A17" s="4" t="s">
        <v>12</v>
      </c>
      <c r="B17" t="s">
        <v>34</v>
      </c>
      <c r="F17" s="5"/>
      <c r="G17" s="3"/>
      <c r="H17" s="5"/>
      <c r="I17" s="5"/>
      <c r="J17" s="5"/>
    </row>
    <row r="18" spans="1:10" x14ac:dyDescent="0.25">
      <c r="F18" s="5"/>
      <c r="G18" s="3"/>
      <c r="H18" s="5"/>
      <c r="I18" s="5"/>
      <c r="J18" s="5"/>
    </row>
    <row r="19" spans="1:10" x14ac:dyDescent="0.25">
      <c r="F19" s="5"/>
      <c r="G19" s="3"/>
      <c r="H19" s="5"/>
      <c r="I19" s="5"/>
      <c r="J19" s="5"/>
    </row>
    <row r="20" spans="1:10" x14ac:dyDescent="0.25">
      <c r="F20" s="5"/>
      <c r="G20" s="3"/>
      <c r="H20" s="5"/>
      <c r="I20" s="5"/>
      <c r="J20" s="5"/>
    </row>
    <row r="21" spans="1:10" x14ac:dyDescent="0.25">
      <c r="F21" s="5"/>
      <c r="G21" s="3"/>
      <c r="H21" s="5"/>
      <c r="I21" s="5"/>
      <c r="J21" s="5"/>
    </row>
    <row r="22" spans="1:10" x14ac:dyDescent="0.25">
      <c r="F22" s="5"/>
      <c r="G22" s="3"/>
      <c r="H22" s="5"/>
      <c r="I22" s="5"/>
      <c r="J22" s="5"/>
    </row>
    <row r="23" spans="1:10" x14ac:dyDescent="0.25">
      <c r="F23" s="5"/>
      <c r="G23" s="3"/>
      <c r="H23" s="5"/>
      <c r="I23" s="5"/>
      <c r="J23" s="5"/>
    </row>
    <row r="24" spans="1:10" x14ac:dyDescent="0.25">
      <c r="F24" s="5"/>
      <c r="G24" s="3"/>
      <c r="H24" s="5"/>
      <c r="I24" s="5"/>
      <c r="J24" s="5"/>
    </row>
    <row r="25" spans="1:10" x14ac:dyDescent="0.25">
      <c r="F25" s="5"/>
      <c r="G25" s="3"/>
      <c r="H25" s="5"/>
      <c r="I25" s="5"/>
      <c r="J25" s="5"/>
    </row>
    <row r="26" spans="1:10" x14ac:dyDescent="0.25">
      <c r="F26" s="5"/>
      <c r="G26" s="3"/>
      <c r="H26" s="5"/>
      <c r="I26" s="5"/>
      <c r="J26" s="5"/>
    </row>
    <row r="27" spans="1:10" x14ac:dyDescent="0.25">
      <c r="F27" s="5"/>
      <c r="G27" s="3"/>
      <c r="H27" s="5"/>
      <c r="I27" s="5"/>
      <c r="J27" s="5"/>
    </row>
    <row r="28" spans="1:10" x14ac:dyDescent="0.25">
      <c r="F28" s="5"/>
      <c r="G28" s="3"/>
      <c r="H28" s="5"/>
      <c r="I28" s="5"/>
      <c r="J28" s="5"/>
    </row>
    <row r="29" spans="1:10" x14ac:dyDescent="0.25">
      <c r="F29" s="5"/>
      <c r="G29" s="3"/>
      <c r="H29" s="5"/>
      <c r="I29" s="5"/>
      <c r="J29" s="5"/>
    </row>
    <row r="30" spans="1:10" x14ac:dyDescent="0.25">
      <c r="F30" s="5"/>
      <c r="G30" s="3"/>
      <c r="H30" s="5"/>
      <c r="I30" s="5"/>
      <c r="J30" s="5"/>
    </row>
    <row r="31" spans="1:10" x14ac:dyDescent="0.25">
      <c r="F31" s="5"/>
      <c r="G31" s="3"/>
      <c r="H31" s="5"/>
      <c r="I31" s="5"/>
      <c r="J31" s="5"/>
    </row>
    <row r="32" spans="1:10" x14ac:dyDescent="0.25">
      <c r="F32" s="5"/>
      <c r="G32" s="3"/>
      <c r="H32" s="5"/>
      <c r="I32" s="5"/>
      <c r="J32" s="5"/>
    </row>
    <row r="33" spans="6:10" x14ac:dyDescent="0.25">
      <c r="F33" s="5"/>
      <c r="G33" s="3"/>
      <c r="H33" s="5"/>
      <c r="I33" s="5"/>
      <c r="J33" s="5"/>
    </row>
    <row r="34" spans="6:10" x14ac:dyDescent="0.25">
      <c r="F34" s="5"/>
      <c r="G34" s="5"/>
      <c r="H34" s="5"/>
      <c r="I34" s="5"/>
      <c r="J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network_size</vt:lpstr>
      <vt:lpstr>supply_temp_reach</vt:lpstr>
      <vt:lpstr>substation_temp_difference</vt:lpstr>
      <vt:lpstr>pipe_diameters</vt:lpstr>
      <vt:lpstr>supply_temp_level</vt:lpstr>
      <vt:lpstr>pipe_lengths</vt:lpstr>
      <vt:lpstr>heat_demand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Annelies Vandermeulen</cp:lastModifiedBy>
  <dcterms:created xsi:type="dcterms:W3CDTF">2018-08-09T10:41:04Z</dcterms:created>
  <dcterms:modified xsi:type="dcterms:W3CDTF">2018-08-09T13:51:15Z</dcterms:modified>
</cp:coreProperties>
</file>