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0111619\Documents\Python\MODESTO\misc\FlexibiltyFunctions\results\"/>
    </mc:Choice>
  </mc:AlternateContent>
  <bookViews>
    <workbookView xWindow="0" yWindow="0" windowWidth="19140" windowHeight="6855"/>
  </bookViews>
  <sheets>
    <sheet name="Capacitances kWhperK" sheetId="1" r:id="rId1"/>
    <sheet name="Downward energy kWh" sheetId="2" r:id="rId2"/>
    <sheet name="Upward Energy kWh" sheetId="3" r:id="rId3"/>
    <sheet name="Max upward power kW" sheetId="4" r:id="rId4"/>
    <sheet name="Stored energy vs capacitance" sheetId="5" r:id="rId5"/>
    <sheet name="Response time" sheetId="6" r:id="rId6"/>
    <sheet name="Energy difference kWh" sheetId="7" r:id="rId7"/>
    <sheet name="efficciency percent" sheetId="8" r:id="rId8"/>
    <sheet name="Max downward power kW" sheetId="9" r:id="rId9"/>
    <sheet name="Cost difference euro" sheetId="10" r:id="rId10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F3" i="1"/>
  <c r="G3" i="1"/>
  <c r="F7" i="1" l="1"/>
  <c r="F6" i="1"/>
  <c r="F5" i="1"/>
  <c r="F4" i="1"/>
</calcChain>
</file>

<file path=xl/sharedStrings.xml><?xml version="1.0" encoding="utf-8"?>
<sst xmlns="http://schemas.openxmlformats.org/spreadsheetml/2006/main" count="143" uniqueCount="30">
  <si>
    <t>Network</t>
  </si>
  <si>
    <t>Buildings</t>
  </si>
  <si>
    <t>Combined</t>
  </si>
  <si>
    <t>NewStreet</t>
  </si>
  <si>
    <t>MixedStreet</t>
  </si>
  <si>
    <t>OldStreet</t>
  </si>
  <si>
    <t>linear</t>
  </si>
  <si>
    <t>radial</t>
  </si>
  <si>
    <t>NoPipes</t>
  </si>
  <si>
    <t>Building</t>
  </si>
  <si>
    <t>Pipe</t>
  </si>
  <si>
    <t>Combined total</t>
  </si>
  <si>
    <t>Stored energy</t>
  </si>
  <si>
    <t>Used energy</t>
  </si>
  <si>
    <t>New street</t>
  </si>
  <si>
    <t>Mixed street</t>
  </si>
  <si>
    <t>Old street</t>
  </si>
  <si>
    <t>Linear district</t>
  </si>
  <si>
    <t>Radial district</t>
  </si>
  <si>
    <t>Combined -LP</t>
  </si>
  <si>
    <t>Buildings - ideal network</t>
  </si>
  <si>
    <t>Buildings – ideal network</t>
  </si>
  <si>
    <t>Combined - LP</t>
  </si>
  <si>
    <t>Series district</t>
  </si>
  <si>
    <t>Parallel district</t>
  </si>
  <si>
    <t>Capacitance</t>
  </si>
  <si>
    <t>Total UA-value</t>
  </si>
  <si>
    <t>Oud</t>
  </si>
  <si>
    <t>Nieuw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</si>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</sst>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h]:mm:ss"/>
    <numFmt numFmtId="165" formatCode="h:mm;@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7F7F7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164" fontId="0" fillId="0" borderId="7" xfId="0" applyNumberFormat="1" applyBorder="1"/>
    <xf numFmtId="0" fontId="1" fillId="0" borderId="8" xfId="0" applyFont="1" applyBorder="1" applyAlignment="1">
      <alignment horizontal="center" vertical="top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2" fontId="0" fillId="0" borderId="7" xfId="0" applyNumberFormat="1" applyBorder="1"/>
    <xf numFmtId="2" fontId="0" fillId="0" borderId="9" xfId="0" applyNumberFormat="1" applyBorder="1" applyAlignment="1">
      <alignment wrapText="1"/>
    </xf>
    <xf numFmtId="2" fontId="0" fillId="0" borderId="9" xfId="0" applyNumberFormat="1" applyBorder="1"/>
    <xf numFmtId="2" fontId="0" fillId="0" borderId="10" xfId="0" applyNumberFormat="1" applyBorder="1"/>
    <xf numFmtId="0" fontId="3" fillId="0" borderId="2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5" fontId="0" fillId="0" borderId="0" xfId="0" applyNumberFormat="1"/>
    <xf numFmtId="165" fontId="0" fillId="0" borderId="0" xfId="0" applyNumberFormat="1" applyBorder="1"/>
    <xf numFmtId="0" fontId="1" fillId="0" borderId="7" xfId="0" applyFont="1" applyBorder="1" applyAlignment="1">
      <alignment horizontal="center" vertical="top"/>
    </xf>
    <xf numFmtId="0" fontId="0" fillId="0" borderId="6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top"/>
    </xf>
    <xf numFmtId="0" fontId="1" fillId="0" borderId="15" xfId="0" applyFont="1" applyFill="1" applyBorder="1" applyAlignment="1">
      <alignment horizontal="center" vertical="top"/>
    </xf>
    <xf numFmtId="0" fontId="1" fillId="0" borderId="16" xfId="0" applyFont="1" applyFill="1" applyBorder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0" fillId="0" borderId="6" xfId="0" applyNumberFormat="1" applyBorder="1"/>
    <xf numFmtId="2" fontId="0" fillId="0" borderId="8" xfId="0" applyNumberFormat="1" applyBorder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'Downward energy kWh'!$A$8:$E$8</c:f>
              <c:strCache>
                <c:ptCount val="1"/>
                <c:pt idx="0">
                  <c:v>Stored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'Downward energy kWh'!$B$20:$B$24</c:f>
              <c:strCache>
                <c:ptCount val="5"/>
                <c:pt idx="0">
                  <c:v>New street</c:v>
                </c:pt>
                <c:pt idx="1">
                  <c:v>Mixed street</c:v>
                </c:pt>
                <c:pt idx="2">
                  <c:v>Old street</c:v>
                </c:pt>
                <c:pt idx="3">
                  <c:v>Series district</c:v>
                </c:pt>
                <c:pt idx="4">
                  <c:v>Parallel district</c:v>
                </c:pt>
              </c:strCache>
            </c:strRef>
          </c:cat>
          <c:val>
            <c:numRef>
              <c:f>'Downward energy kWh'!$F$20:$F$24</c:f>
              <c:numCache>
                <c:formatCode>0.00</c:formatCode>
                <c:ptCount val="5"/>
                <c:pt idx="0">
                  <c:v>802.1539406226625</c:v>
                </c:pt>
                <c:pt idx="1">
                  <c:v>824.68686571642513</c:v>
                </c:pt>
                <c:pt idx="2">
                  <c:v>841.73231394333982</c:v>
                </c:pt>
                <c:pt idx="3">
                  <c:v>3241.4503717400412</c:v>
                </c:pt>
                <c:pt idx="4">
                  <c:v>3220.6213525852731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7-4048-8238-7473AD940DC9}"/>
            </c:ext>
          </c:extLst>
        </c:ser>
        <c:ser>
          <c:idx val="1"/>
          <c:order val="1"/>
          <c:tx>
            <c:strRef>
              <c:f>'Downward energy kWh'!$G$8:$K$8</c:f>
              <c:strCache>
                <c:ptCount val="1"/>
                <c:pt idx="0">
                  <c:v>Used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'Downward energy kWh'!$B$20:$B$24</c:f>
              <c:strCache>
                <c:ptCount val="5"/>
                <c:pt idx="0">
                  <c:v>New street</c:v>
                </c:pt>
                <c:pt idx="1">
                  <c:v>Mixed street</c:v>
                </c:pt>
                <c:pt idx="2">
                  <c:v>Old street</c:v>
                </c:pt>
                <c:pt idx="3">
                  <c:v>Series district</c:v>
                </c:pt>
                <c:pt idx="4">
                  <c:v>Parallel district</c:v>
                </c:pt>
              </c:strCache>
            </c:strRef>
          </c:cat>
          <c:val>
            <c:numRef>
              <c:f>'Downward energy kWh'!$G$20:$G$24</c:f>
              <c:numCache>
                <c:formatCode>0.00</c:formatCode>
                <c:ptCount val="5"/>
                <c:pt idx="0">
                  <c:v>594.69343964682707</c:v>
                </c:pt>
                <c:pt idx="1">
                  <c:v>602.60452486864403</c:v>
                </c:pt>
                <c:pt idx="2">
                  <c:v>607.22829635620531</c:v>
                </c:pt>
                <c:pt idx="3">
                  <c:v>2500.820925594765</c:v>
                </c:pt>
                <c:pt idx="4">
                  <c:v>2480.9070854485208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7-4048-8238-7473AD94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16568"/>
        <c:axId val="494914272"/>
      </c:barChart>
      <c:catAx>
        <c:axId val="49491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14272"/>
        <c:crosses val="autoZero"/>
        <c:auto val="1"/>
        <c:lblAlgn val="ctr"/>
        <c:lblOffset val="100"/>
        <c:noMultiLvlLbl val="0"/>
      </c:catAx>
      <c:valAx>
        <c:axId val="4949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'Downward energy kWh'!$A$8:$E$8</c:f>
              <c:strCache>
                <c:ptCount val="1"/>
                <c:pt idx="0">
                  <c:v>Stored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'Downward energy kWh'!$B$20:$B$24</c:f>
              <c:strCache>
                <c:ptCount val="5"/>
                <c:pt idx="0">
                  <c:v>New street</c:v>
                </c:pt>
                <c:pt idx="1">
                  <c:v>Mixed street</c:v>
                </c:pt>
                <c:pt idx="2">
                  <c:v>Old street</c:v>
                </c:pt>
                <c:pt idx="3">
                  <c:v>Series district</c:v>
                </c:pt>
                <c:pt idx="4">
                  <c:v>Parallel district</c:v>
                </c:pt>
              </c:strCache>
            </c:strRef>
          </c:cat>
          <c:val>
            <c:numRef>
              <c:f>'Downward energy kWh'!$I$20:$I$24</c:f>
              <c:numCache>
                <c:formatCode>0.00</c:formatCode>
                <c:ptCount val="5"/>
                <c:pt idx="0">
                  <c:v>0.69169744890833296</c:v>
                </c:pt>
                <c:pt idx="1">
                  <c:v>2.8539181361071662</c:v>
                </c:pt>
                <c:pt idx="2">
                  <c:v>3.370520660430584</c:v>
                </c:pt>
                <c:pt idx="3">
                  <c:v>5.4635982710628248</c:v>
                </c:pt>
                <c:pt idx="4">
                  <c:v>2.963760202334127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6-4171-95F3-E620C29D7B3B}"/>
            </c:ext>
          </c:extLst>
        </c:ser>
        <c:ser>
          <c:idx val="1"/>
          <c:order val="1"/>
          <c:tx>
            <c:strRef>
              <c:f>'Downward energy kWh'!$G$8:$K$8</c:f>
              <c:strCache>
                <c:ptCount val="1"/>
                <c:pt idx="0">
                  <c:v>Used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'Downward energy kWh'!$B$20:$B$24</c:f>
              <c:strCache>
                <c:ptCount val="5"/>
                <c:pt idx="0">
                  <c:v>New street</c:v>
                </c:pt>
                <c:pt idx="1">
                  <c:v>Mixed street</c:v>
                </c:pt>
                <c:pt idx="2">
                  <c:v>Old street</c:v>
                </c:pt>
                <c:pt idx="3">
                  <c:v>Series district</c:v>
                </c:pt>
                <c:pt idx="4">
                  <c:v>Parallel district</c:v>
                </c:pt>
              </c:strCache>
            </c:strRef>
          </c:cat>
          <c:val>
            <c:numRef>
              <c:f>'Downward energy kWh'!$J$20:$J$24</c:f>
              <c:numCache>
                <c:formatCode>0.00</c:formatCode>
                <c:ptCount val="5"/>
                <c:pt idx="0">
                  <c:v>0.35140073683333439</c:v>
                </c:pt>
                <c:pt idx="1">
                  <c:v>1.5419710133094211</c:v>
                </c:pt>
                <c:pt idx="2">
                  <c:v>1.878959421050163</c:v>
                </c:pt>
                <c:pt idx="3">
                  <c:v>3.895419806220104</c:v>
                </c:pt>
                <c:pt idx="4">
                  <c:v>2.0017586785793582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6-4171-95F3-E620C29D7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767288"/>
        <c:axId val="494768600"/>
      </c:barChart>
      <c:catAx>
        <c:axId val="49476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8600"/>
        <c:crosses val="autoZero"/>
        <c:auto val="1"/>
        <c:lblAlgn val="ctr"/>
        <c:lblOffset val="100"/>
        <c:noMultiLvlLbl val="0"/>
      </c:catAx>
      <c:valAx>
        <c:axId val="4947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'Cost difference euro'!$D$16</c:f>
              <c:strCache>
                <c:ptCount val="1"/>
                <c:pt idx="0">
                  <c:v>New street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difference euro'!$E$15:$H$15</c:f>
              <c:strCache>
                <c:ptCount val="4"/>
                <c:pt idx="0">
                  <c:v>Buildings – ideal network</c:v>
                </c:pt>
                <c:pt idx="1">
                  <c:v>Buildings</c:v>
                </c:pt>
                <c:pt idx="2">
                  <c:v>Network</c:v>
                </c:pt>
                <c:pt idx="3">
                  <c:v>Combined - LP</c:v>
                </c:pt>
              </c:strCache>
            </c:strRef>
          </c:cat>
          <c:val>
            <c:numRef>
              <c:f>'Cost difference euro'!$E$16:$H$16</c:f>
              <c:numCache>
                <c:formatCode>General</c:formatCode>
                <c:ptCount val="4"/>
                <c:pt idx="0">
                  <c:v>385.8</c:v>
                </c:pt>
                <c:pt idx="1">
                  <c:v>387.23</c:v>
                </c:pt>
                <c:pt idx="2">
                  <c:v>0.04</c:v>
                </c:pt>
                <c:pt idx="3">
                  <c:v>387.62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D-4FB0-B8B2-ABBD6B560622}"/>
            </c:ext>
          </c:extLst>
        </c:ser>
        <c:ser>
          <c:idx val="1"/>
          <c:order val="1"/>
          <c:tx>
            <c:strRef>
              <c:f>'Cost difference euro'!$D$17</c:f>
              <c:strCache>
                <c:ptCount val="1"/>
                <c:pt idx="0">
                  <c:v>Mixed street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difference euro'!$E$15:$H$15</c:f>
              <c:strCache>
                <c:ptCount val="4"/>
                <c:pt idx="0">
                  <c:v>Buildings – ideal network</c:v>
                </c:pt>
                <c:pt idx="1">
                  <c:v>Buildings</c:v>
                </c:pt>
                <c:pt idx="2">
                  <c:v>Network</c:v>
                </c:pt>
                <c:pt idx="3">
                  <c:v>Combined - LP</c:v>
                </c:pt>
              </c:strCache>
            </c:strRef>
          </c:cat>
          <c:val>
            <c:numRef>
              <c:f>'Cost difference euro'!$E$17:$H$17</c:f>
              <c:numCache>
                <c:formatCode>General</c:formatCode>
                <c:ptCount val="4"/>
                <c:pt idx="0">
                  <c:v>380.79</c:v>
                </c:pt>
                <c:pt idx="1">
                  <c:v>380.52</c:v>
                </c:pt>
                <c:pt idx="2">
                  <c:v>0.2</c:v>
                </c:pt>
                <c:pt idx="3">
                  <c:v>381.35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D-4FB0-B8B2-ABBD6B560622}"/>
            </c:ext>
          </c:extLst>
        </c:ser>
        <c:ser>
          <c:idx val="2"/>
          <c:order val="2"/>
          <c:tx>
            <c:strRef>
              <c:f>'Cost difference euro'!$D$18</c:f>
              <c:strCache>
                <c:ptCount val="1"/>
                <c:pt idx="0">
                  <c:v>Old street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'Cost difference euro'!$E$15:$H$15</c:f>
              <c:strCache>
                <c:ptCount val="4"/>
                <c:pt idx="0">
                  <c:v>Buildings – ideal network</c:v>
                </c:pt>
                <c:pt idx="1">
                  <c:v>Buildings</c:v>
                </c:pt>
                <c:pt idx="2">
                  <c:v>Network</c:v>
                </c:pt>
                <c:pt idx="3">
                  <c:v>Combined - LP</c:v>
                </c:pt>
              </c:strCache>
            </c:strRef>
          </c:cat>
          <c:val>
            <c:numRef>
              <c:f>'Cost difference euro'!$E$18:$H$18</c:f>
              <c:numCache>
                <c:formatCode>General</c:formatCode>
                <c:ptCount val="4"/>
                <c:pt idx="0">
                  <c:v>372.02</c:v>
                </c:pt>
                <c:pt idx="1">
                  <c:v>372.72</c:v>
                </c:pt>
                <c:pt idx="2">
                  <c:v>0.42</c:v>
                </c:pt>
                <c:pt idx="3">
                  <c:v>373.9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D-4FB0-B8B2-ABBD6B560622}"/>
            </c:ext>
          </c:extLst>
        </c:ser>
        <c:ser>
          <c:idx val="3"/>
          <c:order val="3"/>
          <c:tx>
            <c:strRef>
              <c:f>'Cost difference euro'!$D$19</c:f>
              <c:strCache>
                <c:ptCount val="1"/>
                <c:pt idx="0">
                  <c:v>Linear district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'Cost difference euro'!$E$15:$H$15</c:f>
              <c:strCache>
                <c:ptCount val="4"/>
                <c:pt idx="0">
                  <c:v>Buildings – ideal network</c:v>
                </c:pt>
                <c:pt idx="1">
                  <c:v>Buildings</c:v>
                </c:pt>
                <c:pt idx="2">
                  <c:v>Network</c:v>
                </c:pt>
                <c:pt idx="3">
                  <c:v>Combined - LP</c:v>
                </c:pt>
              </c:strCache>
            </c:strRef>
          </c:cat>
          <c:val>
            <c:numRef>
              <c:f>'Cost difference euro'!$E$19:$H$19</c:f>
              <c:numCache>
                <c:formatCode>General</c:formatCode>
                <c:ptCount val="4"/>
                <c:pt idx="0">
                  <c:v>1669.76</c:v>
                </c:pt>
                <c:pt idx="1">
                  <c:v>1760.19</c:v>
                </c:pt>
                <c:pt idx="2">
                  <c:v>2.33</c:v>
                </c:pt>
                <c:pt idx="3">
                  <c:v>1762.61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D-4FB0-B8B2-ABBD6B560622}"/>
            </c:ext>
          </c:extLst>
        </c:ser>
        <c:ser>
          <c:idx val="4"/>
          <c:order val="4"/>
          <c:tx>
            <c:strRef>
              <c:f>'Cost difference euro'!$D$20</c:f>
              <c:strCache>
                <c:ptCount val="1"/>
                <c:pt idx="0">
                  <c:v>Radial district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'Cost difference euro'!$E$15:$H$15</c:f>
              <c:strCache>
                <c:ptCount val="4"/>
                <c:pt idx="0">
                  <c:v>Buildings – ideal network</c:v>
                </c:pt>
                <c:pt idx="1">
                  <c:v>Buildings</c:v>
                </c:pt>
                <c:pt idx="2">
                  <c:v>Network</c:v>
                </c:pt>
                <c:pt idx="3">
                  <c:v>Combined - LP</c:v>
                </c:pt>
              </c:strCache>
            </c:strRef>
          </c:cat>
          <c:val>
            <c:numRef>
              <c:f>'Cost difference euro'!$E$20:$H$20</c:f>
              <c:numCache>
                <c:formatCode>General</c:formatCode>
                <c:ptCount val="4"/>
                <c:pt idx="0">
                  <c:v>1669.76</c:v>
                </c:pt>
                <c:pt idx="1">
                  <c:v>1741.19</c:v>
                </c:pt>
                <c:pt idx="2">
                  <c:v>1.04</c:v>
                </c:pt>
                <c:pt idx="3">
                  <c:v>1742.07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D-4FB0-B8B2-ABBD6B560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334320"/>
        <c:axId val="383334976"/>
      </c:barChart>
      <c:catAx>
        <c:axId val="38333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34976"/>
        <c:crosses val="autoZero"/>
        <c:auto val="1"/>
        <c:lblAlgn val="ctr"/>
        <c:lblOffset val="100"/>
        <c:noMultiLvlLbl val="0"/>
      </c:catAx>
      <c:valAx>
        <c:axId val="3833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34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27</xdr:row>
      <xdr:rowOff>66675</xdr:rowOff>
    </xdr:from>
    <xdr:to>
      <xdr:col>7</xdr:col>
      <xdr:colOff>371475</xdr:colOff>
      <xdr:row>41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27</xdr:row>
      <xdr:rowOff>85725</xdr:rowOff>
    </xdr:from>
    <xdr:to>
      <xdr:col>14</xdr:col>
      <xdr:colOff>19050</xdr:colOff>
      <xdr:row>41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12</xdr:row>
      <xdr:rowOff>114299</xdr:rowOff>
    </xdr:from>
    <xdr:to>
      <xdr:col>21</xdr:col>
      <xdr:colOff>152400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sqref="A1:G7"/>
    </sheetView>
  </sheetViews>
  <sheetFormatPr defaultRowHeight="15" x14ac:dyDescent="0.25"/>
  <cols>
    <col min="1" max="1" width="12.140625" bestFit="1" customWidth="1"/>
    <col min="5" max="5" width="8.7109375" bestFit="1" customWidth="1"/>
    <col min="7" max="7" width="10.140625" bestFit="1" customWidth="1"/>
  </cols>
  <sheetData>
    <row r="1" spans="1:12" x14ac:dyDescent="0.25">
      <c r="A1" s="3"/>
      <c r="B1" s="29" t="s">
        <v>25</v>
      </c>
      <c r="C1" s="29"/>
      <c r="D1" s="30"/>
      <c r="E1" s="31" t="s">
        <v>26</v>
      </c>
      <c r="F1" s="29"/>
      <c r="G1" s="30"/>
    </row>
    <row r="2" spans="1:12" x14ac:dyDescent="0.25">
      <c r="A2" s="28"/>
      <c r="B2" s="1" t="s">
        <v>0</v>
      </c>
      <c r="C2" s="1" t="s">
        <v>1</v>
      </c>
      <c r="D2" s="27" t="s">
        <v>2</v>
      </c>
      <c r="E2" s="6" t="s">
        <v>0</v>
      </c>
      <c r="F2" s="1" t="s">
        <v>1</v>
      </c>
      <c r="G2" s="27" t="s">
        <v>2</v>
      </c>
    </row>
    <row r="3" spans="1:12" x14ac:dyDescent="0.25">
      <c r="A3" s="6" t="s">
        <v>3</v>
      </c>
      <c r="B3" s="16">
        <v>0.4171048047185274</v>
      </c>
      <c r="C3" s="16">
        <v>292.23742722702889</v>
      </c>
      <c r="D3" s="17">
        <v>292.65453203174741</v>
      </c>
      <c r="E3" s="38">
        <v>36.79</v>
      </c>
      <c r="F3" s="16">
        <f>L5*10</f>
        <v>1616.9</v>
      </c>
      <c r="G3" s="17">
        <f>E3+F3</f>
        <v>1653.69</v>
      </c>
    </row>
    <row r="4" spans="1:12" x14ac:dyDescent="0.25">
      <c r="A4" s="6" t="s">
        <v>4</v>
      </c>
      <c r="B4" s="16">
        <v>0.4171048047185274</v>
      </c>
      <c r="C4" s="16">
        <v>390.57361416907003</v>
      </c>
      <c r="D4" s="17">
        <v>390.99071897378849</v>
      </c>
      <c r="E4" s="38">
        <v>36.791699999999999</v>
      </c>
      <c r="F4" s="16">
        <f>L5*5+L4*5</f>
        <v>2514.3500000000004</v>
      </c>
      <c r="G4" s="17">
        <f t="shared" ref="G4:G7" si="0">E4+F4</f>
        <v>2551.1417000000006</v>
      </c>
      <c r="K4" t="s">
        <v>27</v>
      </c>
      <c r="L4">
        <v>341.18</v>
      </c>
    </row>
    <row r="5" spans="1:12" x14ac:dyDescent="0.25">
      <c r="A5" s="6" t="s">
        <v>5</v>
      </c>
      <c r="B5" s="16">
        <v>0.49249232761650552</v>
      </c>
      <c r="C5" s="16">
        <v>488.90980111111111</v>
      </c>
      <c r="D5" s="17">
        <v>489.40229343872761</v>
      </c>
      <c r="E5" s="38">
        <v>37.541800000000002</v>
      </c>
      <c r="F5" s="16">
        <f>L4*10</f>
        <v>3411.8</v>
      </c>
      <c r="G5" s="17">
        <f t="shared" si="0"/>
        <v>3449.3418000000001</v>
      </c>
      <c r="K5" t="s">
        <v>28</v>
      </c>
      <c r="L5">
        <v>161.69</v>
      </c>
    </row>
    <row r="6" spans="1:12" x14ac:dyDescent="0.25">
      <c r="A6" s="6" t="s">
        <v>6</v>
      </c>
      <c r="B6" s="16">
        <v>0.75304372074470916</v>
      </c>
      <c r="C6" s="16">
        <v>1020.082578953735</v>
      </c>
      <c r="D6" s="17">
        <v>1020.83562267448</v>
      </c>
      <c r="E6" s="38">
        <v>23.035900000000002</v>
      </c>
      <c r="F6" s="16">
        <f>10*(L4+L5+L6)</f>
        <v>7706.8000000000011</v>
      </c>
      <c r="G6" s="17">
        <f t="shared" si="0"/>
        <v>7729.8359000000009</v>
      </c>
      <c r="K6" t="s">
        <v>29</v>
      </c>
      <c r="L6">
        <v>267.81</v>
      </c>
    </row>
    <row r="7" spans="1:12" ht="15.75" thickBot="1" x14ac:dyDescent="0.3">
      <c r="A7" s="8" t="s">
        <v>7</v>
      </c>
      <c r="B7" s="19">
        <v>0.59556400624078487</v>
      </c>
      <c r="C7" s="19">
        <v>1020.082578953735</v>
      </c>
      <c r="D7" s="20">
        <v>1020.678142959976</v>
      </c>
      <c r="E7" s="39">
        <v>23.029800000000002</v>
      </c>
      <c r="F7" s="19">
        <f>10*(L4+L5+L6)</f>
        <v>7706.8000000000011</v>
      </c>
      <c r="G7" s="20">
        <f t="shared" si="0"/>
        <v>7729.8298000000013</v>
      </c>
    </row>
  </sheetData>
  <mergeCells count="2">
    <mergeCell ref="B1:D1"/>
    <mergeCell ref="E1:G1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2" sqref="G22"/>
    </sheetView>
  </sheetViews>
  <sheetFormatPr defaultRowHeight="15" x14ac:dyDescent="0.25"/>
  <sheetData>
    <row r="1" spans="1:8" x14ac:dyDescent="0.25">
      <c r="B1" s="1" t="s">
        <v>8</v>
      </c>
      <c r="C1" s="1" t="s">
        <v>9</v>
      </c>
      <c r="D1" s="1" t="s">
        <v>10</v>
      </c>
      <c r="E1" s="1" t="s">
        <v>2</v>
      </c>
      <c r="F1" s="1" t="s">
        <v>11</v>
      </c>
    </row>
    <row r="2" spans="1:8" x14ac:dyDescent="0.25">
      <c r="A2" s="1" t="s">
        <v>3</v>
      </c>
      <c r="B2">
        <v>385.79649567887651</v>
      </c>
      <c r="C2">
        <v>387.23293867099619</v>
      </c>
      <c r="D2">
        <v>1.1104024767519149E-2</v>
      </c>
      <c r="E2">
        <v>9.7467285461789288E-2</v>
      </c>
      <c r="F2">
        <v>387.33040595645798</v>
      </c>
    </row>
    <row r="3" spans="1:8" x14ac:dyDescent="0.25">
      <c r="A3" s="1" t="s">
        <v>4</v>
      </c>
      <c r="B3">
        <v>380.78828396229437</v>
      </c>
      <c r="C3">
        <v>380.52218402087419</v>
      </c>
      <c r="D3">
        <v>0.23002389050816421</v>
      </c>
      <c r="E3">
        <v>0.64771433226360386</v>
      </c>
      <c r="F3">
        <v>381.1698983531378</v>
      </c>
    </row>
    <row r="4" spans="1:8" x14ac:dyDescent="0.25">
      <c r="A4" s="1" t="s">
        <v>5</v>
      </c>
      <c r="B4">
        <v>372.01745819829563</v>
      </c>
      <c r="C4">
        <v>372.72427876902469</v>
      </c>
      <c r="D4">
        <v>0.38739818166686751</v>
      </c>
      <c r="E4">
        <v>1.0919309663531751</v>
      </c>
      <c r="F4">
        <v>373.81620973537792</v>
      </c>
    </row>
    <row r="5" spans="1:8" x14ac:dyDescent="0.25">
      <c r="A5" s="1" t="s">
        <v>6</v>
      </c>
      <c r="B5">
        <v>1669.758733198825</v>
      </c>
      <c r="C5">
        <v>1760.191479449491</v>
      </c>
      <c r="D5">
        <v>2.3272413414051698</v>
      </c>
      <c r="E5">
        <v>2.419278736753768</v>
      </c>
      <c r="F5">
        <v>1762.610758186245</v>
      </c>
    </row>
    <row r="6" spans="1:8" x14ac:dyDescent="0.25">
      <c r="A6" s="1" t="s">
        <v>7</v>
      </c>
      <c r="B6">
        <v>1669.758733198825</v>
      </c>
      <c r="C6">
        <v>1741.192818311793</v>
      </c>
      <c r="D6">
        <v>1.039757154663675</v>
      </c>
      <c r="E6">
        <v>0.87846999286921346</v>
      </c>
      <c r="F6">
        <v>1742.0712883046619</v>
      </c>
    </row>
    <row r="14" spans="1:8" ht="15.75" thickBot="1" x14ac:dyDescent="0.3"/>
    <row r="15" spans="1:8" ht="15.75" thickBot="1" x14ac:dyDescent="0.3">
      <c r="D15" s="21"/>
      <c r="E15" s="22" t="s">
        <v>21</v>
      </c>
      <c r="F15" s="22" t="s">
        <v>1</v>
      </c>
      <c r="G15" s="22" t="s">
        <v>0</v>
      </c>
      <c r="H15" s="22" t="s">
        <v>22</v>
      </c>
    </row>
    <row r="16" spans="1:8" ht="15.75" thickBot="1" x14ac:dyDescent="0.3">
      <c r="D16" s="23" t="s">
        <v>14</v>
      </c>
      <c r="E16" s="24">
        <v>385.8</v>
      </c>
      <c r="F16" s="24">
        <v>387.23</v>
      </c>
      <c r="G16" s="24">
        <v>0.04</v>
      </c>
      <c r="H16" s="24">
        <v>387.62</v>
      </c>
    </row>
    <row r="17" spans="4:8" ht="15.75" thickBot="1" x14ac:dyDescent="0.3">
      <c r="D17" s="23" t="s">
        <v>15</v>
      </c>
      <c r="E17" s="24">
        <v>380.79</v>
      </c>
      <c r="F17" s="24">
        <v>380.52</v>
      </c>
      <c r="G17" s="24">
        <v>0.2</v>
      </c>
      <c r="H17" s="24">
        <v>381.35</v>
      </c>
    </row>
    <row r="18" spans="4:8" ht="15.75" thickBot="1" x14ac:dyDescent="0.3">
      <c r="D18" s="23" t="s">
        <v>16</v>
      </c>
      <c r="E18" s="24">
        <v>372.02</v>
      </c>
      <c r="F18" s="24">
        <v>372.72</v>
      </c>
      <c r="G18" s="24">
        <v>0.42</v>
      </c>
      <c r="H18" s="24">
        <v>373.9</v>
      </c>
    </row>
    <row r="19" spans="4:8" ht="15.75" thickBot="1" x14ac:dyDescent="0.3">
      <c r="D19" s="23" t="s">
        <v>17</v>
      </c>
      <c r="E19" s="24">
        <v>1669.76</v>
      </c>
      <c r="F19" s="24">
        <v>1760.19</v>
      </c>
      <c r="G19" s="24">
        <v>2.33</v>
      </c>
      <c r="H19" s="24">
        <v>1762.61</v>
      </c>
    </row>
    <row r="20" spans="4:8" ht="15.75" thickBot="1" x14ac:dyDescent="0.3">
      <c r="D20" s="23" t="s">
        <v>18</v>
      </c>
      <c r="E20" s="24">
        <v>1669.76</v>
      </c>
      <c r="F20" s="24">
        <v>1741.19</v>
      </c>
      <c r="G20" s="24">
        <v>1.04</v>
      </c>
      <c r="H20" s="24">
        <v>1742.07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5" sqref="B25"/>
    </sheetView>
  </sheetViews>
  <sheetFormatPr defaultRowHeight="15" x14ac:dyDescent="0.25"/>
  <cols>
    <col min="1" max="1" width="13.5703125" bestFit="1" customWidth="1"/>
    <col min="2" max="2" width="11.5703125" style="13" bestFit="1" customWidth="1"/>
    <col min="3" max="4" width="12" bestFit="1" customWidth="1"/>
    <col min="5" max="5" width="14.85546875" bestFit="1" customWidth="1"/>
    <col min="6" max="6" width="11" customWidth="1"/>
    <col min="7" max="7" width="12.140625" bestFit="1" customWidth="1"/>
    <col min="8" max="8" width="11.5703125" style="13" bestFit="1" customWidth="1"/>
    <col min="9" max="10" width="12" bestFit="1" customWidth="1"/>
    <col min="11" max="11" width="13.42578125" bestFit="1" customWidth="1"/>
  </cols>
  <sheetData>
    <row r="1" spans="1:11" x14ac:dyDescent="0.25">
      <c r="B1" s="12" t="s">
        <v>8</v>
      </c>
      <c r="C1" s="1" t="s">
        <v>9</v>
      </c>
      <c r="D1" s="1" t="s">
        <v>10</v>
      </c>
      <c r="E1" s="1" t="s">
        <v>11</v>
      </c>
    </row>
    <row r="2" spans="1:11" x14ac:dyDescent="0.25">
      <c r="A2" s="1" t="s">
        <v>3</v>
      </c>
      <c r="B2" s="13">
        <v>579.51404266365546</v>
      </c>
      <c r="C2">
        <v>594.69343964682707</v>
      </c>
      <c r="D2">
        <v>0.35140073683333439</v>
      </c>
      <c r="E2">
        <v>596.96079810378353</v>
      </c>
    </row>
    <row r="3" spans="1:11" x14ac:dyDescent="0.25">
      <c r="A3" s="1" t="s">
        <v>4</v>
      </c>
      <c r="B3" s="13">
        <v>597.43059580313354</v>
      </c>
      <c r="C3">
        <v>602.60452486864403</v>
      </c>
      <c r="D3">
        <v>1.5419710133094211</v>
      </c>
      <c r="E3">
        <v>605.6584797060334</v>
      </c>
    </row>
    <row r="4" spans="1:11" x14ac:dyDescent="0.25">
      <c r="A4" s="1" t="s">
        <v>5</v>
      </c>
      <c r="B4" s="13">
        <v>606.44487004446637</v>
      </c>
      <c r="C4">
        <v>607.22829635620531</v>
      </c>
      <c r="D4">
        <v>1.878959421050163</v>
      </c>
      <c r="E4">
        <v>610.73535089348809</v>
      </c>
    </row>
    <row r="5" spans="1:11" x14ac:dyDescent="0.25">
      <c r="A5" s="1" t="s">
        <v>6</v>
      </c>
      <c r="B5" s="13">
        <v>2397.6301134252271</v>
      </c>
      <c r="C5">
        <v>2500.820925594765</v>
      </c>
      <c r="D5">
        <v>3.895419806220104</v>
      </c>
      <c r="E5">
        <v>2505.264690091255</v>
      </c>
    </row>
    <row r="6" spans="1:11" x14ac:dyDescent="0.25">
      <c r="A6" s="1" t="s">
        <v>7</v>
      </c>
      <c r="B6" s="13">
        <v>2397.6301134252271</v>
      </c>
      <c r="C6">
        <v>2480.9070854485208</v>
      </c>
      <c r="D6">
        <v>2.0017586785793582</v>
      </c>
      <c r="E6">
        <v>2483.3130658815871</v>
      </c>
    </row>
    <row r="7" spans="1:11" ht="15.75" thickBot="1" x14ac:dyDescent="0.3"/>
    <row r="8" spans="1:11" ht="15.75" thickBot="1" x14ac:dyDescent="0.3">
      <c r="A8" s="32" t="s">
        <v>12</v>
      </c>
      <c r="B8" s="33"/>
      <c r="C8" s="33"/>
      <c r="D8" s="33"/>
      <c r="E8" s="34"/>
      <c r="G8" s="35" t="s">
        <v>13</v>
      </c>
      <c r="H8" s="36"/>
      <c r="I8" s="36"/>
      <c r="J8" s="36"/>
      <c r="K8" s="37"/>
    </row>
    <row r="9" spans="1:11" ht="45" x14ac:dyDescent="0.25">
      <c r="A9" s="3"/>
      <c r="B9" s="14" t="s">
        <v>20</v>
      </c>
      <c r="C9" s="4" t="s">
        <v>1</v>
      </c>
      <c r="D9" s="4" t="s">
        <v>0</v>
      </c>
      <c r="E9" s="5" t="s">
        <v>19</v>
      </c>
      <c r="G9" s="3"/>
      <c r="H9" s="14" t="s">
        <v>20</v>
      </c>
      <c r="I9" s="4" t="s">
        <v>1</v>
      </c>
      <c r="J9" s="4" t="s">
        <v>0</v>
      </c>
      <c r="K9" s="5" t="s">
        <v>19</v>
      </c>
    </row>
    <row r="10" spans="1:11" x14ac:dyDescent="0.25">
      <c r="A10" s="6" t="s">
        <v>14</v>
      </c>
      <c r="B10" s="15">
        <v>773.23158964843196</v>
      </c>
      <c r="C10" s="16">
        <v>802.1539406226625</v>
      </c>
      <c r="D10" s="16">
        <v>0.69169744890833296</v>
      </c>
      <c r="E10" s="17">
        <v>806.59119025112079</v>
      </c>
      <c r="G10" s="6" t="s">
        <v>3</v>
      </c>
      <c r="H10" s="15">
        <v>579.51404266365546</v>
      </c>
      <c r="I10" s="16">
        <v>594.69343964682707</v>
      </c>
      <c r="J10" s="16">
        <v>0.35140073683333439</v>
      </c>
      <c r="K10" s="17">
        <v>596.96079810378353</v>
      </c>
    </row>
    <row r="11" spans="1:11" x14ac:dyDescent="0.25">
      <c r="A11" s="6" t="s">
        <v>15</v>
      </c>
      <c r="B11" s="15">
        <v>814.07290764397248</v>
      </c>
      <c r="C11" s="16">
        <v>824.68686571642513</v>
      </c>
      <c r="D11" s="16">
        <v>2.8539181361071662</v>
      </c>
      <c r="E11" s="17">
        <v>830.14706105893345</v>
      </c>
      <c r="G11" s="6" t="s">
        <v>4</v>
      </c>
      <c r="H11" s="15">
        <v>597.43059580313354</v>
      </c>
      <c r="I11" s="16">
        <v>602.60452486864403</v>
      </c>
      <c r="J11" s="16">
        <v>1.5419710133094211</v>
      </c>
      <c r="K11" s="17">
        <v>605.6584797060334</v>
      </c>
    </row>
    <row r="12" spans="1:11" x14ac:dyDescent="0.25">
      <c r="A12" s="6" t="s">
        <v>16</v>
      </c>
      <c r="B12" s="15">
        <v>840.8722818906374</v>
      </c>
      <c r="C12" s="16">
        <v>841.73231394333982</v>
      </c>
      <c r="D12" s="16">
        <v>3.370520660430584</v>
      </c>
      <c r="E12" s="17">
        <v>847.65449205156483</v>
      </c>
      <c r="G12" s="6" t="s">
        <v>5</v>
      </c>
      <c r="H12" s="15">
        <v>606.44487004446637</v>
      </c>
      <c r="I12" s="16">
        <v>607.22829635620531</v>
      </c>
      <c r="J12" s="16">
        <v>1.878959421050163</v>
      </c>
      <c r="K12" s="17">
        <v>610.73535089348809</v>
      </c>
    </row>
    <row r="13" spans="1:11" x14ac:dyDescent="0.25">
      <c r="A13" s="6" t="s">
        <v>17</v>
      </c>
      <c r="B13" s="15">
        <v>3125.5014936516009</v>
      </c>
      <c r="C13" s="16">
        <v>3241.4503717400412</v>
      </c>
      <c r="D13" s="16">
        <v>5.4635982710628248</v>
      </c>
      <c r="E13" s="17">
        <v>3247.918621996364</v>
      </c>
      <c r="G13" s="6" t="s">
        <v>6</v>
      </c>
      <c r="H13" s="15">
        <v>2397.6301134252271</v>
      </c>
      <c r="I13" s="16">
        <v>2500.820925594765</v>
      </c>
      <c r="J13" s="16">
        <v>3.895419806220104</v>
      </c>
      <c r="K13" s="17">
        <v>2505.264690091255</v>
      </c>
    </row>
    <row r="14" spans="1:11" ht="15.75" thickBot="1" x14ac:dyDescent="0.3">
      <c r="A14" s="8" t="s">
        <v>18</v>
      </c>
      <c r="B14" s="18">
        <v>3125.5014936516009</v>
      </c>
      <c r="C14" s="19">
        <v>3220.6213525852731</v>
      </c>
      <c r="D14" s="19">
        <v>2.963760202334127</v>
      </c>
      <c r="E14" s="20">
        <v>3224.5548434584171</v>
      </c>
      <c r="G14" s="8" t="s">
        <v>7</v>
      </c>
      <c r="H14" s="18">
        <v>2397.6301134252271</v>
      </c>
      <c r="I14" s="19">
        <v>2480.9070854485208</v>
      </c>
      <c r="J14" s="19">
        <v>2.0017586785793582</v>
      </c>
      <c r="K14" s="20">
        <v>2483.3130658815871</v>
      </c>
    </row>
    <row r="18" spans="2:13" ht="15.75" thickBot="1" x14ac:dyDescent="0.3"/>
    <row r="19" spans="2:13" ht="45" x14ac:dyDescent="0.25">
      <c r="B19" s="3"/>
      <c r="C19" s="14" t="s">
        <v>20</v>
      </c>
      <c r="F19" s="4" t="s">
        <v>1</v>
      </c>
      <c r="I19" s="4" t="s">
        <v>0</v>
      </c>
      <c r="L19" s="5" t="s">
        <v>19</v>
      </c>
    </row>
    <row r="20" spans="2:13" x14ac:dyDescent="0.25">
      <c r="B20" s="6" t="s">
        <v>14</v>
      </c>
      <c r="C20" s="15">
        <v>773.23158964843196</v>
      </c>
      <c r="D20" s="15">
        <v>579.51404266365546</v>
      </c>
      <c r="F20" s="16">
        <v>802.1539406226625</v>
      </c>
      <c r="G20" s="16">
        <v>594.69343964682707</v>
      </c>
      <c r="I20" s="16">
        <v>0.69169744890833296</v>
      </c>
      <c r="J20" s="16">
        <v>0.35140073683333439</v>
      </c>
      <c r="L20" s="17">
        <v>806.59119025112079</v>
      </c>
      <c r="M20" s="17">
        <v>596.96079810378353</v>
      </c>
    </row>
    <row r="21" spans="2:13" x14ac:dyDescent="0.25">
      <c r="B21" s="6" t="s">
        <v>15</v>
      </c>
      <c r="C21" s="15">
        <v>814.07290764397248</v>
      </c>
      <c r="D21" s="15">
        <v>597.43059580313354</v>
      </c>
      <c r="F21" s="16">
        <v>824.68686571642513</v>
      </c>
      <c r="G21" s="16">
        <v>602.60452486864403</v>
      </c>
      <c r="I21" s="16">
        <v>2.8539181361071662</v>
      </c>
      <c r="J21" s="16">
        <v>1.5419710133094211</v>
      </c>
      <c r="L21" s="17">
        <v>830.14706105893345</v>
      </c>
      <c r="M21" s="17">
        <v>605.6584797060334</v>
      </c>
    </row>
    <row r="22" spans="2:13" x14ac:dyDescent="0.25">
      <c r="B22" s="6" t="s">
        <v>16</v>
      </c>
      <c r="C22" s="15">
        <v>840.8722818906374</v>
      </c>
      <c r="D22" s="15">
        <v>606.44487004446637</v>
      </c>
      <c r="F22" s="16">
        <v>841.73231394333982</v>
      </c>
      <c r="G22" s="16">
        <v>607.22829635620531</v>
      </c>
      <c r="I22" s="16">
        <v>3.370520660430584</v>
      </c>
      <c r="J22" s="16">
        <v>1.878959421050163</v>
      </c>
      <c r="L22" s="17">
        <v>847.65449205156483</v>
      </c>
      <c r="M22" s="17">
        <v>610.73535089348809</v>
      </c>
    </row>
    <row r="23" spans="2:13" x14ac:dyDescent="0.25">
      <c r="B23" s="6" t="s">
        <v>23</v>
      </c>
      <c r="C23" s="15">
        <v>3125.5014936516009</v>
      </c>
      <c r="D23" s="15">
        <v>2397.6301134252271</v>
      </c>
      <c r="F23" s="16">
        <v>3241.4503717400412</v>
      </c>
      <c r="G23" s="16">
        <v>2500.820925594765</v>
      </c>
      <c r="I23" s="16">
        <v>5.4635982710628248</v>
      </c>
      <c r="J23" s="16">
        <v>3.895419806220104</v>
      </c>
      <c r="L23" s="17">
        <v>3247.918621996364</v>
      </c>
      <c r="M23" s="17">
        <v>2505.264690091255</v>
      </c>
    </row>
    <row r="24" spans="2:13" ht="15.75" thickBot="1" x14ac:dyDescent="0.3">
      <c r="B24" s="8" t="s">
        <v>24</v>
      </c>
      <c r="C24" s="18">
        <v>3125.5014936516009</v>
      </c>
      <c r="D24" s="18">
        <v>2397.6301134252271</v>
      </c>
      <c r="F24" s="19">
        <v>3220.6213525852731</v>
      </c>
      <c r="G24" s="19">
        <v>2480.9070854485208</v>
      </c>
      <c r="I24" s="19">
        <v>2.963760202334127</v>
      </c>
      <c r="J24" s="19">
        <v>2.0017586785793582</v>
      </c>
      <c r="L24" s="20">
        <v>3224.5548434584171</v>
      </c>
      <c r="M24" s="20">
        <v>2483.3130658815871</v>
      </c>
    </row>
  </sheetData>
  <mergeCells count="2">
    <mergeCell ref="A8:E8"/>
    <mergeCell ref="G8:K8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 t="s">
        <v>8</v>
      </c>
      <c r="C1" s="1" t="s">
        <v>9</v>
      </c>
      <c r="D1" s="1" t="s">
        <v>10</v>
      </c>
      <c r="E1" s="1" t="s">
        <v>2</v>
      </c>
      <c r="F1" s="1" t="s">
        <v>11</v>
      </c>
    </row>
    <row r="2" spans="1:6" x14ac:dyDescent="0.25">
      <c r="A2" s="1" t="s">
        <v>3</v>
      </c>
      <c r="B2">
        <v>773.2315896484323</v>
      </c>
      <c r="C2">
        <v>802.1539406226625</v>
      </c>
      <c r="D2">
        <v>0.69169744890833296</v>
      </c>
      <c r="E2">
        <v>4.4372496284583329</v>
      </c>
      <c r="F2">
        <v>806.59119025112079</v>
      </c>
    </row>
    <row r="3" spans="1:6" x14ac:dyDescent="0.25">
      <c r="A3" s="1" t="s">
        <v>4</v>
      </c>
      <c r="B3">
        <v>814.07290764397248</v>
      </c>
      <c r="C3">
        <v>824.68686571642513</v>
      </c>
      <c r="D3">
        <v>2.8539181361071662</v>
      </c>
      <c r="E3">
        <v>5.4601953425083334</v>
      </c>
      <c r="F3">
        <v>830.14706105893345</v>
      </c>
    </row>
    <row r="4" spans="1:6" x14ac:dyDescent="0.25">
      <c r="A4" s="1" t="s">
        <v>5</v>
      </c>
      <c r="B4">
        <v>840.8722818906374</v>
      </c>
      <c r="C4">
        <v>841.73231394333982</v>
      </c>
      <c r="D4">
        <v>3.370520660430584</v>
      </c>
      <c r="E4">
        <v>5.9221781082249993</v>
      </c>
      <c r="F4">
        <v>847.65449205156483</v>
      </c>
    </row>
    <row r="5" spans="1:6" x14ac:dyDescent="0.25">
      <c r="A5" s="1" t="s">
        <v>6</v>
      </c>
      <c r="B5">
        <v>3125.5014936516009</v>
      </c>
      <c r="C5">
        <v>3241.4503717400412</v>
      </c>
      <c r="D5">
        <v>5.4635982710628248</v>
      </c>
      <c r="E5">
        <v>6.4682502563221691</v>
      </c>
      <c r="F5">
        <v>3247.918621996364</v>
      </c>
    </row>
    <row r="6" spans="1:6" x14ac:dyDescent="0.25">
      <c r="A6" s="1" t="s">
        <v>7</v>
      </c>
      <c r="B6">
        <v>3125.5014936516009</v>
      </c>
      <c r="C6">
        <v>3220.6213525852731</v>
      </c>
      <c r="D6">
        <v>2.963760202334127</v>
      </c>
      <c r="E6">
        <v>3.9334908731445131</v>
      </c>
      <c r="F6">
        <v>3224.5548434584171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sheetData>
    <row r="1" spans="1:6" x14ac:dyDescent="0.25">
      <c r="B1" s="1" t="s">
        <v>8</v>
      </c>
      <c r="C1" s="1" t="s">
        <v>9</v>
      </c>
      <c r="D1" s="1" t="s">
        <v>10</v>
      </c>
      <c r="E1" s="1" t="s">
        <v>2</v>
      </c>
      <c r="F1" s="1" t="s">
        <v>11</v>
      </c>
    </row>
    <row r="2" spans="1:6" x14ac:dyDescent="0.25">
      <c r="A2" s="1" t="s">
        <v>3</v>
      </c>
      <c r="B2">
        <v>70</v>
      </c>
      <c r="C2">
        <v>53.88716666669</v>
      </c>
      <c r="D2">
        <v>2.943590311099999</v>
      </c>
      <c r="E2">
        <v>12.244967214200001</v>
      </c>
      <c r="F2">
        <v>53.88716666669</v>
      </c>
    </row>
    <row r="3" spans="1:6" x14ac:dyDescent="0.25">
      <c r="A3" s="1" t="s">
        <v>4</v>
      </c>
      <c r="B3">
        <v>48.2907908253</v>
      </c>
      <c r="C3">
        <v>60.887166666630002</v>
      </c>
      <c r="D3">
        <v>3.8747372617</v>
      </c>
      <c r="E3">
        <v>15.340065046699999</v>
      </c>
      <c r="F3">
        <v>61.480921488429999</v>
      </c>
    </row>
    <row r="4" spans="1:6" x14ac:dyDescent="0.25">
      <c r="A4" s="1" t="s">
        <v>5</v>
      </c>
      <c r="B4">
        <v>60.160150986900007</v>
      </c>
      <c r="C4">
        <v>65.878519945299999</v>
      </c>
      <c r="D4">
        <v>3.7164204379000001</v>
      </c>
      <c r="E4">
        <v>18.38280532280001</v>
      </c>
      <c r="F4">
        <v>73.752101187880001</v>
      </c>
    </row>
    <row r="5" spans="1:6" x14ac:dyDescent="0.25">
      <c r="A5" s="1" t="s">
        <v>6</v>
      </c>
      <c r="B5">
        <v>190.19223588705691</v>
      </c>
      <c r="C5">
        <v>219.55449999999999</v>
      </c>
      <c r="D5">
        <v>8.6124862125533408</v>
      </c>
      <c r="E5">
        <v>39.256823471700542</v>
      </c>
      <c r="F5">
        <v>219.55449999999999</v>
      </c>
    </row>
    <row r="6" spans="1:6" x14ac:dyDescent="0.25">
      <c r="A6" s="1" t="s">
        <v>7</v>
      </c>
      <c r="B6">
        <v>190.19223588705691</v>
      </c>
      <c r="C6">
        <v>225.62765084302009</v>
      </c>
      <c r="D6">
        <v>8.6896595688713134</v>
      </c>
      <c r="E6">
        <v>32.943174565238643</v>
      </c>
      <c r="F6">
        <v>225.62765084302009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sheetData>
    <row r="1" spans="1:6" x14ac:dyDescent="0.25">
      <c r="B1" s="1" t="s">
        <v>8</v>
      </c>
      <c r="C1" s="1" t="s">
        <v>9</v>
      </c>
      <c r="D1" s="1" t="s">
        <v>10</v>
      </c>
      <c r="E1" s="1" t="s">
        <v>2</v>
      </c>
      <c r="F1" s="1" t="s">
        <v>11</v>
      </c>
    </row>
    <row r="2" spans="1:6" x14ac:dyDescent="0.25">
      <c r="A2" s="1" t="s">
        <v>3</v>
      </c>
      <c r="B2">
        <v>2.6459019879330379</v>
      </c>
      <c r="C2">
        <v>2.744870662988343</v>
      </c>
      <c r="D2">
        <v>1.658330091342648</v>
      </c>
      <c r="E2">
        <v>10.63821269441549</v>
      </c>
      <c r="F2">
        <v>2.7561206199383959</v>
      </c>
    </row>
    <row r="3" spans="1:6" x14ac:dyDescent="0.25">
      <c r="A3" s="1" t="s">
        <v>4</v>
      </c>
      <c r="B3">
        <v>2.0843008286053339</v>
      </c>
      <c r="C3">
        <v>2.1114761361207521</v>
      </c>
      <c r="D3">
        <v>6.8422087298492293</v>
      </c>
      <c r="E3">
        <v>13.09070353719135</v>
      </c>
      <c r="F3">
        <v>2.123188660942577</v>
      </c>
    </row>
    <row r="4" spans="1:6" x14ac:dyDescent="0.25">
      <c r="A4" s="1" t="s">
        <v>5</v>
      </c>
      <c r="B4">
        <v>1.719892462739846</v>
      </c>
      <c r="C4">
        <v>1.721651543966584</v>
      </c>
      <c r="D4">
        <v>6.8438033882532778</v>
      </c>
      <c r="E4">
        <v>12.024914452751609</v>
      </c>
      <c r="F4">
        <v>1.7320198605846739</v>
      </c>
    </row>
    <row r="5" spans="1:6" x14ac:dyDescent="0.25">
      <c r="A5" s="1" t="s">
        <v>6</v>
      </c>
      <c r="B5">
        <v>3.0639690924408529</v>
      </c>
      <c r="C5">
        <v>3.1776352607302529</v>
      </c>
      <c r="D5">
        <v>7.2553533354739308</v>
      </c>
      <c r="E5">
        <v>8.5894750572058527</v>
      </c>
      <c r="F5">
        <v>3.1816274333052408</v>
      </c>
    </row>
    <row r="6" spans="1:6" x14ac:dyDescent="0.25">
      <c r="A6" s="1" t="s">
        <v>7</v>
      </c>
      <c r="B6">
        <v>3.0639690924408529</v>
      </c>
      <c r="C6">
        <v>3.1572163068293522</v>
      </c>
      <c r="D6">
        <v>4.9763924133720847</v>
      </c>
      <c r="E6">
        <v>6.604648420533012</v>
      </c>
      <c r="F6">
        <v>3.1592278777589748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7" sqref="B7"/>
    </sheetView>
  </sheetViews>
  <sheetFormatPr defaultRowHeight="15" x14ac:dyDescent="0.25"/>
  <cols>
    <col min="7" max="7" width="16.7109375" bestFit="1" customWidth="1"/>
    <col min="8" max="9" width="21.85546875" bestFit="1" customWidth="1"/>
    <col min="10" max="10" width="16.42578125" bestFit="1" customWidth="1"/>
  </cols>
  <sheetData>
    <row r="1" spans="1:13" x14ac:dyDescent="0.25">
      <c r="A1" s="3"/>
      <c r="B1" s="4" t="s">
        <v>8</v>
      </c>
      <c r="C1" s="4" t="s">
        <v>9</v>
      </c>
      <c r="D1" s="4" t="s">
        <v>10</v>
      </c>
      <c r="E1" s="4" t="s">
        <v>2</v>
      </c>
      <c r="F1" s="5" t="s">
        <v>11</v>
      </c>
    </row>
    <row r="2" spans="1:13" x14ac:dyDescent="0.25">
      <c r="A2" s="6" t="s">
        <v>3</v>
      </c>
      <c r="B2" s="2">
        <v>1</v>
      </c>
      <c r="C2" s="2">
        <v>1.177083333333333</v>
      </c>
      <c r="D2" s="2">
        <v>6.9444444444444448E-2</v>
      </c>
      <c r="E2" s="2">
        <v>1.7361111111111108E-2</v>
      </c>
      <c r="F2" s="7">
        <v>1.177083333333333</v>
      </c>
    </row>
    <row r="3" spans="1:13" x14ac:dyDescent="0.25">
      <c r="A3" s="6" t="s">
        <v>4</v>
      </c>
      <c r="B3" s="2">
        <v>0.98958333333333337</v>
      </c>
      <c r="C3" s="2">
        <v>1.0625</v>
      </c>
      <c r="D3" s="2">
        <v>0.1111111111111111</v>
      </c>
      <c r="E3" s="2">
        <v>2.0833333333333329E-2</v>
      </c>
      <c r="F3" s="7">
        <v>1.0625</v>
      </c>
    </row>
    <row r="4" spans="1:13" x14ac:dyDescent="0.25">
      <c r="A4" s="6" t="s">
        <v>5</v>
      </c>
      <c r="B4" s="2">
        <v>0.70833333333333337</v>
      </c>
      <c r="C4" s="2">
        <v>0.85416666666666663</v>
      </c>
      <c r="D4" s="2">
        <v>0.1145833333333333</v>
      </c>
      <c r="E4" s="2">
        <v>2.0833333333333329E-2</v>
      </c>
      <c r="F4" s="7">
        <v>0.85416666666666663</v>
      </c>
    </row>
    <row r="5" spans="1:13" x14ac:dyDescent="0.25">
      <c r="A5" s="6" t="s">
        <v>6</v>
      </c>
      <c r="B5" s="2">
        <v>1.083333333333333</v>
      </c>
      <c r="C5" s="2">
        <v>1.291666666666667</v>
      </c>
      <c r="D5" s="2">
        <v>0.2048611111111111</v>
      </c>
      <c r="E5" s="2">
        <v>1.7361111111111108E-2</v>
      </c>
      <c r="F5" s="7">
        <v>1.291666666666667</v>
      </c>
    </row>
    <row r="6" spans="1:13" ht="15.75" thickBot="1" x14ac:dyDescent="0.3">
      <c r="A6" s="8" t="s">
        <v>7</v>
      </c>
      <c r="B6" s="9">
        <v>1.083333333333333</v>
      </c>
      <c r="C6" s="9">
        <v>1.291666666666667</v>
      </c>
      <c r="D6" s="9">
        <v>0.2048611111111111</v>
      </c>
      <c r="E6" s="9">
        <v>1.041666666666667E-2</v>
      </c>
      <c r="F6" s="10">
        <v>1.291666666666667</v>
      </c>
    </row>
    <row r="7" spans="1:13" x14ac:dyDescent="0.25">
      <c r="B7" s="25"/>
      <c r="C7" s="25"/>
      <c r="D7" s="25"/>
      <c r="E7" s="25"/>
      <c r="F7" s="25"/>
    </row>
    <row r="8" spans="1:13" x14ac:dyDescent="0.25">
      <c r="B8" s="25"/>
      <c r="C8" s="25"/>
      <c r="D8" s="25"/>
      <c r="E8" s="25"/>
      <c r="F8" s="25"/>
    </row>
    <row r="9" spans="1:13" x14ac:dyDescent="0.25">
      <c r="B9" s="25"/>
      <c r="C9" s="25"/>
      <c r="D9" s="25"/>
      <c r="E9" s="25"/>
      <c r="F9" s="25"/>
    </row>
    <row r="10" spans="1:13" x14ac:dyDescent="0.25">
      <c r="B10" s="25"/>
      <c r="C10" s="25"/>
      <c r="D10" s="25"/>
      <c r="E10" s="25"/>
      <c r="F10" s="26"/>
      <c r="G10" s="11"/>
      <c r="H10" s="11"/>
      <c r="I10" s="11"/>
      <c r="J10" s="11"/>
      <c r="K10" s="11"/>
      <c r="L10" s="11"/>
      <c r="M10" s="11"/>
    </row>
    <row r="11" spans="1:13" x14ac:dyDescent="0.25">
      <c r="B11" s="25"/>
      <c r="C11" s="25"/>
      <c r="D11" s="25"/>
      <c r="E11" s="25"/>
      <c r="F11" s="26"/>
      <c r="G11" s="11"/>
      <c r="H11" s="11"/>
      <c r="I11" s="11"/>
      <c r="J11" s="11"/>
      <c r="K11" s="11"/>
      <c r="L11" s="11"/>
      <c r="M11" s="11"/>
    </row>
    <row r="12" spans="1:13" x14ac:dyDescent="0.25">
      <c r="F12" s="11"/>
      <c r="G12" s="11"/>
      <c r="H12" s="11"/>
      <c r="I12" s="11"/>
      <c r="J12" s="11"/>
      <c r="K12" s="11"/>
      <c r="L12" s="11"/>
      <c r="M12" s="11"/>
    </row>
    <row r="13" spans="1:13" x14ac:dyDescent="0.25"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F14" s="11"/>
      <c r="G14" s="11"/>
      <c r="H14" s="11"/>
      <c r="I14" s="11"/>
      <c r="J14" s="11"/>
      <c r="K14" s="11"/>
      <c r="L14" s="11"/>
      <c r="M14" s="11"/>
    </row>
    <row r="15" spans="1:13" x14ac:dyDescent="0.25">
      <c r="F15" s="11"/>
      <c r="G15" s="11"/>
      <c r="H15" s="11"/>
      <c r="I15" s="11"/>
      <c r="J15" s="11"/>
      <c r="K15" s="11"/>
      <c r="L15" s="11"/>
      <c r="M15" s="11"/>
    </row>
    <row r="16" spans="1:13" x14ac:dyDescent="0.25">
      <c r="F16" s="11"/>
      <c r="G16" s="11"/>
      <c r="H16" s="11"/>
      <c r="I16" s="11"/>
      <c r="J16" s="11"/>
      <c r="K16" s="11"/>
      <c r="L16" s="11"/>
      <c r="M16" s="11"/>
    </row>
    <row r="17" spans="6:13" x14ac:dyDescent="0.25">
      <c r="F17" s="11"/>
      <c r="G17" s="11"/>
      <c r="H17" s="11"/>
      <c r="I17" s="11"/>
      <c r="J17" s="11"/>
      <c r="K17" s="11"/>
      <c r="L17" s="11"/>
      <c r="M17" s="11"/>
    </row>
    <row r="18" spans="6:13" x14ac:dyDescent="0.25">
      <c r="F18" s="11"/>
      <c r="G18" s="11"/>
      <c r="H18" s="11"/>
      <c r="I18" s="11"/>
      <c r="J18" s="11"/>
      <c r="K18" s="11"/>
      <c r="L18" s="11"/>
      <c r="M18" s="11"/>
    </row>
    <row r="19" spans="6:13" x14ac:dyDescent="0.25">
      <c r="F19" s="11"/>
      <c r="G19" s="11"/>
      <c r="H19" s="11"/>
      <c r="I19" s="11"/>
      <c r="J19" s="11"/>
      <c r="K19" s="11"/>
      <c r="L19" s="11"/>
      <c r="M19" s="11"/>
    </row>
    <row r="20" spans="6:13" x14ac:dyDescent="0.25">
      <c r="F20" s="11"/>
      <c r="G20" s="11"/>
      <c r="H20" s="11"/>
      <c r="I20" s="11"/>
      <c r="J20" s="11"/>
      <c r="K20" s="11"/>
      <c r="L20" s="11"/>
      <c r="M20" s="11"/>
    </row>
    <row r="21" spans="6:13" x14ac:dyDescent="0.25">
      <c r="F21" s="11"/>
      <c r="G21" s="11"/>
      <c r="H21" s="11"/>
      <c r="I21" s="11"/>
      <c r="J21" s="11"/>
      <c r="K21" s="11"/>
      <c r="L21" s="11"/>
      <c r="M21" s="11"/>
    </row>
    <row r="22" spans="6:13" x14ac:dyDescent="0.25">
      <c r="F22" s="11"/>
      <c r="G22" s="11"/>
      <c r="H22" s="11"/>
      <c r="I22" s="11"/>
      <c r="J22" s="11"/>
      <c r="K22" s="11"/>
      <c r="L22" s="11"/>
      <c r="M22" s="11"/>
    </row>
    <row r="23" spans="6:13" x14ac:dyDescent="0.25">
      <c r="F23" s="11"/>
      <c r="G23" s="11"/>
      <c r="H23" s="11"/>
      <c r="I23" s="11"/>
      <c r="J23" s="11"/>
      <c r="K23" s="11"/>
      <c r="L23" s="11"/>
      <c r="M23" s="11"/>
    </row>
    <row r="24" spans="6:13" x14ac:dyDescent="0.25">
      <c r="F24" s="11"/>
      <c r="G24" s="11"/>
      <c r="H24" s="11"/>
      <c r="I24" s="11"/>
      <c r="J24" s="11"/>
      <c r="K24" s="11"/>
      <c r="L24" s="11"/>
      <c r="M24" s="11"/>
    </row>
    <row r="25" spans="6:13" x14ac:dyDescent="0.25">
      <c r="F25" s="11"/>
      <c r="G25" s="11"/>
      <c r="H25" s="11"/>
      <c r="I25" s="11"/>
      <c r="J25" s="11"/>
      <c r="K25" s="11"/>
      <c r="L25" s="11"/>
      <c r="M25" s="11"/>
    </row>
    <row r="26" spans="6:13" x14ac:dyDescent="0.25">
      <c r="F26" s="11"/>
      <c r="G26" s="11"/>
      <c r="H26" s="11"/>
      <c r="I26" s="11"/>
      <c r="J26" s="11"/>
      <c r="K26" s="11"/>
      <c r="L26" s="11"/>
      <c r="M26" s="11"/>
    </row>
    <row r="27" spans="6:13" x14ac:dyDescent="0.25">
      <c r="F27" s="11"/>
      <c r="G27" s="11"/>
      <c r="H27" s="11"/>
      <c r="I27" s="11"/>
      <c r="J27" s="11"/>
      <c r="K27" s="11"/>
      <c r="L27" s="11"/>
      <c r="M27" s="11"/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sheetData>
    <row r="1" spans="1:6" x14ac:dyDescent="0.25">
      <c r="B1" s="1" t="s">
        <v>8</v>
      </c>
      <c r="C1" s="1" t="s">
        <v>9</v>
      </c>
      <c r="D1" s="1" t="s">
        <v>10</v>
      </c>
      <c r="E1" s="1" t="s">
        <v>2</v>
      </c>
      <c r="F1" s="1" t="s">
        <v>11</v>
      </c>
    </row>
    <row r="2" spans="1:6" x14ac:dyDescent="0.25">
      <c r="A2" s="1" t="s">
        <v>3</v>
      </c>
      <c r="B2">
        <v>193.71754698478071</v>
      </c>
      <c r="C2">
        <v>207.46050097583611</v>
      </c>
      <c r="D2">
        <v>0.34029671207463252</v>
      </c>
      <c r="E2">
        <v>2.1698911715029681</v>
      </c>
      <c r="F2">
        <v>209.63039214733911</v>
      </c>
    </row>
    <row r="3" spans="1:6" x14ac:dyDescent="0.25">
      <c r="A3" s="1" t="s">
        <v>4</v>
      </c>
      <c r="B3">
        <v>216.64231184084019</v>
      </c>
      <c r="C3">
        <v>222.0823408477745</v>
      </c>
      <c r="D3">
        <v>1.3119471227946631</v>
      </c>
      <c r="E3">
        <v>2.4062405051172391</v>
      </c>
      <c r="F3">
        <v>224.48858135289171</v>
      </c>
    </row>
    <row r="4" spans="1:6" x14ac:dyDescent="0.25">
      <c r="A4" s="1" t="s">
        <v>5</v>
      </c>
      <c r="B4">
        <v>234.4274118461808</v>
      </c>
      <c r="C4">
        <v>234.50401758713539</v>
      </c>
      <c r="D4">
        <v>1.491561239381554</v>
      </c>
      <c r="E4">
        <v>2.4151235709423422</v>
      </c>
      <c r="F4">
        <v>236.91914115807779</v>
      </c>
    </row>
    <row r="5" spans="1:6" x14ac:dyDescent="0.25">
      <c r="A5" s="1" t="s">
        <v>6</v>
      </c>
      <c r="B5">
        <v>727.87138022637555</v>
      </c>
      <c r="C5">
        <v>740.62944614526168</v>
      </c>
      <c r="D5">
        <v>1.5681784648404571</v>
      </c>
      <c r="E5">
        <v>2.0244857598372619</v>
      </c>
      <c r="F5">
        <v>742.65393190509894</v>
      </c>
    </row>
    <row r="6" spans="1:6" x14ac:dyDescent="0.25">
      <c r="A6" s="1" t="s">
        <v>7</v>
      </c>
      <c r="B6">
        <v>727.87138022637555</v>
      </c>
      <c r="C6">
        <v>739.71426713674919</v>
      </c>
      <c r="D6">
        <v>0.96200152375786274</v>
      </c>
      <c r="E6">
        <v>1.527510440086189</v>
      </c>
      <c r="F6">
        <v>741.24177757683537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sheetData>
    <row r="1" spans="1:6" x14ac:dyDescent="0.25">
      <c r="B1" s="1" t="s">
        <v>8</v>
      </c>
      <c r="C1" s="1" t="s">
        <v>9</v>
      </c>
      <c r="D1" s="1" t="s">
        <v>10</v>
      </c>
      <c r="E1" s="1" t="s">
        <v>2</v>
      </c>
      <c r="F1" s="1" t="s">
        <v>11</v>
      </c>
    </row>
    <row r="2" spans="1:6" x14ac:dyDescent="0.25">
      <c r="A2" s="1" t="s">
        <v>3</v>
      </c>
      <c r="B2">
        <v>74.947021102228319</v>
      </c>
      <c r="C2">
        <v>74.137071393610796</v>
      </c>
      <c r="D2">
        <v>50.802664789338714</v>
      </c>
      <c r="E2">
        <v>51.09828489034696</v>
      </c>
      <c r="F2">
        <v>74.010329559536615</v>
      </c>
    </row>
    <row r="3" spans="1:6" x14ac:dyDescent="0.25">
      <c r="A3" s="1" t="s">
        <v>4</v>
      </c>
      <c r="B3">
        <v>73.387848949725836</v>
      </c>
      <c r="C3">
        <v>73.070707188287329</v>
      </c>
      <c r="D3">
        <v>54.029966496250587</v>
      </c>
      <c r="E3">
        <v>55.931237716984263</v>
      </c>
      <c r="F3">
        <v>72.957974329599793</v>
      </c>
    </row>
    <row r="4" spans="1:6" x14ac:dyDescent="0.25">
      <c r="A4" s="1" t="s">
        <v>5</v>
      </c>
      <c r="B4">
        <v>72.120925270624923</v>
      </c>
      <c r="C4">
        <v>72.140309489931113</v>
      </c>
      <c r="D4">
        <v>55.746859603959763</v>
      </c>
      <c r="E4">
        <v>59.218998020675208</v>
      </c>
      <c r="F4">
        <v>72.050034137684378</v>
      </c>
    </row>
    <row r="5" spans="1:6" x14ac:dyDescent="0.25">
      <c r="A5" s="1" t="s">
        <v>6</v>
      </c>
      <c r="B5">
        <v>76.711853067241663</v>
      </c>
      <c r="C5">
        <v>77.151294599384187</v>
      </c>
      <c r="D5">
        <v>71.297698187999416</v>
      </c>
      <c r="E5">
        <v>68.701183777802711</v>
      </c>
      <c r="F5">
        <v>77.134466150836005</v>
      </c>
    </row>
    <row r="6" spans="1:6" x14ac:dyDescent="0.25">
      <c r="A6" s="1" t="s">
        <v>7</v>
      </c>
      <c r="B6">
        <v>76.711853067241663</v>
      </c>
      <c r="C6">
        <v>77.031939301286229</v>
      </c>
      <c r="D6">
        <v>67.541182189012773</v>
      </c>
      <c r="E6">
        <v>61.16654417278157</v>
      </c>
      <c r="F6">
        <v>77.012585812229517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sheetData>
    <row r="1" spans="1:6" x14ac:dyDescent="0.25">
      <c r="B1" s="1" t="s">
        <v>8</v>
      </c>
      <c r="C1" s="1" t="s">
        <v>9</v>
      </c>
      <c r="D1" s="1" t="s">
        <v>10</v>
      </c>
      <c r="E1" s="1" t="s">
        <v>2</v>
      </c>
      <c r="F1" s="1" t="s">
        <v>11</v>
      </c>
    </row>
    <row r="2" spans="1:6" x14ac:dyDescent="0.25">
      <c r="A2" s="1" t="s">
        <v>3</v>
      </c>
      <c r="B2">
        <v>32.258590648099997</v>
      </c>
      <c r="C2">
        <v>32.804257894999999</v>
      </c>
      <c r="D2">
        <v>0.67782518449999773</v>
      </c>
      <c r="E2">
        <v>1.205243237000001</v>
      </c>
      <c r="F2">
        <v>33.099698037899998</v>
      </c>
    </row>
    <row r="3" spans="1:6" x14ac:dyDescent="0.25">
      <c r="A3" s="1" t="s">
        <v>4</v>
      </c>
      <c r="B3">
        <v>44.715012870599999</v>
      </c>
      <c r="C3">
        <v>44.823119324700002</v>
      </c>
      <c r="D3">
        <v>1.458743322400001</v>
      </c>
      <c r="E3">
        <v>2.5899155396999989</v>
      </c>
      <c r="F3">
        <v>45.143556713099997</v>
      </c>
    </row>
    <row r="4" spans="1:6" x14ac:dyDescent="0.25">
      <c r="A4" s="1" t="s">
        <v>5</v>
      </c>
      <c r="B4">
        <v>66.616279357899998</v>
      </c>
      <c r="C4">
        <v>70.734013877899997</v>
      </c>
      <c r="D4">
        <v>2.0981707374999972</v>
      </c>
      <c r="E4">
        <v>3.7517547837000018</v>
      </c>
      <c r="F4">
        <v>73.779111559200004</v>
      </c>
    </row>
    <row r="5" spans="1:6" x14ac:dyDescent="0.25">
      <c r="A5" s="1" t="s">
        <v>6</v>
      </c>
      <c r="B5">
        <v>179.90640779584521</v>
      </c>
      <c r="C5">
        <v>219.5544999999999</v>
      </c>
      <c r="D5">
        <v>11.5802727642213</v>
      </c>
      <c r="E5">
        <v>5.1238331808610527</v>
      </c>
      <c r="F5">
        <v>219.6302134448778</v>
      </c>
    </row>
    <row r="6" spans="1:6" x14ac:dyDescent="0.25">
      <c r="A6" s="1" t="s">
        <v>7</v>
      </c>
      <c r="B6">
        <v>179.90640779584521</v>
      </c>
      <c r="C6">
        <v>229.8651666666666</v>
      </c>
      <c r="D6">
        <v>9.0704215082927835</v>
      </c>
      <c r="E6">
        <v>4.2488642283600058</v>
      </c>
      <c r="F6">
        <v>229.92230952566339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Capacitances kWhperK</vt:lpstr>
      <vt:lpstr>Downward energy kWh</vt:lpstr>
      <vt:lpstr>Upward Energy kWh</vt:lpstr>
      <vt:lpstr>Max upward power kW</vt:lpstr>
      <vt:lpstr>Stored energy vs capacitance</vt:lpstr>
      <vt:lpstr>Response time</vt:lpstr>
      <vt:lpstr>Energy difference kWh</vt:lpstr>
      <vt:lpstr>efficciency percent</vt:lpstr>
      <vt:lpstr>Max downward power kW</vt:lpstr>
      <vt:lpstr>Cost difference euro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Annelies Vandermeulen</cp:lastModifiedBy>
  <dcterms:created xsi:type="dcterms:W3CDTF">2018-04-04T08:36:50Z</dcterms:created>
  <dcterms:modified xsi:type="dcterms:W3CDTF">2018-04-17T08:04:45Z</dcterms:modified>
</cp:coreProperties>
</file>