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EG-USA\data\"/>
    </mc:Choice>
  </mc:AlternateContent>
  <bookViews>
    <workbookView xWindow="0" yWindow="1200" windowWidth="22200" windowHeight="10335" tabRatio="804" activeTab="2"/>
  </bookViews>
  <sheets>
    <sheet name="CITIES" sheetId="1" r:id="rId1"/>
    <sheet name="SCENARIOS" sheetId="2" r:id="rId2"/>
    <sheet name="FLOOR_AREA" sheetId="3" r:id="rId3"/>
  </sheets>
  <definedNames>
    <definedName name="_xlnm._FilterDatabase" localSheetId="0" hidden="1">CITIES!$A$2:$C$2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/>
  <c r="B11" i="3"/>
  <c r="C11" i="3"/>
  <c r="D10" i="3"/>
  <c r="E10" i="3"/>
  <c r="B10" i="3"/>
  <c r="C10" i="3"/>
  <c r="D9" i="3"/>
  <c r="E9" i="3"/>
  <c r="B9" i="3"/>
  <c r="C9" i="3"/>
  <c r="D8" i="3"/>
  <c r="E8" i="3"/>
  <c r="B8" i="3"/>
  <c r="C8" i="3"/>
  <c r="D7" i="3"/>
  <c r="E7" i="3"/>
  <c r="B7" i="3"/>
  <c r="C7" i="3"/>
  <c r="D6" i="3"/>
  <c r="E6" i="3"/>
  <c r="B6" i="3"/>
  <c r="C6" i="3"/>
  <c r="D5" i="3"/>
  <c r="E5" i="3"/>
  <c r="B5" i="3"/>
  <c r="C5" i="3"/>
  <c r="D4" i="3"/>
  <c r="E4" i="3"/>
  <c r="B4" i="3"/>
  <c r="C4" i="3"/>
  <c r="D3" i="3"/>
  <c r="E3" i="3"/>
  <c r="B3" i="3"/>
  <c r="C3" i="3"/>
  <c r="D2" i="3"/>
  <c r="E2" i="3"/>
  <c r="B2" i="3"/>
  <c r="C2" i="3"/>
  <c r="C45" i="1"/>
  <c r="C22" i="1"/>
  <c r="C9" i="1"/>
  <c r="C20" i="1"/>
  <c r="C16" i="1"/>
  <c r="C32" i="1"/>
  <c r="C31" i="1"/>
  <c r="C41" i="1"/>
  <c r="C44" i="1"/>
  <c r="C7" i="1"/>
  <c r="C14" i="1"/>
  <c r="C13" i="1"/>
  <c r="C17" i="1"/>
  <c r="C46" i="1"/>
  <c r="C23" i="1"/>
  <c r="C28" i="1"/>
  <c r="C37" i="1"/>
  <c r="C35" i="1"/>
  <c r="C3" i="1"/>
  <c r="C2" i="1"/>
  <c r="C5" i="1"/>
  <c r="C4" i="1"/>
  <c r="C6" i="1"/>
  <c r="C8" i="1"/>
  <c r="C10" i="1"/>
  <c r="C11" i="1"/>
  <c r="C12" i="1"/>
  <c r="C15" i="1"/>
  <c r="C18" i="1"/>
  <c r="C19" i="1"/>
  <c r="C21" i="1"/>
  <c r="C25" i="1"/>
  <c r="C24" i="1"/>
  <c r="C29" i="1"/>
  <c r="C30" i="1"/>
  <c r="C26" i="1"/>
  <c r="C27" i="1"/>
  <c r="C33" i="1"/>
  <c r="C34" i="1"/>
  <c r="C36" i="1"/>
  <c r="C38" i="1"/>
  <c r="C39" i="1"/>
  <c r="C40" i="1"/>
  <c r="C42" i="1"/>
  <c r="C43" i="1"/>
  <c r="C47" i="1"/>
  <c r="C48" i="1"/>
</calcChain>
</file>

<file path=xl/sharedStrings.xml><?xml version="1.0" encoding="utf-8"?>
<sst xmlns="http://schemas.openxmlformats.org/spreadsheetml/2006/main" count="192" uniqueCount="150">
  <si>
    <t>Albuquerque, NM</t>
  </si>
  <si>
    <t>Austin, TX</t>
  </si>
  <si>
    <t>Boston, MA</t>
  </si>
  <si>
    <t>Burlington, VT</t>
  </si>
  <si>
    <t>Denver, CO</t>
  </si>
  <si>
    <t>Des Moines, IA</t>
  </si>
  <si>
    <t>Detroit, MI</t>
  </si>
  <si>
    <t>Honolulu, HI</t>
  </si>
  <si>
    <t>Indianapolis, IN</t>
  </si>
  <si>
    <t>Minneapolis, MN</t>
  </si>
  <si>
    <t>New York, NY</t>
  </si>
  <si>
    <t>Omaha, NE</t>
  </si>
  <si>
    <t>Philadelphia, PA</t>
  </si>
  <si>
    <t>Portland, OR</t>
  </si>
  <si>
    <t>Montgomery, AL</t>
  </si>
  <si>
    <t>Juneau, AK</t>
  </si>
  <si>
    <t>Little Rock, AR</t>
  </si>
  <si>
    <t>Sacramento, CA</t>
  </si>
  <si>
    <t>Hartford, CT</t>
  </si>
  <si>
    <t>Dover, DE</t>
  </si>
  <si>
    <t>Tallahassee, FL</t>
  </si>
  <si>
    <t>Atlanta, GA</t>
  </si>
  <si>
    <t>Topeka, KS</t>
  </si>
  <si>
    <t>Frankfort, KY</t>
  </si>
  <si>
    <t>Augusta, ME</t>
  </si>
  <si>
    <t>Jackson, MS</t>
  </si>
  <si>
    <t>Jefferson City, MO</t>
  </si>
  <si>
    <t>Concord, NH</t>
  </si>
  <si>
    <t>Trenton, NJ</t>
  </si>
  <si>
    <t>Bismarck, ND</t>
  </si>
  <si>
    <t>Columbus, OH</t>
  </si>
  <si>
    <t>Oklahoma City, OK</t>
  </si>
  <si>
    <t>Harrisburg, PA</t>
  </si>
  <si>
    <t>Providence, RI</t>
  </si>
  <si>
    <t>Columbia, SC</t>
  </si>
  <si>
    <t>Nashville, TN</t>
  </si>
  <si>
    <t>Salt Lake City, UT</t>
  </si>
  <si>
    <t>Charleston, WV</t>
  </si>
  <si>
    <t>Cheyenne, WY</t>
  </si>
  <si>
    <t>Chicago, IL</t>
  </si>
  <si>
    <t>Milwaukee, WI</t>
  </si>
  <si>
    <t>Phoenix, AZ</t>
  </si>
  <si>
    <t>Raleigh, NC</t>
  </si>
  <si>
    <t>Richmond, VA</t>
  </si>
  <si>
    <t>Boise, ID</t>
  </si>
  <si>
    <t>Washington, DC</t>
  </si>
  <si>
    <t>Seattle, WA</t>
  </si>
  <si>
    <t>Seattle_WA-hour</t>
  </si>
  <si>
    <t>Washington_DC-hour</t>
  </si>
  <si>
    <t>Boston_MA-hour</t>
  </si>
  <si>
    <t>Chicago_IL-hour</t>
  </si>
  <si>
    <t>New_York_(Central_Park)-hour</t>
  </si>
  <si>
    <t>Albuquerque_NM-hour</t>
  </si>
  <si>
    <t>Austin_US-hour</t>
  </si>
  <si>
    <t>Burlington_VT-hour</t>
  </si>
  <si>
    <t>Denver_US-hour</t>
  </si>
  <si>
    <t>Des_Moines_IA-hour</t>
  </si>
  <si>
    <t>Detroit_US-hour</t>
  </si>
  <si>
    <t>Honolulu_US-hour</t>
  </si>
  <si>
    <t>Indianapolis_IN-hour</t>
  </si>
  <si>
    <t>Milwaukee_WI-hour</t>
  </si>
  <si>
    <t>Minneapolis_US-hour</t>
  </si>
  <si>
    <t>Omaha_NE-hour</t>
  </si>
  <si>
    <t>Philadelphia_PA-hour</t>
  </si>
  <si>
    <t>Portland_OR-hour</t>
  </si>
  <si>
    <t>Montgomery_AL-hour</t>
  </si>
  <si>
    <t>Juneau_AK-hour</t>
  </si>
  <si>
    <t>Phoenix_AZ-hour</t>
  </si>
  <si>
    <t>Little_Rock_AR-hour</t>
  </si>
  <si>
    <t>Sacramento_US-hour</t>
  </si>
  <si>
    <t>Hartford_US-hour</t>
  </si>
  <si>
    <t>DOVER_AFB-hour</t>
  </si>
  <si>
    <t>Tallahassee_FL-hour</t>
  </si>
  <si>
    <t>Atlanta_GA-hour</t>
  </si>
  <si>
    <t>Boise_ID-hour</t>
  </si>
  <si>
    <t>Topeka_US-hour</t>
  </si>
  <si>
    <t>Frankfort_Lock_4_KY-hour</t>
  </si>
  <si>
    <t>AUGUSTA_AIRPORT_ME-hour</t>
  </si>
  <si>
    <t>Jackson_MS-hour</t>
  </si>
  <si>
    <t>Jefferson_City_Mem_MO-hour</t>
  </si>
  <si>
    <t>Concord_Municipal_NH-hour</t>
  </si>
  <si>
    <t>TRENTON_MERCER_COUNTY_AP_NJ-hour</t>
  </si>
  <si>
    <t>Raleigh_NC-hour</t>
  </si>
  <si>
    <t>Bismarck_ND-hour</t>
  </si>
  <si>
    <t>Columbus_OH-hour</t>
  </si>
  <si>
    <t>Oklahoma_City_OK-hour</t>
  </si>
  <si>
    <t>Harrisburg_Capital_PA-hour</t>
  </si>
  <si>
    <t>Providence_RI-hour</t>
  </si>
  <si>
    <t>Columbia_SC-hour</t>
  </si>
  <si>
    <t>Nashville_TN-hour</t>
  </si>
  <si>
    <t>Salt_Lake_City_UT-hour</t>
  </si>
  <si>
    <t>Richmond_VA-hour</t>
  </si>
  <si>
    <t>Charleston_WV-hour</t>
  </si>
  <si>
    <t>CHEYENNE_MUNICIPAL_ARPT_WY-hour</t>
  </si>
  <si>
    <t>3B Warm - Dry (El Paso-TX)</t>
  </si>
  <si>
    <t>2A Hot - Humid (Houston-TX)</t>
  </si>
  <si>
    <t>4C Mixed - Marine (Salem-OR)</t>
  </si>
  <si>
    <t>3A Warm - Humid (Memphis-TN)</t>
  </si>
  <si>
    <t>4A Mixed - Humid (Baltimore-MD)</t>
  </si>
  <si>
    <t>5A Cool - Humid (Chicago-IL)</t>
  </si>
  <si>
    <t>1A Very Hot - Humid (Miami-FL)</t>
  </si>
  <si>
    <t>4B Mixed - Dry (Albuquerque-NM)</t>
  </si>
  <si>
    <t>5B Cool - Dry (Boise-ID)</t>
  </si>
  <si>
    <t>6A Cold - Humid (Burlington-VT)</t>
  </si>
  <si>
    <t>7 Very Cold (Duluth-MN)</t>
  </si>
  <si>
    <t>2B Hot - Dry (Phoenix-AZ)</t>
  </si>
  <si>
    <t>6B Cold - Dry (Helena-MT)</t>
  </si>
  <si>
    <t>CITY</t>
  </si>
  <si>
    <t>WEATHER STATION</t>
  </si>
  <si>
    <t>STATE</t>
  </si>
  <si>
    <t>CLIMATE</t>
  </si>
  <si>
    <t>SCENARIO</t>
  </si>
  <si>
    <t>data_A1B_2030</t>
  </si>
  <si>
    <t>data_A1B_2040</t>
  </si>
  <si>
    <t>data_A1B_2050</t>
  </si>
  <si>
    <t>data_A1B_2060</t>
  </si>
  <si>
    <t>data_A1B_2010</t>
  </si>
  <si>
    <t>data_A1B_2020</t>
  </si>
  <si>
    <t>data_A1B_2070</t>
  </si>
  <si>
    <t>data_A1B_2090</t>
  </si>
  <si>
    <t>data_A1B_2080</t>
  </si>
  <si>
    <t>data_A1B_2100</t>
  </si>
  <si>
    <t>data_A2_2010</t>
  </si>
  <si>
    <t>data_A2_2020</t>
  </si>
  <si>
    <t>data_A2_2030</t>
  </si>
  <si>
    <t>data_A2_2040</t>
  </si>
  <si>
    <t>data_A2_2050</t>
  </si>
  <si>
    <t>data_A2_2060</t>
  </si>
  <si>
    <t>data_A2_2070</t>
  </si>
  <si>
    <t>data_A2_2080</t>
  </si>
  <si>
    <t>data_A2_2100</t>
  </si>
  <si>
    <t>data_A2_2090</t>
  </si>
  <si>
    <t>data_B1_2010</t>
  </si>
  <si>
    <t>data_B1_2020</t>
  </si>
  <si>
    <t>data_B1_2030</t>
  </si>
  <si>
    <t>data_B1_2050</t>
  </si>
  <si>
    <t>data_B1_2040</t>
  </si>
  <si>
    <t>data_B1_2060</t>
  </si>
  <si>
    <t>data_B1_2070</t>
  </si>
  <si>
    <t>data_B1_2080</t>
  </si>
  <si>
    <t>data_B1_2100</t>
  </si>
  <si>
    <t>data_B1_2090</t>
  </si>
  <si>
    <t>year</t>
  </si>
  <si>
    <t>GFA_mean_Commercial_m2</t>
  </si>
  <si>
    <t>GFA_sd_Commercial_m2</t>
  </si>
  <si>
    <t>GFA_mean_Residential_m2</t>
  </si>
  <si>
    <t>GFA_sd_Residential_m2</t>
  </si>
  <si>
    <t>Reference</t>
  </si>
  <si>
    <t>COMMERCIAL BUILDINGS ENERGY CONSUMPTION SURVEY (CBECS) 2012 -Table B7 RESIDENTIAL ENERGY CONSUMPTION SURVEY (RECS) 2015 - table hc10.1</t>
  </si>
  <si>
    <t>Extrapolation from past survey (coomercial 2003, 1999, residential 2009), sd maintained of latest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</si>
</sst>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1" xfId="0" applyFont="1" applyBorder="1"/>
    <xf numFmtId="43" fontId="2" fillId="0" borderId="1" xfId="1" applyFont="1" applyBorder="1" applyAlignment="1">
      <alignment horizontal="center"/>
    </xf>
    <xf numFmtId="0" fontId="2" fillId="0" borderId="2" xfId="0" applyFont="1" applyFill="1" applyBorder="1"/>
    <xf numFmtId="49" fontId="2" fillId="0" borderId="1" xfId="0" applyNumberFormat="1" applyFont="1" applyBorder="1"/>
    <xf numFmtId="164" fontId="2" fillId="0" borderId="1" xfId="1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" sqref="B1"/>
    </sheetView>
  </sheetViews>
  <sheetFormatPr defaultRowHeight="15" x14ac:dyDescent="0.25"/>
  <cols>
    <col min="1" max="1" width="17.85546875" style="2" bestFit="1" customWidth="1"/>
    <col min="2" max="2" width="38.28515625" bestFit="1" customWidth="1"/>
    <col min="4" max="4" width="31.85546875" bestFit="1" customWidth="1"/>
  </cols>
  <sheetData>
    <row r="1" spans="1:4" x14ac:dyDescent="0.25">
      <c r="A1" s="3" t="s">
        <v>107</v>
      </c>
      <c r="B1" s="1" t="s">
        <v>108</v>
      </c>
      <c r="C1" s="1" t="s">
        <v>109</v>
      </c>
      <c r="D1" s="1" t="s">
        <v>110</v>
      </c>
    </row>
    <row r="2" spans="1:4" x14ac:dyDescent="0.25">
      <c r="A2" s="2" t="s">
        <v>15</v>
      </c>
      <c r="B2" t="s">
        <v>66</v>
      </c>
      <c r="C2" t="str">
        <f t="shared" ref="C2:C48" si="0">RIGHT(A2,LEN(A2)-SEARCH(",",A2,1))</f>
        <v xml:space="preserve"> AK</v>
      </c>
      <c r="D2" t="s">
        <v>104</v>
      </c>
    </row>
    <row r="3" spans="1:4" x14ac:dyDescent="0.25">
      <c r="A3" s="2" t="s">
        <v>14</v>
      </c>
      <c r="B3" t="s">
        <v>65</v>
      </c>
      <c r="C3" t="str">
        <f t="shared" si="0"/>
        <v xml:space="preserve"> AL</v>
      </c>
      <c r="D3" t="s">
        <v>97</v>
      </c>
    </row>
    <row r="4" spans="1:4" x14ac:dyDescent="0.25">
      <c r="A4" s="2" t="s">
        <v>16</v>
      </c>
      <c r="B4" t="s">
        <v>68</v>
      </c>
      <c r="C4" t="str">
        <f t="shared" si="0"/>
        <v xml:space="preserve"> AR</v>
      </c>
      <c r="D4" t="s">
        <v>97</v>
      </c>
    </row>
    <row r="5" spans="1:4" x14ac:dyDescent="0.25">
      <c r="A5" s="2" t="s">
        <v>41</v>
      </c>
      <c r="B5" t="s">
        <v>67</v>
      </c>
      <c r="C5" t="str">
        <f t="shared" si="0"/>
        <v xml:space="preserve"> AZ</v>
      </c>
      <c r="D5" t="s">
        <v>105</v>
      </c>
    </row>
    <row r="6" spans="1:4" x14ac:dyDescent="0.25">
      <c r="A6" s="2" t="s">
        <v>17</v>
      </c>
      <c r="B6" t="s">
        <v>69</v>
      </c>
      <c r="C6" t="str">
        <f t="shared" si="0"/>
        <v xml:space="preserve"> CA</v>
      </c>
      <c r="D6" t="s">
        <v>94</v>
      </c>
    </row>
    <row r="7" spans="1:4" x14ac:dyDescent="0.25">
      <c r="A7" s="2" t="s">
        <v>4</v>
      </c>
      <c r="B7" t="s">
        <v>55</v>
      </c>
      <c r="C7" t="str">
        <f t="shared" si="0"/>
        <v xml:space="preserve"> CO</v>
      </c>
      <c r="D7" t="s">
        <v>102</v>
      </c>
    </row>
    <row r="8" spans="1:4" x14ac:dyDescent="0.25">
      <c r="A8" s="2" t="s">
        <v>18</v>
      </c>
      <c r="B8" t="s">
        <v>70</v>
      </c>
      <c r="C8" t="str">
        <f t="shared" si="0"/>
        <v xml:space="preserve"> CT</v>
      </c>
      <c r="D8" t="s">
        <v>99</v>
      </c>
    </row>
    <row r="9" spans="1:4" x14ac:dyDescent="0.25">
      <c r="A9" s="2" t="s">
        <v>45</v>
      </c>
      <c r="B9" t="s">
        <v>48</v>
      </c>
      <c r="C9" t="str">
        <f t="shared" si="0"/>
        <v xml:space="preserve"> DC</v>
      </c>
      <c r="D9" t="s">
        <v>98</v>
      </c>
    </row>
    <row r="10" spans="1:4" x14ac:dyDescent="0.25">
      <c r="A10" s="2" t="s">
        <v>19</v>
      </c>
      <c r="B10" t="s">
        <v>71</v>
      </c>
      <c r="C10" t="str">
        <f t="shared" si="0"/>
        <v xml:space="preserve"> DE</v>
      </c>
      <c r="D10" t="s">
        <v>98</v>
      </c>
    </row>
    <row r="11" spans="1:4" x14ac:dyDescent="0.25">
      <c r="A11" s="2" t="s">
        <v>20</v>
      </c>
      <c r="B11" t="s">
        <v>72</v>
      </c>
      <c r="C11" t="str">
        <f t="shared" si="0"/>
        <v xml:space="preserve"> FL</v>
      </c>
      <c r="D11" t="s">
        <v>95</v>
      </c>
    </row>
    <row r="12" spans="1:4" x14ac:dyDescent="0.25">
      <c r="A12" s="2" t="s">
        <v>21</v>
      </c>
      <c r="B12" t="s">
        <v>73</v>
      </c>
      <c r="C12" t="str">
        <f t="shared" si="0"/>
        <v xml:space="preserve"> GA</v>
      </c>
      <c r="D12" t="s">
        <v>97</v>
      </c>
    </row>
    <row r="13" spans="1:4" x14ac:dyDescent="0.25">
      <c r="A13" s="2" t="s">
        <v>7</v>
      </c>
      <c r="B13" t="s">
        <v>58</v>
      </c>
      <c r="C13" t="str">
        <f t="shared" si="0"/>
        <v xml:space="preserve"> HI</v>
      </c>
      <c r="D13" t="s">
        <v>100</v>
      </c>
    </row>
    <row r="14" spans="1:4" x14ac:dyDescent="0.25">
      <c r="A14" s="2" t="s">
        <v>5</v>
      </c>
      <c r="B14" t="s">
        <v>56</v>
      </c>
      <c r="C14" t="str">
        <f t="shared" si="0"/>
        <v xml:space="preserve"> IA</v>
      </c>
      <c r="D14" t="s">
        <v>99</v>
      </c>
    </row>
    <row r="15" spans="1:4" x14ac:dyDescent="0.25">
      <c r="A15" s="2" t="s">
        <v>44</v>
      </c>
      <c r="B15" t="s">
        <v>74</v>
      </c>
      <c r="C15" t="str">
        <f t="shared" si="0"/>
        <v xml:space="preserve"> ID</v>
      </c>
      <c r="D15" t="s">
        <v>102</v>
      </c>
    </row>
    <row r="16" spans="1:4" x14ac:dyDescent="0.25">
      <c r="A16" s="2" t="s">
        <v>39</v>
      </c>
      <c r="B16" t="s">
        <v>50</v>
      </c>
      <c r="C16" t="str">
        <f t="shared" si="0"/>
        <v xml:space="preserve"> IL</v>
      </c>
      <c r="D16" t="s">
        <v>99</v>
      </c>
    </row>
    <row r="17" spans="1:4" x14ac:dyDescent="0.25">
      <c r="A17" s="2" t="s">
        <v>8</v>
      </c>
      <c r="B17" t="s">
        <v>59</v>
      </c>
      <c r="C17" t="str">
        <f t="shared" si="0"/>
        <v xml:space="preserve"> IN</v>
      </c>
      <c r="D17" t="s">
        <v>99</v>
      </c>
    </row>
    <row r="18" spans="1:4" x14ac:dyDescent="0.25">
      <c r="A18" s="2" t="s">
        <v>22</v>
      </c>
      <c r="B18" t="s">
        <v>75</v>
      </c>
      <c r="C18" t="str">
        <f t="shared" si="0"/>
        <v xml:space="preserve"> KS</v>
      </c>
      <c r="D18" t="s">
        <v>98</v>
      </c>
    </row>
    <row r="19" spans="1:4" x14ac:dyDescent="0.25">
      <c r="A19" s="2" t="s">
        <v>23</v>
      </c>
      <c r="B19" t="s">
        <v>76</v>
      </c>
      <c r="C19" t="str">
        <f t="shared" si="0"/>
        <v xml:space="preserve"> KY</v>
      </c>
      <c r="D19" t="s">
        <v>98</v>
      </c>
    </row>
    <row r="20" spans="1:4" x14ac:dyDescent="0.25">
      <c r="A20" s="2" t="s">
        <v>2</v>
      </c>
      <c r="B20" t="s">
        <v>49</v>
      </c>
      <c r="C20" t="str">
        <f t="shared" si="0"/>
        <v xml:space="preserve"> MA</v>
      </c>
      <c r="D20" t="s">
        <v>99</v>
      </c>
    </row>
    <row r="21" spans="1:4" x14ac:dyDescent="0.25">
      <c r="A21" s="2" t="s">
        <v>24</v>
      </c>
      <c r="B21" t="s">
        <v>77</v>
      </c>
      <c r="C21" t="str">
        <f t="shared" si="0"/>
        <v xml:space="preserve"> ME</v>
      </c>
      <c r="D21" t="s">
        <v>103</v>
      </c>
    </row>
    <row r="22" spans="1:4" x14ac:dyDescent="0.25">
      <c r="A22" s="2" t="s">
        <v>6</v>
      </c>
      <c r="B22" t="s">
        <v>57</v>
      </c>
      <c r="C22" t="str">
        <f t="shared" si="0"/>
        <v xml:space="preserve"> MI</v>
      </c>
      <c r="D22" t="s">
        <v>99</v>
      </c>
    </row>
    <row r="23" spans="1:4" x14ac:dyDescent="0.25">
      <c r="A23" s="2" t="s">
        <v>9</v>
      </c>
      <c r="B23" t="s">
        <v>61</v>
      </c>
      <c r="C23" t="str">
        <f t="shared" si="0"/>
        <v xml:space="preserve"> MN</v>
      </c>
      <c r="D23" t="s">
        <v>103</v>
      </c>
    </row>
    <row r="24" spans="1:4" x14ac:dyDescent="0.25">
      <c r="A24" s="2" t="s">
        <v>26</v>
      </c>
      <c r="B24" t="s">
        <v>79</v>
      </c>
      <c r="C24" t="str">
        <f t="shared" si="0"/>
        <v xml:space="preserve"> MO</v>
      </c>
      <c r="D24" t="s">
        <v>98</v>
      </c>
    </row>
    <row r="25" spans="1:4" x14ac:dyDescent="0.25">
      <c r="A25" s="2" t="s">
        <v>25</v>
      </c>
      <c r="B25" t="s">
        <v>78</v>
      </c>
      <c r="C25" t="str">
        <f t="shared" si="0"/>
        <v xml:space="preserve"> MS</v>
      </c>
      <c r="D25" t="s">
        <v>97</v>
      </c>
    </row>
    <row r="26" spans="1:4" x14ac:dyDescent="0.25">
      <c r="A26" s="2" t="s">
        <v>42</v>
      </c>
      <c r="B26" t="s">
        <v>82</v>
      </c>
      <c r="C26" t="str">
        <f t="shared" si="0"/>
        <v xml:space="preserve"> NC</v>
      </c>
      <c r="D26" t="s">
        <v>98</v>
      </c>
    </row>
    <row r="27" spans="1:4" x14ac:dyDescent="0.25">
      <c r="A27" s="2" t="s">
        <v>29</v>
      </c>
      <c r="B27" t="s">
        <v>83</v>
      </c>
      <c r="C27" t="str">
        <f t="shared" si="0"/>
        <v xml:space="preserve"> ND</v>
      </c>
      <c r="D27" t="s">
        <v>103</v>
      </c>
    </row>
    <row r="28" spans="1:4" x14ac:dyDescent="0.25">
      <c r="A28" s="2" t="s">
        <v>11</v>
      </c>
      <c r="B28" t="s">
        <v>62</v>
      </c>
      <c r="C28" t="str">
        <f t="shared" si="0"/>
        <v xml:space="preserve"> NE</v>
      </c>
      <c r="D28" t="s">
        <v>99</v>
      </c>
    </row>
    <row r="29" spans="1:4" x14ac:dyDescent="0.25">
      <c r="A29" s="2" t="s">
        <v>27</v>
      </c>
      <c r="B29" t="s">
        <v>80</v>
      </c>
      <c r="C29" t="str">
        <f t="shared" si="0"/>
        <v xml:space="preserve"> NH</v>
      </c>
      <c r="D29" t="s">
        <v>103</v>
      </c>
    </row>
    <row r="30" spans="1:4" x14ac:dyDescent="0.25">
      <c r="A30" s="2" t="s">
        <v>28</v>
      </c>
      <c r="B30" t="s">
        <v>81</v>
      </c>
      <c r="C30" t="str">
        <f t="shared" si="0"/>
        <v xml:space="preserve"> NJ</v>
      </c>
      <c r="D30" t="s">
        <v>99</v>
      </c>
    </row>
    <row r="31" spans="1:4" x14ac:dyDescent="0.25">
      <c r="A31" s="2" t="s">
        <v>0</v>
      </c>
      <c r="B31" t="s">
        <v>52</v>
      </c>
      <c r="C31" t="str">
        <f t="shared" si="0"/>
        <v xml:space="preserve"> NM</v>
      </c>
      <c r="D31" t="s">
        <v>101</v>
      </c>
    </row>
    <row r="32" spans="1:4" x14ac:dyDescent="0.25">
      <c r="A32" s="2" t="s">
        <v>10</v>
      </c>
      <c r="B32" t="s">
        <v>51</v>
      </c>
      <c r="C32" t="str">
        <f t="shared" si="0"/>
        <v xml:space="preserve"> NY</v>
      </c>
      <c r="D32" t="s">
        <v>98</v>
      </c>
    </row>
    <row r="33" spans="1:4" x14ac:dyDescent="0.25">
      <c r="A33" s="2" t="s">
        <v>30</v>
      </c>
      <c r="B33" t="s">
        <v>84</v>
      </c>
      <c r="C33" t="str">
        <f t="shared" si="0"/>
        <v xml:space="preserve"> OH</v>
      </c>
      <c r="D33" t="s">
        <v>99</v>
      </c>
    </row>
    <row r="34" spans="1:4" x14ac:dyDescent="0.25">
      <c r="A34" s="2" t="s">
        <v>31</v>
      </c>
      <c r="B34" t="s">
        <v>85</v>
      </c>
      <c r="C34" t="str">
        <f t="shared" si="0"/>
        <v xml:space="preserve"> OK</v>
      </c>
      <c r="D34" t="s">
        <v>97</v>
      </c>
    </row>
    <row r="35" spans="1:4" x14ac:dyDescent="0.25">
      <c r="A35" s="2" t="s">
        <v>13</v>
      </c>
      <c r="B35" t="s">
        <v>64</v>
      </c>
      <c r="C35" t="str">
        <f t="shared" si="0"/>
        <v xml:space="preserve"> OR</v>
      </c>
      <c r="D35" t="s">
        <v>96</v>
      </c>
    </row>
    <row r="36" spans="1:4" x14ac:dyDescent="0.25">
      <c r="A36" s="2" t="s">
        <v>32</v>
      </c>
      <c r="B36" t="s">
        <v>86</v>
      </c>
      <c r="C36" t="str">
        <f t="shared" si="0"/>
        <v xml:space="preserve"> PA</v>
      </c>
      <c r="D36" t="s">
        <v>99</v>
      </c>
    </row>
    <row r="37" spans="1:4" x14ac:dyDescent="0.25">
      <c r="A37" s="2" t="s">
        <v>12</v>
      </c>
      <c r="B37" t="s">
        <v>63</v>
      </c>
      <c r="C37" t="str">
        <f t="shared" si="0"/>
        <v xml:space="preserve"> PA</v>
      </c>
      <c r="D37" t="s">
        <v>98</v>
      </c>
    </row>
    <row r="38" spans="1:4" x14ac:dyDescent="0.25">
      <c r="A38" s="2" t="s">
        <v>33</v>
      </c>
      <c r="B38" t="s">
        <v>87</v>
      </c>
      <c r="C38" t="str">
        <f t="shared" si="0"/>
        <v xml:space="preserve"> RI</v>
      </c>
      <c r="D38" t="s">
        <v>99</v>
      </c>
    </row>
    <row r="39" spans="1:4" x14ac:dyDescent="0.25">
      <c r="A39" s="2" t="s">
        <v>34</v>
      </c>
      <c r="B39" t="s">
        <v>88</v>
      </c>
      <c r="C39" t="str">
        <f t="shared" si="0"/>
        <v xml:space="preserve"> SC</v>
      </c>
      <c r="D39" t="s">
        <v>97</v>
      </c>
    </row>
    <row r="40" spans="1:4" x14ac:dyDescent="0.25">
      <c r="A40" s="2" t="s">
        <v>35</v>
      </c>
      <c r="B40" t="s">
        <v>89</v>
      </c>
      <c r="C40" t="str">
        <f t="shared" si="0"/>
        <v xml:space="preserve"> TN</v>
      </c>
      <c r="D40" t="s">
        <v>98</v>
      </c>
    </row>
    <row r="41" spans="1:4" x14ac:dyDescent="0.25">
      <c r="A41" s="2" t="s">
        <v>1</v>
      </c>
      <c r="B41" t="s">
        <v>53</v>
      </c>
      <c r="C41" t="str">
        <f t="shared" si="0"/>
        <v xml:space="preserve"> TX</v>
      </c>
      <c r="D41" t="s">
        <v>95</v>
      </c>
    </row>
    <row r="42" spans="1:4" x14ac:dyDescent="0.25">
      <c r="A42" s="2" t="s">
        <v>36</v>
      </c>
      <c r="B42" t="s">
        <v>90</v>
      </c>
      <c r="C42" t="str">
        <f t="shared" si="0"/>
        <v xml:space="preserve"> UT</v>
      </c>
      <c r="D42" t="s">
        <v>102</v>
      </c>
    </row>
    <row r="43" spans="1:4" x14ac:dyDescent="0.25">
      <c r="A43" s="2" t="s">
        <v>43</v>
      </c>
      <c r="B43" t="s">
        <v>91</v>
      </c>
      <c r="C43" t="str">
        <f t="shared" si="0"/>
        <v xml:space="preserve"> VA</v>
      </c>
      <c r="D43" t="s">
        <v>98</v>
      </c>
    </row>
    <row r="44" spans="1:4" x14ac:dyDescent="0.25">
      <c r="A44" s="2" t="s">
        <v>3</v>
      </c>
      <c r="B44" t="s">
        <v>54</v>
      </c>
      <c r="C44" t="str">
        <f t="shared" si="0"/>
        <v xml:space="preserve"> VT</v>
      </c>
      <c r="D44" t="s">
        <v>103</v>
      </c>
    </row>
    <row r="45" spans="1:4" x14ac:dyDescent="0.25">
      <c r="A45" s="2" t="s">
        <v>46</v>
      </c>
      <c r="B45" t="s">
        <v>47</v>
      </c>
      <c r="C45" t="str">
        <f t="shared" si="0"/>
        <v xml:space="preserve"> WA</v>
      </c>
      <c r="D45" t="s">
        <v>96</v>
      </c>
    </row>
    <row r="46" spans="1:4" x14ac:dyDescent="0.25">
      <c r="A46" s="2" t="s">
        <v>40</v>
      </c>
      <c r="B46" t="s">
        <v>60</v>
      </c>
      <c r="C46" t="str">
        <f t="shared" si="0"/>
        <v xml:space="preserve"> WI</v>
      </c>
      <c r="D46" t="s">
        <v>103</v>
      </c>
    </row>
    <row r="47" spans="1:4" x14ac:dyDescent="0.25">
      <c r="A47" s="2" t="s">
        <v>37</v>
      </c>
      <c r="B47" t="s">
        <v>92</v>
      </c>
      <c r="C47" t="str">
        <f t="shared" si="0"/>
        <v xml:space="preserve"> WV</v>
      </c>
      <c r="D47" t="s">
        <v>98</v>
      </c>
    </row>
    <row r="48" spans="1:4" x14ac:dyDescent="0.25">
      <c r="A48" s="2" t="s">
        <v>38</v>
      </c>
      <c r="B48" t="s">
        <v>93</v>
      </c>
      <c r="C48" t="str">
        <f t="shared" si="0"/>
        <v xml:space="preserve"> WY</v>
      </c>
      <c r="D48" t="s">
        <v>106</v>
      </c>
    </row>
  </sheetData>
  <sortState ref="A1:C8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C13" sqref="C13"/>
    </sheetView>
  </sheetViews>
  <sheetFormatPr defaultRowHeight="15" x14ac:dyDescent="0.25"/>
  <cols>
    <col min="1" max="1" width="26.42578125" style="1" customWidth="1"/>
  </cols>
  <sheetData>
    <row r="1" spans="1:1" x14ac:dyDescent="0.25">
      <c r="A1" t="s">
        <v>111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115</v>
      </c>
    </row>
    <row r="8" spans="1:1" x14ac:dyDescent="0.25">
      <c r="A8" t="s">
        <v>118</v>
      </c>
    </row>
    <row r="9" spans="1:1" x14ac:dyDescent="0.25">
      <c r="A9" t="s">
        <v>120</v>
      </c>
    </row>
    <row r="10" spans="1:1" x14ac:dyDescent="0.25">
      <c r="A10" t="s">
        <v>119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131</v>
      </c>
    </row>
    <row r="21" spans="1:1" x14ac:dyDescent="0.25">
      <c r="A21" t="s">
        <v>130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136</v>
      </c>
    </row>
    <row r="26" spans="1:1" x14ac:dyDescent="0.25">
      <c r="A26" t="s">
        <v>135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141</v>
      </c>
    </row>
    <row r="31" spans="1:1" x14ac:dyDescent="0.25">
      <c r="A31" t="s">
        <v>140</v>
      </c>
    </row>
    <row r="32" spans="1:1" x14ac:dyDescent="0.25">
      <c r="A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5" sqref="F15"/>
    </sheetView>
  </sheetViews>
  <sheetFormatPr defaultRowHeight="15" x14ac:dyDescent="0.25"/>
  <cols>
    <col min="2" max="2" width="20.5703125" bestFit="1" customWidth="1"/>
    <col min="3" max="3" width="19.7109375" bestFit="1" customWidth="1"/>
    <col min="4" max="4" width="20.140625" bestFit="1" customWidth="1"/>
    <col min="5" max="5" width="18.140625" bestFit="1" customWidth="1"/>
    <col min="6" max="6" width="115.85546875" bestFit="1" customWidth="1"/>
  </cols>
  <sheetData>
    <row r="1" spans="1:6" x14ac:dyDescent="0.25">
      <c r="A1" s="4" t="s">
        <v>142</v>
      </c>
      <c r="B1" s="4" t="s">
        <v>143</v>
      </c>
      <c r="C1" s="5" t="s">
        <v>144</v>
      </c>
      <c r="D1" s="4" t="s">
        <v>145</v>
      </c>
      <c r="E1" s="4" t="s">
        <v>146</v>
      </c>
      <c r="F1" s="6" t="s">
        <v>147</v>
      </c>
    </row>
    <row r="2" spans="1:6" x14ac:dyDescent="0.25">
      <c r="A2" s="7">
        <v>2010</v>
      </c>
      <c r="B2" s="8">
        <f>87093*0.092903*1000000</f>
        <v>8091200979</v>
      </c>
      <c r="C2" s="8">
        <f>B2*4.65/100</f>
        <v>376240845.52350008</v>
      </c>
      <c r="D2" s="8">
        <f>237.4*0.092903*1000000000</f>
        <v>22055172200</v>
      </c>
      <c r="E2" s="8">
        <f>D2*0.83/100</f>
        <v>183057929.25999999</v>
      </c>
      <c r="F2" s="9" t="s">
        <v>148</v>
      </c>
    </row>
    <row r="3" spans="1:6" x14ac:dyDescent="0.25">
      <c r="A3" s="7">
        <v>2020</v>
      </c>
      <c r="B3" s="8">
        <f>144247624.172932*A3 -282166955136.338</f>
        <v>9213245692.9846191</v>
      </c>
      <c r="C3" s="8">
        <f t="shared" ref="C3:C11" si="0">B3*4.65/100</f>
        <v>428415924.7237848</v>
      </c>
      <c r="D3" s="8">
        <f>209031750*A3-399143804050</f>
        <v>23100330950</v>
      </c>
      <c r="E3" s="8">
        <f t="shared" ref="E3:E11" si="1">D3*0.83/100</f>
        <v>191732746.88499999</v>
      </c>
      <c r="F3" s="9" t="s">
        <v>149</v>
      </c>
    </row>
    <row r="4" spans="1:6" x14ac:dyDescent="0.25">
      <c r="A4" s="7">
        <v>2030</v>
      </c>
      <c r="B4" s="8">
        <f t="shared" ref="B4:B11" si="2">144247624.172932*A4 -282166955136.338</f>
        <v>10655721934.713928</v>
      </c>
      <c r="C4" s="8">
        <f t="shared" si="0"/>
        <v>495491069.9641977</v>
      </c>
      <c r="D4" s="8">
        <f t="shared" ref="D4:D11" si="3">209031750*A4-399143804050</f>
        <v>25190648450</v>
      </c>
      <c r="E4" s="8">
        <f t="shared" si="1"/>
        <v>209082382.13499999</v>
      </c>
      <c r="F4" s="9" t="s">
        <v>149</v>
      </c>
    </row>
    <row r="5" spans="1:6" x14ac:dyDescent="0.25">
      <c r="A5" s="7">
        <v>2040</v>
      </c>
      <c r="B5" s="8">
        <f t="shared" si="2"/>
        <v>12098198176.443237</v>
      </c>
      <c r="C5" s="8">
        <f t="shared" si="0"/>
        <v>562566215.20461059</v>
      </c>
      <c r="D5" s="8">
        <f t="shared" si="3"/>
        <v>27280965950</v>
      </c>
      <c r="E5" s="8">
        <f t="shared" si="1"/>
        <v>226432017.38499999</v>
      </c>
      <c r="F5" s="9" t="s">
        <v>149</v>
      </c>
    </row>
    <row r="6" spans="1:6" x14ac:dyDescent="0.25">
      <c r="A6" s="7">
        <v>2050</v>
      </c>
      <c r="B6" s="8">
        <f t="shared" si="2"/>
        <v>13540674418.172607</v>
      </c>
      <c r="C6" s="8">
        <f t="shared" si="0"/>
        <v>629641360.44502628</v>
      </c>
      <c r="D6" s="8">
        <f t="shared" si="3"/>
        <v>29371283450</v>
      </c>
      <c r="E6" s="8">
        <f t="shared" si="1"/>
        <v>243781652.63499999</v>
      </c>
      <c r="F6" s="9" t="s">
        <v>149</v>
      </c>
    </row>
    <row r="7" spans="1:6" x14ac:dyDescent="0.25">
      <c r="A7" s="7">
        <v>2060</v>
      </c>
      <c r="B7" s="8">
        <f t="shared" si="2"/>
        <v>14983150659.901917</v>
      </c>
      <c r="C7" s="8">
        <f t="shared" si="0"/>
        <v>696716505.68543911</v>
      </c>
      <c r="D7" s="8">
        <f t="shared" si="3"/>
        <v>31461600950</v>
      </c>
      <c r="E7" s="8">
        <f t="shared" si="1"/>
        <v>261131287.88499999</v>
      </c>
      <c r="F7" s="9" t="s">
        <v>149</v>
      </c>
    </row>
    <row r="8" spans="1:6" x14ac:dyDescent="0.25">
      <c r="A8" s="7">
        <v>2070</v>
      </c>
      <c r="B8" s="8">
        <f t="shared" si="2"/>
        <v>16425626901.631226</v>
      </c>
      <c r="C8" s="8">
        <f t="shared" si="0"/>
        <v>763791650.92585206</v>
      </c>
      <c r="D8" s="8">
        <f t="shared" si="3"/>
        <v>33551918450</v>
      </c>
      <c r="E8" s="8">
        <f t="shared" si="1"/>
        <v>278480923.13499999</v>
      </c>
      <c r="F8" s="9" t="s">
        <v>149</v>
      </c>
    </row>
    <row r="9" spans="1:6" x14ac:dyDescent="0.25">
      <c r="A9" s="7">
        <v>2080</v>
      </c>
      <c r="B9" s="8">
        <f t="shared" si="2"/>
        <v>17868103143.360535</v>
      </c>
      <c r="C9" s="8">
        <f t="shared" si="0"/>
        <v>830866796.16626501</v>
      </c>
      <c r="D9" s="8">
        <f t="shared" si="3"/>
        <v>35642235950</v>
      </c>
      <c r="E9" s="8">
        <f t="shared" si="1"/>
        <v>295830558.38499999</v>
      </c>
      <c r="F9" s="9" t="s">
        <v>149</v>
      </c>
    </row>
    <row r="10" spans="1:6" x14ac:dyDescent="0.25">
      <c r="A10" s="7">
        <v>2090</v>
      </c>
      <c r="B10" s="8">
        <f t="shared" si="2"/>
        <v>19310579385.089844</v>
      </c>
      <c r="C10" s="8">
        <f t="shared" si="0"/>
        <v>897941941.40667784</v>
      </c>
      <c r="D10" s="8">
        <f t="shared" si="3"/>
        <v>37732553450</v>
      </c>
      <c r="E10" s="8">
        <f t="shared" si="1"/>
        <v>313180193.63499999</v>
      </c>
      <c r="F10" s="9" t="s">
        <v>149</v>
      </c>
    </row>
    <row r="11" spans="1:6" x14ac:dyDescent="0.25">
      <c r="A11" s="7">
        <v>2100</v>
      </c>
      <c r="B11" s="8">
        <f t="shared" si="2"/>
        <v>20753055626.819214</v>
      </c>
      <c r="C11" s="8">
        <f t="shared" si="0"/>
        <v>965017086.64709353</v>
      </c>
      <c r="D11" s="8">
        <f t="shared" si="3"/>
        <v>39822870950</v>
      </c>
      <c r="E11" s="8">
        <f t="shared" si="1"/>
        <v>330529828.88499999</v>
      </c>
      <c r="F11" s="9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SCENARIOS</vt:lpstr>
      <vt:lpstr>FLOOR_AREA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2018-02-26T09:03:27Z</dcterms:created>
  <dcterms:modified xsi:type="dcterms:W3CDTF">2020-06-06T07:06:54Z</dcterms:modified>
</cp:coreProperties>
</file>