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KOD_Research\RKC-BKC\Survey L-W paper- Jon\BBRKC\"/>
    </mc:Choice>
  </mc:AlternateContent>
  <bookViews>
    <workbookView xWindow="480" yWindow="120" windowWidth="18195" windowHeight="12330"/>
  </bookViews>
  <sheets>
    <sheet name="AIC" sheetId="1" r:id="rId1"/>
    <sheet name="Sheet3" sheetId="3" r:id="rId2"/>
  </sheets>
  <calcPr calcId="162913"/>
</workbook>
</file>

<file path=xl/calcChain.xml><?xml version="1.0" encoding="utf-8"?>
<calcChain xmlns="http://schemas.openxmlformats.org/spreadsheetml/2006/main">
  <c r="F36" i="1" l="1"/>
  <c r="G36" i="1"/>
  <c r="F37" i="1"/>
  <c r="G37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F35" i="1"/>
  <c r="F34" i="1"/>
  <c r="F4" i="1"/>
  <c r="F5" i="1"/>
  <c r="F6" i="1"/>
  <c r="F7" i="1"/>
  <c r="F8" i="1"/>
  <c r="H8" i="1" s="1"/>
  <c r="F9" i="1"/>
  <c r="H9" i="1" s="1"/>
  <c r="F10" i="1"/>
  <c r="F11" i="1"/>
  <c r="F12" i="1"/>
  <c r="F13" i="1"/>
  <c r="F14" i="1"/>
  <c r="F15" i="1"/>
  <c r="F16" i="1"/>
  <c r="H16" i="1" s="1"/>
  <c r="F17" i="1"/>
  <c r="F18" i="1"/>
  <c r="F19" i="1"/>
  <c r="F20" i="1"/>
  <c r="H20" i="1" s="1"/>
  <c r="F21" i="1"/>
  <c r="F22" i="1"/>
  <c r="F23" i="1"/>
  <c r="F24" i="1"/>
  <c r="H24" i="1" s="1"/>
  <c r="F25" i="1"/>
  <c r="F26" i="1"/>
  <c r="H26" i="1" s="1"/>
  <c r="F27" i="1"/>
  <c r="F28" i="1"/>
  <c r="H28" i="1" s="1"/>
  <c r="F29" i="1"/>
  <c r="F30" i="1"/>
  <c r="F31" i="1"/>
  <c r="F32" i="1"/>
  <c r="F33" i="1"/>
  <c r="H37" i="1" l="1"/>
  <c r="H34" i="1"/>
  <c r="H17" i="1"/>
  <c r="H23" i="1"/>
  <c r="H11" i="1"/>
  <c r="H6" i="1"/>
  <c r="H18" i="1"/>
  <c r="H10" i="1"/>
  <c r="H12" i="1"/>
  <c r="H32" i="1"/>
  <c r="H22" i="1"/>
  <c r="H5" i="1"/>
  <c r="H33" i="1"/>
  <c r="H27" i="1"/>
  <c r="H21" i="1"/>
  <c r="H4" i="1"/>
  <c r="H14" i="1"/>
  <c r="H31" i="1"/>
  <c r="H25" i="1"/>
  <c r="H19" i="1"/>
  <c r="H13" i="1"/>
  <c r="H15" i="1"/>
  <c r="H30" i="1"/>
  <c r="H35" i="1"/>
  <c r="H29" i="1"/>
  <c r="H7" i="1"/>
  <c r="H36" i="1"/>
  <c r="G3" i="1"/>
  <c r="F3" i="1"/>
  <c r="H3" i="1" l="1"/>
  <c r="I32" i="1" l="1"/>
  <c r="J32" i="1" s="1"/>
  <c r="I8" i="1"/>
  <c r="J8" i="1" s="1"/>
  <c r="I28" i="1"/>
  <c r="J28" i="1" s="1"/>
  <c r="I10" i="1"/>
  <c r="J10" i="1" s="1"/>
  <c r="I30" i="1"/>
  <c r="J30" i="1" s="1"/>
  <c r="I23" i="1"/>
  <c r="J23" i="1" s="1"/>
  <c r="I5" i="1"/>
  <c r="J5" i="1" s="1"/>
  <c r="I24" i="1"/>
  <c r="J24" i="1" s="1"/>
  <c r="I17" i="1"/>
  <c r="J17" i="1" s="1"/>
  <c r="I33" i="1"/>
  <c r="J33" i="1" s="1"/>
  <c r="I18" i="1"/>
  <c r="J18" i="1" s="1"/>
  <c r="I11" i="1"/>
  <c r="J11" i="1" s="1"/>
  <c r="I27" i="1"/>
  <c r="J27" i="1" s="1"/>
  <c r="I20" i="1"/>
  <c r="J20" i="1" s="1"/>
  <c r="I12" i="1"/>
  <c r="J12" i="1" s="1"/>
  <c r="I6" i="1"/>
  <c r="J6" i="1" s="1"/>
  <c r="I15" i="1"/>
  <c r="J15" i="1" s="1"/>
  <c r="I35" i="1"/>
  <c r="J35" i="1" s="1"/>
  <c r="I34" i="1"/>
  <c r="J34" i="1" s="1"/>
  <c r="I4" i="1"/>
  <c r="J4" i="1" s="1"/>
  <c r="I29" i="1"/>
  <c r="J29" i="1" s="1"/>
  <c r="I22" i="1"/>
  <c r="J22" i="1" s="1"/>
  <c r="I37" i="1"/>
  <c r="J37" i="1" s="1"/>
  <c r="I26" i="1"/>
  <c r="J26" i="1" s="1"/>
  <c r="I14" i="1"/>
  <c r="J14" i="1" s="1"/>
  <c r="I7" i="1"/>
  <c r="J7" i="1" s="1"/>
  <c r="I16" i="1"/>
  <c r="J16" i="1" s="1"/>
  <c r="I9" i="1"/>
  <c r="J9" i="1" s="1"/>
  <c r="I31" i="1"/>
  <c r="J31" i="1" s="1"/>
  <c r="I25" i="1"/>
  <c r="J25" i="1" s="1"/>
  <c r="I36" i="1"/>
  <c r="J36" i="1" s="1"/>
  <c r="I19" i="1"/>
  <c r="J19" i="1" s="1"/>
  <c r="I13" i="1"/>
  <c r="J13" i="1" s="1"/>
  <c r="I21" i="1"/>
  <c r="J21" i="1" s="1"/>
  <c r="I3" i="1"/>
  <c r="J3" i="1" s="1"/>
  <c r="K36" i="1" l="1"/>
  <c r="K37" i="1"/>
  <c r="K32" i="1"/>
  <c r="K31" i="1"/>
  <c r="K26" i="1"/>
  <c r="K19" i="1"/>
  <c r="K25" i="1"/>
  <c r="K13" i="1"/>
  <c r="K21" i="1"/>
  <c r="K6" i="1"/>
  <c r="K15" i="1"/>
  <c r="K28" i="1"/>
  <c r="K11" i="1"/>
  <c r="K24" i="1"/>
  <c r="K22" i="1"/>
  <c r="K8" i="1"/>
  <c r="K5" i="1"/>
  <c r="K17" i="1"/>
  <c r="K7" i="1"/>
  <c r="K34" i="1"/>
  <c r="K23" i="1"/>
  <c r="K18" i="1"/>
  <c r="K35" i="1"/>
  <c r="K14" i="1"/>
  <c r="K30" i="1"/>
  <c r="K9" i="1"/>
  <c r="K10" i="1"/>
  <c r="K29" i="1"/>
  <c r="K33" i="1"/>
  <c r="K20" i="1"/>
  <c r="K27" i="1"/>
  <c r="K16" i="1"/>
  <c r="K4" i="1"/>
  <c r="K12" i="1"/>
  <c r="K3" i="1"/>
</calcChain>
</file>

<file path=xl/sharedStrings.xml><?xml version="1.0" encoding="utf-8"?>
<sst xmlns="http://schemas.openxmlformats.org/spreadsheetml/2006/main" count="569" uniqueCount="136">
  <si>
    <t>Hyp</t>
  </si>
  <si>
    <t>Params</t>
  </si>
  <si>
    <t>LLH</t>
  </si>
  <si>
    <t>n</t>
  </si>
  <si>
    <t>AIC</t>
  </si>
  <si>
    <t>Correction</t>
  </si>
  <si>
    <t>AICc</t>
  </si>
  <si>
    <t>Delta</t>
  </si>
  <si>
    <t>Likelihood</t>
  </si>
  <si>
    <t>wi</t>
  </si>
  <si>
    <t>Null</t>
  </si>
  <si>
    <t>Nul</t>
  </si>
  <si>
    <t>Model 1</t>
  </si>
  <si>
    <t>Coefficients:</t>
  </si>
  <si>
    <t>Estimate</t>
  </si>
  <si>
    <t>Std.</t>
  </si>
  <si>
    <t>Error</t>
  </si>
  <si>
    <t>Model 2</t>
  </si>
  <si>
    <t>Model 3</t>
  </si>
  <si>
    <t>Model 4</t>
  </si>
  <si>
    <t>Model 6</t>
  </si>
  <si>
    <t>Model 7</t>
  </si>
  <si>
    <t>Model 8</t>
  </si>
  <si>
    <t>Model 9</t>
  </si>
  <si>
    <t>a</t>
  </si>
  <si>
    <t>b</t>
  </si>
  <si>
    <t>sd</t>
  </si>
  <si>
    <t>a(SC)</t>
  </si>
  <si>
    <t>b(SC)</t>
  </si>
  <si>
    <t>aOS</t>
  </si>
  <si>
    <t>bOS</t>
  </si>
  <si>
    <t>a(SC)b(SC)</t>
  </si>
  <si>
    <t>Model 5</t>
  </si>
  <si>
    <t>a(T)</t>
  </si>
  <si>
    <t>aT</t>
  </si>
  <si>
    <t>b(T)</t>
  </si>
  <si>
    <t>bT</t>
  </si>
  <si>
    <t>a(T)b(T)</t>
  </si>
  <si>
    <t>aTr</t>
  </si>
  <si>
    <t>bTr</t>
  </si>
  <si>
    <t>a(Tr)b(Tr)</t>
  </si>
  <si>
    <t>a(T,T2)b(T,T2)</t>
  </si>
  <si>
    <t>aT2</t>
  </si>
  <si>
    <t>bT2</t>
  </si>
  <si>
    <t>Model 11</t>
  </si>
  <si>
    <t>a(T,SC)b(T)</t>
  </si>
  <si>
    <t>Model 10</t>
  </si>
  <si>
    <t>Model 12</t>
  </si>
  <si>
    <t>a(T,SC)b(T,SC)</t>
  </si>
  <si>
    <t>a(T)b(T,SC)</t>
  </si>
  <si>
    <t>a(SC,Tr)b(Tr)</t>
  </si>
  <si>
    <t>Model 13</t>
  </si>
  <si>
    <t>a(Tr)b(SC,Tr)</t>
  </si>
  <si>
    <t>Model 14</t>
  </si>
  <si>
    <t>a(SC,Tr)b(SC,Tr)</t>
  </si>
  <si>
    <t>Model 15</t>
  </si>
  <si>
    <t>a(T,SC)b</t>
  </si>
  <si>
    <t>Model 16</t>
  </si>
  <si>
    <t>Model 17</t>
  </si>
  <si>
    <t>a,b(T,SC)</t>
  </si>
  <si>
    <t>a(SC,T(SC))b</t>
  </si>
  <si>
    <t>Model 18</t>
  </si>
  <si>
    <t>a(SC#T))b</t>
  </si>
  <si>
    <t>Model 19</t>
  </si>
  <si>
    <t>#</t>
  </si>
  <si>
    <t>a,b(T(SC),SC)</t>
  </si>
  <si>
    <t>Model 20</t>
  </si>
  <si>
    <t>Model 21</t>
  </si>
  <si>
    <t>a,b(T#SC)</t>
  </si>
  <si>
    <t>a(T#SC),b(T#SC)</t>
  </si>
  <si>
    <t>Model 22</t>
  </si>
  <si>
    <t>a(SC#Tr))b</t>
  </si>
  <si>
    <t>Model 23</t>
  </si>
  <si>
    <t>Model 24</t>
  </si>
  <si>
    <t>Model 25</t>
  </si>
  <si>
    <t>Model 26</t>
  </si>
  <si>
    <t>Model 27</t>
  </si>
  <si>
    <t>Model 28</t>
  </si>
  <si>
    <t>Model 29</t>
  </si>
  <si>
    <t>Model 30</t>
  </si>
  <si>
    <t>a (SC *T) b(mat)</t>
  </si>
  <si>
    <t xml:space="preserve">      Estimate  Std. Error</t>
  </si>
  <si>
    <t>a  -7.56621914 0.071897744</t>
  </si>
  <si>
    <t>b   2.86394571 0.016254093</t>
  </si>
  <si>
    <t>sd  0.06474035 0.001341288</t>
  </si>
  <si>
    <t xml:space="preserve">-2 log L: -3067.096 </t>
  </si>
  <si>
    <t>-2 log L: -3067.096</t>
  </si>
  <si>
    <t>log</t>
  </si>
  <si>
    <t>L:</t>
  </si>
  <si>
    <t>b(CS)</t>
  </si>
  <si>
    <t>a(CS)b(CS)</t>
  </si>
  <si>
    <t>a(SC)b(CS)</t>
  </si>
  <si>
    <t>a(SC#T)b(CS#T)</t>
  </si>
  <si>
    <t>a(SC#T)b(CS#SC)</t>
  </si>
  <si>
    <t>a(SC)b(CS#SC)</t>
  </si>
  <si>
    <t>a(SC#T)b(CS)</t>
  </si>
  <si>
    <t>a(SC#CS) b(SC#CS)</t>
  </si>
  <si>
    <t>a(SC#CS#T) b(SC#CS)</t>
  </si>
  <si>
    <t>a(SC#CS#T) b(SC#CS#T)</t>
  </si>
  <si>
    <t>a,b(CS)</t>
  </si>
  <si>
    <t>a(CS),b(CS)</t>
  </si>
  <si>
    <t>a(SC),b(CS)</t>
  </si>
  <si>
    <t>a(SC#T),b(CS#T)</t>
  </si>
  <si>
    <t>a(SC#T),b(CS#SC)</t>
  </si>
  <si>
    <t>a(SC),b(CS#SC)</t>
  </si>
  <si>
    <t>a(SC#CS) b(SC)</t>
  </si>
  <si>
    <t>a(SC#CS)b(CS)</t>
  </si>
  <si>
    <t>Model 31</t>
  </si>
  <si>
    <t>a(SC#CS)b(SC#CS)</t>
  </si>
  <si>
    <t>a(CS)</t>
  </si>
  <si>
    <t>Model 32</t>
  </si>
  <si>
    <t>Model 33</t>
  </si>
  <si>
    <t>Model 34</t>
  </si>
  <si>
    <t xml:space="preserve">a(T#SC),b(CS) </t>
  </si>
  <si>
    <t>Model 35</t>
  </si>
  <si>
    <t>&gt;</t>
  </si>
  <si>
    <t>a2T</t>
  </si>
  <si>
    <t>b2T</t>
  </si>
  <si>
    <t>a2Tr</t>
  </si>
  <si>
    <t>bc4</t>
  </si>
  <si>
    <t>bc5</t>
  </si>
  <si>
    <t>bc6</t>
  </si>
  <si>
    <t>b4OS</t>
  </si>
  <si>
    <t>b5OS</t>
  </si>
  <si>
    <t>b6OS</t>
  </si>
  <si>
    <t>ac4</t>
  </si>
  <si>
    <t>ac5</t>
  </si>
  <si>
    <t>ac6</t>
  </si>
  <si>
    <t>a4c</t>
  </si>
  <si>
    <t>NaN</t>
  </si>
  <si>
    <t>a5c</t>
  </si>
  <si>
    <t>a6c</t>
  </si>
  <si>
    <t>b4c</t>
  </si>
  <si>
    <t>b5c</t>
  </si>
  <si>
    <t>b6c</t>
  </si>
  <si>
    <t>Will not 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</si>
</sst>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"/>
    <numFmt numFmtId="169" formatCode="0.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Lucida Console"/>
      <family val="3"/>
    </font>
    <font>
      <sz val="8"/>
      <color rgb="FF000000"/>
      <name val="Lucida Console"/>
      <family val="3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ill="1"/>
    <xf numFmtId="0" fontId="3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0" fillId="0" borderId="0" xfId="0" quotePrefix="1"/>
    <xf numFmtId="0" fontId="0" fillId="2" borderId="0" xfId="0" applyFill="1" applyAlignment="1">
      <alignment vertical="center"/>
    </xf>
    <xf numFmtId="0" fontId="4" fillId="2" borderId="0" xfId="0" applyFont="1" applyFill="1" applyAlignment="1">
      <alignment vertical="center"/>
    </xf>
    <xf numFmtId="11" fontId="4" fillId="0" borderId="0" xfId="0" applyNumberFormat="1" applyFont="1" applyAlignment="1">
      <alignment vertical="center"/>
    </xf>
    <xf numFmtId="0" fontId="0" fillId="0" borderId="0" xfId="0" applyNumberFormat="1" applyBorder="1" applyAlignment="1"/>
    <xf numFmtId="0" fontId="0" fillId="2" borderId="0" xfId="0" applyNumberFormat="1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0" xfId="0" applyNumberFormat="1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/>
    <xf numFmtId="169" fontId="0" fillId="3" borderId="0" xfId="0" applyNumberFormat="1" applyFill="1"/>
    <xf numFmtId="169" fontId="5" fillId="3" borderId="0" xfId="0" applyNumberFormat="1" applyFont="1" applyFill="1" applyAlignment="1">
      <alignment vertical="center"/>
    </xf>
    <xf numFmtId="0" fontId="5" fillId="3" borderId="0" xfId="0" applyFont="1" applyFill="1" applyAlignment="1">
      <alignment vertical="center"/>
    </xf>
    <xf numFmtId="0" fontId="0" fillId="3" borderId="0" xfId="0" applyFont="1" applyFill="1"/>
    <xf numFmtId="169" fontId="0" fillId="3" borderId="0" xfId="0" quotePrefix="1" applyNumberFormat="1" applyFill="1"/>
    <xf numFmtId="169" fontId="4" fillId="3" borderId="0" xfId="0" applyNumberFormat="1" applyFont="1" applyFill="1" applyAlignment="1">
      <alignment vertical="center"/>
    </xf>
    <xf numFmtId="169" fontId="3" fillId="3" borderId="0" xfId="0" applyNumberFormat="1" applyFont="1" applyFill="1" applyAlignment="1">
      <alignment vertical="center"/>
    </xf>
    <xf numFmtId="0" fontId="0" fillId="3" borderId="0" xfId="0" quotePrefix="1" applyFill="1"/>
    <xf numFmtId="0" fontId="3" fillId="3" borderId="0" xfId="0" applyFont="1" applyFill="1" applyAlignment="1">
      <alignment vertical="center"/>
    </xf>
    <xf numFmtId="0" fontId="6" fillId="3" borderId="0" xfId="0" applyFont="1" applyFill="1" applyAlignment="1">
      <alignment vertical="center"/>
    </xf>
    <xf numFmtId="11" fontId="5" fillId="3" borderId="0" xfId="0" applyNumberFormat="1" applyFont="1" applyFill="1" applyAlignment="1">
      <alignment vertical="center"/>
    </xf>
    <xf numFmtId="11" fontId="0" fillId="3" borderId="0" xfId="0" applyNumberFormat="1" applyFill="1"/>
    <xf numFmtId="0" fontId="0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7"/>
  <sheetViews>
    <sheetView tabSelected="1" zoomScale="65" workbookViewId="0">
      <selection activeCell="B14" sqref="B14"/>
    </sheetView>
  </sheetViews>
  <sheetFormatPr defaultRowHeight="15" x14ac:dyDescent="0.25"/>
  <cols>
    <col min="1" max="1" width="12.28515625" bestFit="1" customWidth="1"/>
    <col min="2" max="2" width="21" customWidth="1"/>
    <col min="4" max="4" width="10.140625" bestFit="1" customWidth="1"/>
    <col min="7" max="7" width="16" bestFit="1" customWidth="1"/>
    <col min="8" max="8" width="17" bestFit="1" customWidth="1"/>
    <col min="9" max="10" width="12" bestFit="1" customWidth="1"/>
    <col min="11" max="11" width="15.7109375" customWidth="1"/>
    <col min="12" max="12" width="16.28515625" customWidth="1"/>
    <col min="13" max="13" width="12" bestFit="1" customWidth="1"/>
    <col min="16" max="16" width="11.5703125" customWidth="1"/>
    <col min="17" max="17" width="9.85546875" bestFit="1" customWidth="1"/>
    <col min="18" max="18" width="16.140625" bestFit="1" customWidth="1"/>
    <col min="19" max="19" width="13.28515625" bestFit="1" customWidth="1"/>
  </cols>
  <sheetData>
    <row r="1" spans="1:20" x14ac:dyDescent="0.25">
      <c r="A1" s="3"/>
      <c r="B1" s="3"/>
      <c r="C1" s="3"/>
      <c r="D1" s="3"/>
      <c r="E1" s="3"/>
    </row>
    <row r="2" spans="1:20" x14ac:dyDescent="0.25">
      <c r="A2" s="9" t="s">
        <v>64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M2" s="1"/>
      <c r="N2" s="1"/>
      <c r="O2" s="1"/>
      <c r="P2" t="s">
        <v>80</v>
      </c>
      <c r="Q2" s="1"/>
      <c r="R2" s="1"/>
      <c r="S2" s="1"/>
      <c r="T2" s="1"/>
    </row>
    <row r="3" spans="1:20" x14ac:dyDescent="0.25">
      <c r="A3" s="2">
        <v>1</v>
      </c>
      <c r="B3" s="2" t="s">
        <v>11</v>
      </c>
      <c r="C3" s="2">
        <v>3</v>
      </c>
      <c r="D3">
        <v>-2567.172</v>
      </c>
      <c r="E3" s="12">
        <v>1169</v>
      </c>
      <c r="F3" s="2">
        <f>D3+2*C3</f>
        <v>-2561.172</v>
      </c>
      <c r="G3" s="2">
        <f>(2*C3*(C3+1))/(E3-C3-1)</f>
        <v>2.0600858369098713E-2</v>
      </c>
      <c r="H3" s="2">
        <f>F3+G3</f>
        <v>-2561.1513991416309</v>
      </c>
      <c r="I3" s="2">
        <f>H3-MIN($H$3:$H$32)</f>
        <v>415.95313229678413</v>
      </c>
      <c r="J3" s="2">
        <f>EXP(-0.5*I3)</f>
        <v>4.7525309801544951E-91</v>
      </c>
      <c r="K3" s="2">
        <f>J3/SUM($J$3:$J$32)</f>
        <v>1.0375786213072358E-91</v>
      </c>
      <c r="M3" s="2"/>
      <c r="N3" s="2"/>
      <c r="P3" s="2"/>
      <c r="Q3" s="2"/>
      <c r="R3" s="2"/>
      <c r="S3" s="2"/>
      <c r="T3" s="2"/>
    </row>
    <row r="4" spans="1:20" x14ac:dyDescent="0.25">
      <c r="A4" s="2">
        <v>2</v>
      </c>
      <c r="B4" s="3" t="s">
        <v>27</v>
      </c>
      <c r="C4" s="2">
        <v>4</v>
      </c>
      <c r="D4" s="12">
        <v>-2977.6930000000002</v>
      </c>
      <c r="E4" s="12">
        <v>1169</v>
      </c>
      <c r="F4" s="2">
        <f t="shared" ref="F4:F33" si="0">D4+2*C4</f>
        <v>-2969.6930000000002</v>
      </c>
      <c r="G4" s="2">
        <f t="shared" ref="G4:G35" si="1">(2*C4*(C4+1))/(E4-C4-1)</f>
        <v>3.4364261168384883E-2</v>
      </c>
      <c r="H4" s="2">
        <f t="shared" ref="H4:H35" si="2">F4+G4</f>
        <v>-2969.6586357388319</v>
      </c>
      <c r="I4" s="2">
        <f t="shared" ref="I4:I37" si="3">H4-MIN($H$3:$H$32)</f>
        <v>7.4458956995831613</v>
      </c>
      <c r="J4" s="2">
        <f t="shared" ref="J4:J37" si="4">EXP(-0.5*I4)</f>
        <v>2.4162634939629984E-2</v>
      </c>
      <c r="K4" s="2">
        <f t="shared" ref="K4:K37" si="5">J4/SUM($J$3:$J$32)</f>
        <v>5.2752172584462206E-3</v>
      </c>
      <c r="M4" s="2"/>
      <c r="N4" s="2"/>
      <c r="P4" s="2"/>
      <c r="Q4" s="2"/>
      <c r="R4" s="2"/>
      <c r="S4" s="2"/>
      <c r="T4" s="2"/>
    </row>
    <row r="5" spans="1:20" x14ac:dyDescent="0.25">
      <c r="A5" s="2">
        <v>3</v>
      </c>
      <c r="B5" s="3" t="s">
        <v>28</v>
      </c>
      <c r="C5" s="2">
        <v>4</v>
      </c>
      <c r="D5" s="8">
        <v>-2975.1219999999998</v>
      </c>
      <c r="E5" s="12">
        <v>1169</v>
      </c>
      <c r="F5" s="2">
        <f t="shared" si="0"/>
        <v>-2967.1219999999998</v>
      </c>
      <c r="G5" s="2">
        <f t="shared" si="1"/>
        <v>3.4364261168384883E-2</v>
      </c>
      <c r="H5" s="2">
        <f t="shared" si="2"/>
        <v>-2967.0876357388315</v>
      </c>
      <c r="I5" s="2">
        <f t="shared" si="3"/>
        <v>10.016895699583529</v>
      </c>
      <c r="J5" s="2">
        <f t="shared" si="4"/>
        <v>6.6812655900412889E-3</v>
      </c>
      <c r="K5" s="2">
        <f t="shared" si="5"/>
        <v>1.4586624197612617E-3</v>
      </c>
      <c r="M5" s="2"/>
      <c r="N5" s="2"/>
      <c r="P5" s="2"/>
      <c r="Q5" s="2"/>
      <c r="R5" s="2"/>
      <c r="S5" s="2"/>
      <c r="T5" s="2"/>
    </row>
    <row r="6" spans="1:20" x14ac:dyDescent="0.25">
      <c r="A6" s="2">
        <v>4</v>
      </c>
      <c r="B6" s="3" t="s">
        <v>31</v>
      </c>
      <c r="C6" s="2">
        <v>5</v>
      </c>
      <c r="D6">
        <v>-2980.8470000000002</v>
      </c>
      <c r="E6" s="12">
        <v>1169</v>
      </c>
      <c r="F6" s="2">
        <f t="shared" si="0"/>
        <v>-2970.8470000000002</v>
      </c>
      <c r="G6" s="2">
        <f t="shared" si="1"/>
        <v>5.1590713671539126E-2</v>
      </c>
      <c r="H6" s="2">
        <f t="shared" si="2"/>
        <v>-2970.7954092863288</v>
      </c>
      <c r="I6" s="2">
        <f t="shared" si="3"/>
        <v>6.3091221520862746</v>
      </c>
      <c r="J6" s="2">
        <f t="shared" si="4"/>
        <v>4.2657120116166347E-2</v>
      </c>
      <c r="K6" s="2">
        <f t="shared" si="5"/>
        <v>9.3129568358185071E-3</v>
      </c>
      <c r="M6" s="2"/>
      <c r="N6" s="2"/>
      <c r="P6" s="2"/>
      <c r="Q6" s="2"/>
      <c r="R6" s="2"/>
      <c r="S6" s="2"/>
      <c r="T6" s="2"/>
    </row>
    <row r="7" spans="1:20" x14ac:dyDescent="0.25">
      <c r="A7" s="2">
        <v>5</v>
      </c>
      <c r="B7" s="10" t="s">
        <v>33</v>
      </c>
      <c r="C7" s="2">
        <v>4</v>
      </c>
      <c r="D7" s="8">
        <v>-2574.8319999999999</v>
      </c>
      <c r="E7" s="12">
        <v>1169</v>
      </c>
      <c r="F7" s="2">
        <f t="shared" si="0"/>
        <v>-2566.8319999999999</v>
      </c>
      <c r="G7" s="2">
        <f t="shared" si="1"/>
        <v>3.4364261168384883E-2</v>
      </c>
      <c r="H7" s="2">
        <f t="shared" si="2"/>
        <v>-2566.7976357388316</v>
      </c>
      <c r="I7" s="2">
        <f t="shared" si="3"/>
        <v>410.30689569958349</v>
      </c>
      <c r="J7" s="2">
        <f t="shared" si="4"/>
        <v>7.998152037408468E-90</v>
      </c>
      <c r="K7" s="2">
        <f t="shared" si="5"/>
        <v>1.7461667474938087E-90</v>
      </c>
      <c r="M7" s="5"/>
      <c r="N7" s="2"/>
      <c r="P7" s="2"/>
      <c r="Q7" s="2"/>
      <c r="R7" s="2"/>
      <c r="S7" s="2"/>
      <c r="T7" s="2"/>
    </row>
    <row r="8" spans="1:20" x14ac:dyDescent="0.25">
      <c r="A8" s="2">
        <v>6</v>
      </c>
      <c r="B8" s="3" t="s">
        <v>35</v>
      </c>
      <c r="C8" s="2">
        <v>4</v>
      </c>
      <c r="D8" s="8">
        <v>-2575.1970000000001</v>
      </c>
      <c r="E8" s="12">
        <v>1169</v>
      </c>
      <c r="F8" s="2">
        <f t="shared" si="0"/>
        <v>-2567.1970000000001</v>
      </c>
      <c r="G8" s="2">
        <f t="shared" si="1"/>
        <v>3.4364261168384883E-2</v>
      </c>
      <c r="H8" s="2">
        <f t="shared" si="2"/>
        <v>-2567.1626357388318</v>
      </c>
      <c r="I8" s="2">
        <f t="shared" si="3"/>
        <v>409.94189569958326</v>
      </c>
      <c r="J8" s="2">
        <f t="shared" si="4"/>
        <v>9.5994952567769661E-90</v>
      </c>
      <c r="K8" s="2">
        <f t="shared" si="5"/>
        <v>2.0957740402668998E-90</v>
      </c>
      <c r="M8" s="5"/>
      <c r="N8" s="2"/>
      <c r="P8" s="2"/>
      <c r="Q8" s="2"/>
      <c r="R8" s="2"/>
      <c r="S8" s="2"/>
      <c r="T8" s="2"/>
    </row>
    <row r="9" spans="1:20" x14ac:dyDescent="0.25">
      <c r="A9" s="2">
        <v>7</v>
      </c>
      <c r="B9" s="3" t="s">
        <v>37</v>
      </c>
      <c r="C9" s="2">
        <v>5</v>
      </c>
      <c r="D9" s="8">
        <v>-2580.1709999999998</v>
      </c>
      <c r="E9" s="12">
        <v>1169</v>
      </c>
      <c r="F9" s="2">
        <f t="shared" si="0"/>
        <v>-2570.1709999999998</v>
      </c>
      <c r="G9" s="2">
        <f t="shared" si="1"/>
        <v>5.1590713671539126E-2</v>
      </c>
      <c r="H9" s="2">
        <f t="shared" si="2"/>
        <v>-2570.1194092863284</v>
      </c>
      <c r="I9" s="2">
        <f t="shared" si="3"/>
        <v>406.98512215208666</v>
      </c>
      <c r="J9" s="2">
        <f t="shared" si="4"/>
        <v>4.2102086221724531E-89</v>
      </c>
      <c r="K9" s="2">
        <f t="shared" si="5"/>
        <v>9.1917811285209603E-90</v>
      </c>
      <c r="M9" s="5"/>
      <c r="N9" s="2"/>
      <c r="P9" s="2"/>
      <c r="Q9" s="2"/>
      <c r="R9" s="2"/>
      <c r="S9" s="2"/>
      <c r="T9" s="2"/>
    </row>
    <row r="10" spans="1:20" x14ac:dyDescent="0.25">
      <c r="A10" s="2">
        <v>8</v>
      </c>
      <c r="B10" s="3" t="s">
        <v>40</v>
      </c>
      <c r="C10" s="2">
        <v>5</v>
      </c>
      <c r="D10" s="8">
        <v>-2577.154</v>
      </c>
      <c r="E10" s="12">
        <v>1169</v>
      </c>
      <c r="F10" s="2">
        <f t="shared" si="0"/>
        <v>-2567.154</v>
      </c>
      <c r="G10" s="2">
        <f t="shared" si="1"/>
        <v>5.1590713671539126E-2</v>
      </c>
      <c r="H10" s="2">
        <f t="shared" si="2"/>
        <v>-2567.1024092863286</v>
      </c>
      <c r="I10" s="2">
        <f t="shared" si="3"/>
        <v>410.00212215208649</v>
      </c>
      <c r="J10" s="2">
        <f t="shared" si="4"/>
        <v>9.314732564295701E-90</v>
      </c>
      <c r="K10" s="2">
        <f t="shared" si="5"/>
        <v>2.0336042862772386E-90</v>
      </c>
      <c r="M10" s="5"/>
      <c r="N10" s="2"/>
      <c r="P10" s="2"/>
      <c r="Q10" s="2"/>
      <c r="R10" s="2"/>
      <c r="S10" s="2"/>
      <c r="T10" s="2"/>
    </row>
    <row r="11" spans="1:20" x14ac:dyDescent="0.25">
      <c r="A11" s="2">
        <v>9</v>
      </c>
      <c r="B11" s="3" t="s">
        <v>41</v>
      </c>
      <c r="C11" s="2">
        <v>7</v>
      </c>
      <c r="D11" s="8">
        <v>-2580.1709999999998</v>
      </c>
      <c r="E11" s="12">
        <v>1169</v>
      </c>
      <c r="F11" s="2">
        <f t="shared" si="0"/>
        <v>-2566.1709999999998</v>
      </c>
      <c r="G11" s="2">
        <f t="shared" si="1"/>
        <v>9.6468561584840656E-2</v>
      </c>
      <c r="H11" s="2">
        <f t="shared" si="2"/>
        <v>-2566.0745314384149</v>
      </c>
      <c r="I11" s="2">
        <f t="shared" si="3"/>
        <v>411.0300000000002</v>
      </c>
      <c r="J11" s="2">
        <f t="shared" si="4"/>
        <v>5.5714668605883485E-90</v>
      </c>
      <c r="K11" s="2">
        <f t="shared" si="5"/>
        <v>1.2163697465640275E-90</v>
      </c>
      <c r="M11" s="5"/>
      <c r="N11" s="2"/>
      <c r="P11" s="2"/>
      <c r="Q11" s="2"/>
      <c r="R11" s="2"/>
      <c r="S11" s="2"/>
      <c r="T11" s="2"/>
    </row>
    <row r="12" spans="1:20" x14ac:dyDescent="0.25">
      <c r="A12" s="2">
        <v>10</v>
      </c>
      <c r="B12" s="3" t="s">
        <v>45</v>
      </c>
      <c r="C12" s="2">
        <v>6</v>
      </c>
      <c r="D12" s="8">
        <v>-2987.8139999999999</v>
      </c>
      <c r="E12" s="12">
        <v>1169</v>
      </c>
      <c r="F12" s="2">
        <f t="shared" si="0"/>
        <v>-2975.8139999999999</v>
      </c>
      <c r="G12" s="2">
        <f t="shared" si="1"/>
        <v>7.2289156626506021E-2</v>
      </c>
      <c r="H12" s="2">
        <f t="shared" si="2"/>
        <v>-2975.7417108433733</v>
      </c>
      <c r="I12" s="2">
        <f t="shared" si="3"/>
        <v>1.3628205950417396</v>
      </c>
      <c r="J12" s="2">
        <f t="shared" si="4"/>
        <v>0.50590301525563808</v>
      </c>
      <c r="K12" s="2">
        <f t="shared" si="5"/>
        <v>0.11044939112991423</v>
      </c>
    </row>
    <row r="13" spans="1:20" x14ac:dyDescent="0.25">
      <c r="A13" s="2">
        <v>11</v>
      </c>
      <c r="B13" s="3" t="s">
        <v>49</v>
      </c>
      <c r="C13" s="2">
        <v>6</v>
      </c>
      <c r="D13" s="12">
        <v>-2985.1950000000002</v>
      </c>
      <c r="E13" s="12">
        <v>1169</v>
      </c>
      <c r="F13" s="2">
        <f t="shared" si="0"/>
        <v>-2973.1950000000002</v>
      </c>
      <c r="G13" s="2">
        <f t="shared" si="1"/>
        <v>7.2289156626506021E-2</v>
      </c>
      <c r="H13" s="2">
        <f t="shared" si="2"/>
        <v>-2973.1227108433736</v>
      </c>
      <c r="I13" s="2">
        <f t="shared" si="3"/>
        <v>3.9818205950414267</v>
      </c>
      <c r="J13" s="2">
        <f t="shared" si="4"/>
        <v>0.13657104855722313</v>
      </c>
      <c r="K13" s="2">
        <f t="shared" si="5"/>
        <v>2.9816365398607176E-2</v>
      </c>
    </row>
    <row r="14" spans="1:20" x14ac:dyDescent="0.25">
      <c r="A14" s="2">
        <v>12</v>
      </c>
      <c r="B14" s="3" t="s">
        <v>48</v>
      </c>
      <c r="C14" s="2">
        <v>7</v>
      </c>
      <c r="D14" s="8">
        <v>-2991.201</v>
      </c>
      <c r="E14" s="12">
        <v>1169</v>
      </c>
      <c r="F14" s="2">
        <f t="shared" si="0"/>
        <v>-2977.201</v>
      </c>
      <c r="G14" s="2">
        <f t="shared" si="1"/>
        <v>9.6468561584840656E-2</v>
      </c>
      <c r="H14" s="2">
        <f t="shared" si="2"/>
        <v>-2977.1045314384151</v>
      </c>
      <c r="I14" s="2">
        <f t="shared" si="3"/>
        <v>0</v>
      </c>
      <c r="J14" s="2">
        <f t="shared" si="4"/>
        <v>1</v>
      </c>
      <c r="K14" s="2">
        <f t="shared" si="5"/>
        <v>0.21832127463028264</v>
      </c>
    </row>
    <row r="15" spans="1:20" x14ac:dyDescent="0.25">
      <c r="A15" s="2">
        <v>13</v>
      </c>
      <c r="B15" s="3" t="s">
        <v>50</v>
      </c>
      <c r="C15" s="2">
        <v>6</v>
      </c>
      <c r="D15" s="8">
        <v>-2983.9720000000002</v>
      </c>
      <c r="E15" s="12">
        <v>1169</v>
      </c>
      <c r="F15" s="2">
        <f t="shared" si="0"/>
        <v>-2971.9720000000002</v>
      </c>
      <c r="G15" s="2">
        <f t="shared" si="1"/>
        <v>7.2289156626506021E-2</v>
      </c>
      <c r="H15" s="2">
        <f t="shared" si="2"/>
        <v>-2971.8997108433737</v>
      </c>
      <c r="I15" s="2">
        <f t="shared" si="3"/>
        <v>5.2048205950413831</v>
      </c>
      <c r="J15" s="2">
        <f t="shared" si="4"/>
        <v>7.4094772367120976E-2</v>
      </c>
      <c r="K15" s="2">
        <f t="shared" si="5"/>
        <v>1.6176465146630497E-2</v>
      </c>
    </row>
    <row r="16" spans="1:20" x14ac:dyDescent="0.25">
      <c r="A16" s="2">
        <v>14</v>
      </c>
      <c r="B16" t="s">
        <v>52</v>
      </c>
      <c r="C16" s="2">
        <v>6</v>
      </c>
      <c r="D16" s="8">
        <v>-2981.5030000000002</v>
      </c>
      <c r="E16" s="12">
        <v>1169</v>
      </c>
      <c r="F16" s="2">
        <f t="shared" si="0"/>
        <v>-2969.5030000000002</v>
      </c>
      <c r="G16" s="2">
        <f t="shared" si="1"/>
        <v>7.2289156626506021E-2</v>
      </c>
      <c r="H16" s="2">
        <f t="shared" si="2"/>
        <v>-2969.4307108433736</v>
      </c>
      <c r="I16" s="2">
        <f t="shared" si="3"/>
        <v>7.673820595041434</v>
      </c>
      <c r="J16" s="2">
        <f t="shared" si="4"/>
        <v>2.1560112875964123E-2</v>
      </c>
      <c r="K16" s="2">
        <f t="shared" si="5"/>
        <v>4.7070313242532566E-3</v>
      </c>
    </row>
    <row r="17" spans="1:20" x14ac:dyDescent="0.25">
      <c r="A17" s="2">
        <v>15</v>
      </c>
      <c r="B17" t="s">
        <v>54</v>
      </c>
      <c r="C17" s="2">
        <v>7</v>
      </c>
      <c r="D17" s="8">
        <v>-2986.931</v>
      </c>
      <c r="E17" s="12">
        <v>1169</v>
      </c>
      <c r="F17" s="2">
        <f t="shared" si="0"/>
        <v>-2972.931</v>
      </c>
      <c r="G17" s="2">
        <f t="shared" si="1"/>
        <v>9.6468561584840656E-2</v>
      </c>
      <c r="H17" s="2">
        <f t="shared" si="2"/>
        <v>-2972.8345314384151</v>
      </c>
      <c r="I17" s="2">
        <f t="shared" si="3"/>
        <v>4.2699999999999818</v>
      </c>
      <c r="J17" s="2">
        <f t="shared" si="4"/>
        <v>0.1182445903766365</v>
      </c>
      <c r="K17" s="2">
        <f t="shared" si="5"/>
        <v>2.5815309689162933E-2</v>
      </c>
    </row>
    <row r="18" spans="1:20" x14ac:dyDescent="0.25">
      <c r="A18" s="2">
        <v>16</v>
      </c>
      <c r="B18" s="3" t="s">
        <v>56</v>
      </c>
      <c r="C18" s="2">
        <v>5</v>
      </c>
      <c r="D18" s="8">
        <v>-2986.8240000000001</v>
      </c>
      <c r="E18" s="12">
        <v>1169</v>
      </c>
      <c r="F18" s="2">
        <f t="shared" si="0"/>
        <v>-2976.8240000000001</v>
      </c>
      <c r="G18" s="2">
        <f t="shared" si="1"/>
        <v>5.1590713671539126E-2</v>
      </c>
      <c r="H18" s="2">
        <f t="shared" si="2"/>
        <v>-2976.7724092863286</v>
      </c>
      <c r="I18" s="2">
        <f t="shared" si="3"/>
        <v>0.33212215208641283</v>
      </c>
      <c r="J18" s="2">
        <f t="shared" si="4"/>
        <v>0.84699450153683142</v>
      </c>
      <c r="K18" s="2">
        <f t="shared" si="5"/>
        <v>0.18491691918036193</v>
      </c>
    </row>
    <row r="19" spans="1:20" x14ac:dyDescent="0.25">
      <c r="A19" s="2">
        <v>17</v>
      </c>
      <c r="B19" s="3" t="s">
        <v>59</v>
      </c>
      <c r="C19" s="2">
        <v>5</v>
      </c>
      <c r="D19" s="8">
        <v>-2984.3820000000001</v>
      </c>
      <c r="E19" s="12">
        <v>1169</v>
      </c>
      <c r="F19" s="2">
        <f t="shared" si="0"/>
        <v>-2974.3820000000001</v>
      </c>
      <c r="G19" s="2">
        <f t="shared" si="1"/>
        <v>5.1590713671539126E-2</v>
      </c>
      <c r="H19" s="2">
        <f t="shared" si="2"/>
        <v>-2974.3304092863286</v>
      </c>
      <c r="I19" s="2">
        <f t="shared" si="3"/>
        <v>2.7741221520864201</v>
      </c>
      <c r="J19" s="2">
        <f t="shared" si="4"/>
        <v>0.24980839473186567</v>
      </c>
      <c r="K19" s="2">
        <f t="shared" si="5"/>
        <v>5.4538487151205697E-2</v>
      </c>
    </row>
    <row r="20" spans="1:20" x14ac:dyDescent="0.25">
      <c r="A20" s="2">
        <v>18</v>
      </c>
      <c r="B20" s="3" t="s">
        <v>60</v>
      </c>
      <c r="C20" s="2">
        <v>5</v>
      </c>
      <c r="D20" s="8">
        <v>-2986.154</v>
      </c>
      <c r="E20" s="12">
        <v>1169</v>
      </c>
      <c r="F20" s="2">
        <f t="shared" si="0"/>
        <v>-2976.154</v>
      </c>
      <c r="G20" s="2">
        <f t="shared" si="1"/>
        <v>5.1590713671539126E-2</v>
      </c>
      <c r="H20" s="2">
        <f t="shared" si="2"/>
        <v>-2976.1024092863286</v>
      </c>
      <c r="I20" s="2">
        <f t="shared" si="3"/>
        <v>1.0021221520864856</v>
      </c>
      <c r="J20" s="2">
        <f t="shared" si="4"/>
        <v>0.60588742588047528</v>
      </c>
      <c r="K20" s="2">
        <f t="shared" si="5"/>
        <v>0.13227811510068627</v>
      </c>
    </row>
    <row r="21" spans="1:20" x14ac:dyDescent="0.25">
      <c r="A21" s="2">
        <v>19</v>
      </c>
      <c r="B21" s="3" t="s">
        <v>62</v>
      </c>
      <c r="C21" s="2">
        <v>6</v>
      </c>
      <c r="D21" s="8">
        <v>-2986.9940000000001</v>
      </c>
      <c r="E21" s="12">
        <v>1169</v>
      </c>
      <c r="F21" s="2">
        <f t="shared" si="0"/>
        <v>-2974.9940000000001</v>
      </c>
      <c r="G21" s="2">
        <f t="shared" si="1"/>
        <v>7.2289156626506021E-2</v>
      </c>
      <c r="H21" s="2">
        <f t="shared" si="2"/>
        <v>-2974.9217108433736</v>
      </c>
      <c r="I21" s="2">
        <f t="shared" si="3"/>
        <v>2.1828205950414485</v>
      </c>
      <c r="J21" s="2">
        <f t="shared" si="4"/>
        <v>0.33574266261917124</v>
      </c>
      <c r="K21" s="2">
        <f t="shared" si="5"/>
        <v>7.3299766050782408E-2</v>
      </c>
      <c r="M21" s="3"/>
      <c r="N21" s="3"/>
      <c r="O21" s="3"/>
      <c r="P21" s="3"/>
      <c r="Q21" s="3"/>
      <c r="R21" s="3"/>
      <c r="S21" s="3"/>
      <c r="T21" s="3"/>
    </row>
    <row r="22" spans="1:20" x14ac:dyDescent="0.25">
      <c r="A22" s="2">
        <v>20</v>
      </c>
      <c r="B22" s="3" t="s">
        <v>65</v>
      </c>
      <c r="C22" s="2">
        <v>5</v>
      </c>
      <c r="D22" s="8">
        <v>-2983.7310000000002</v>
      </c>
      <c r="E22" s="12">
        <v>1169</v>
      </c>
      <c r="F22" s="2">
        <f t="shared" si="0"/>
        <v>-2973.7310000000002</v>
      </c>
      <c r="G22" s="2">
        <f t="shared" si="1"/>
        <v>5.1590713671539126E-2</v>
      </c>
      <c r="H22" s="2">
        <f t="shared" si="2"/>
        <v>-2973.6794092863288</v>
      </c>
      <c r="I22" s="2">
        <f t="shared" si="3"/>
        <v>3.42512215208626</v>
      </c>
      <c r="J22" s="2">
        <f t="shared" si="4"/>
        <v>0.18040317422193689</v>
      </c>
      <c r="K22" s="2">
        <f t="shared" si="5"/>
        <v>3.9385850943482209E-2</v>
      </c>
      <c r="M22" s="3"/>
      <c r="N22" s="3"/>
      <c r="O22" s="3"/>
      <c r="P22" s="3"/>
      <c r="Q22" s="3"/>
      <c r="R22" s="3"/>
      <c r="S22" s="3"/>
      <c r="T22" s="3"/>
    </row>
    <row r="23" spans="1:20" x14ac:dyDescent="0.25">
      <c r="A23" s="2">
        <v>21</v>
      </c>
      <c r="B23" s="3" t="s">
        <v>68</v>
      </c>
      <c r="C23" s="2">
        <v>6</v>
      </c>
      <c r="D23">
        <v>-2984.529</v>
      </c>
      <c r="E23" s="12">
        <v>1169</v>
      </c>
      <c r="F23" s="2">
        <f t="shared" si="0"/>
        <v>-2972.529</v>
      </c>
      <c r="G23" s="2">
        <f t="shared" si="1"/>
        <v>7.2289156626506021E-2</v>
      </c>
      <c r="H23" s="2">
        <f t="shared" si="2"/>
        <v>-2972.4567108433735</v>
      </c>
      <c r="I23" s="2">
        <f t="shared" si="3"/>
        <v>4.6478205950415941</v>
      </c>
      <c r="J23" s="2">
        <f t="shared" si="4"/>
        <v>9.7890056990400015E-2</v>
      </c>
      <c r="K23" s="2">
        <f t="shared" si="5"/>
        <v>2.1371482015775142E-2</v>
      </c>
      <c r="M23" s="3"/>
      <c r="N23" s="3"/>
      <c r="O23" s="3"/>
      <c r="P23" s="3"/>
      <c r="Q23" s="3"/>
      <c r="R23" s="3"/>
      <c r="S23" s="3"/>
      <c r="T23" s="3"/>
    </row>
    <row r="24" spans="1:20" x14ac:dyDescent="0.25">
      <c r="A24" s="5">
        <v>22</v>
      </c>
      <c r="B24" s="3" t="s">
        <v>69</v>
      </c>
      <c r="C24" s="2">
        <v>9</v>
      </c>
      <c r="D24">
        <v>-2992.049</v>
      </c>
      <c r="E24" s="12">
        <v>1169</v>
      </c>
      <c r="F24" s="2">
        <f t="shared" si="0"/>
        <v>-2974.049</v>
      </c>
      <c r="G24" s="2">
        <f t="shared" si="1"/>
        <v>0.15530629853321828</v>
      </c>
      <c r="H24" s="2">
        <f t="shared" si="2"/>
        <v>-2973.8936937014669</v>
      </c>
      <c r="I24" s="2">
        <f t="shared" si="3"/>
        <v>3.2108377369481786</v>
      </c>
      <c r="J24" s="2">
        <f t="shared" si="4"/>
        <v>0.20080542622956243</v>
      </c>
      <c r="K24" s="2">
        <f t="shared" si="5"/>
        <v>4.3840096607115263E-2</v>
      </c>
      <c r="M24" s="3"/>
      <c r="N24" s="3"/>
      <c r="O24" s="3"/>
      <c r="P24" s="3"/>
      <c r="Q24" s="3"/>
      <c r="R24" s="3"/>
      <c r="S24" s="3"/>
      <c r="T24" s="3"/>
    </row>
    <row r="25" spans="1:20" x14ac:dyDescent="0.25">
      <c r="A25" s="5">
        <v>23</v>
      </c>
      <c r="B25" s="3" t="s">
        <v>71</v>
      </c>
      <c r="C25" s="2">
        <v>6</v>
      </c>
      <c r="D25">
        <v>-2985.1419999999998</v>
      </c>
      <c r="E25" s="12">
        <v>1169</v>
      </c>
      <c r="F25" s="2">
        <f t="shared" si="0"/>
        <v>-2973.1419999999998</v>
      </c>
      <c r="G25" s="2">
        <f t="shared" si="1"/>
        <v>7.2289156626506021E-2</v>
      </c>
      <c r="H25" s="2">
        <f t="shared" si="2"/>
        <v>-2973.0697108433733</v>
      </c>
      <c r="I25" s="2">
        <f t="shared" si="3"/>
        <v>4.034820595041765</v>
      </c>
      <c r="J25" s="2">
        <f t="shared" si="4"/>
        <v>0.1329994484819971</v>
      </c>
      <c r="K25" s="2">
        <f t="shared" si="5"/>
        <v>2.9036609117714218E-2</v>
      </c>
      <c r="M25" s="3"/>
      <c r="N25" s="3"/>
      <c r="O25" s="3"/>
      <c r="P25" s="3"/>
      <c r="Q25" s="3"/>
      <c r="R25" s="3"/>
      <c r="S25" s="3"/>
      <c r="T25" s="3"/>
    </row>
    <row r="26" spans="1:20" x14ac:dyDescent="0.25">
      <c r="A26" s="36">
        <v>24</v>
      </c>
      <c r="B26" s="23" t="s">
        <v>89</v>
      </c>
      <c r="C26" s="37"/>
      <c r="D26" s="22"/>
      <c r="E26" s="26">
        <v>1169</v>
      </c>
      <c r="F26" s="37">
        <f t="shared" si="0"/>
        <v>0</v>
      </c>
      <c r="G26" s="37">
        <f t="shared" si="1"/>
        <v>0</v>
      </c>
      <c r="H26" s="37">
        <f t="shared" si="2"/>
        <v>0</v>
      </c>
      <c r="I26" s="37">
        <f t="shared" si="3"/>
        <v>2977.1045314384151</v>
      </c>
      <c r="J26" s="37">
        <f t="shared" si="4"/>
        <v>0</v>
      </c>
      <c r="K26" s="37">
        <f t="shared" si="5"/>
        <v>0</v>
      </c>
      <c r="M26" s="3"/>
      <c r="N26" s="3"/>
      <c r="O26" s="3"/>
      <c r="P26" s="3"/>
      <c r="Q26" s="3"/>
      <c r="R26" s="3"/>
      <c r="S26" s="3"/>
      <c r="T26" s="3"/>
    </row>
    <row r="27" spans="1:20" x14ac:dyDescent="0.25">
      <c r="A27" s="36">
        <v>25</v>
      </c>
      <c r="B27" s="23" t="s">
        <v>90</v>
      </c>
      <c r="C27" s="37"/>
      <c r="D27" s="22"/>
      <c r="E27" s="26">
        <v>1169</v>
      </c>
      <c r="F27" s="37">
        <f t="shared" si="0"/>
        <v>0</v>
      </c>
      <c r="G27" s="37">
        <f t="shared" si="1"/>
        <v>0</v>
      </c>
      <c r="H27" s="37">
        <f t="shared" si="2"/>
        <v>0</v>
      </c>
      <c r="I27" s="37">
        <f t="shared" si="3"/>
        <v>2977.1045314384151</v>
      </c>
      <c r="J27" s="37">
        <f t="shared" si="4"/>
        <v>0</v>
      </c>
      <c r="K27" s="37">
        <f t="shared" si="5"/>
        <v>0</v>
      </c>
      <c r="M27" s="3"/>
      <c r="N27" s="3"/>
      <c r="O27" s="3"/>
      <c r="P27" s="3"/>
      <c r="Q27" s="3"/>
      <c r="R27" s="3"/>
      <c r="S27" s="3"/>
      <c r="T27" s="3"/>
    </row>
    <row r="28" spans="1:20" x14ac:dyDescent="0.25">
      <c r="A28" s="36">
        <v>26</v>
      </c>
      <c r="B28" s="23" t="s">
        <v>91</v>
      </c>
      <c r="C28" s="37"/>
      <c r="D28" s="22"/>
      <c r="E28" s="26">
        <v>1169</v>
      </c>
      <c r="F28" s="37">
        <f t="shared" si="0"/>
        <v>0</v>
      </c>
      <c r="G28" s="37">
        <f t="shared" si="1"/>
        <v>0</v>
      </c>
      <c r="H28" s="37">
        <f t="shared" si="2"/>
        <v>0</v>
      </c>
      <c r="I28" s="37">
        <f t="shared" si="3"/>
        <v>2977.1045314384151</v>
      </c>
      <c r="J28" s="37">
        <f t="shared" si="4"/>
        <v>0</v>
      </c>
      <c r="K28" s="37">
        <f t="shared" si="5"/>
        <v>0</v>
      </c>
      <c r="M28" s="3"/>
      <c r="N28" s="3"/>
      <c r="O28" s="3"/>
      <c r="P28" s="3"/>
      <c r="Q28" s="3"/>
      <c r="R28" s="3"/>
      <c r="S28" s="3"/>
      <c r="T28" s="3"/>
    </row>
    <row r="29" spans="1:20" x14ac:dyDescent="0.25">
      <c r="A29" s="36">
        <v>27</v>
      </c>
      <c r="B29" s="23" t="s">
        <v>92</v>
      </c>
      <c r="C29" s="37"/>
      <c r="D29" s="22"/>
      <c r="E29" s="26">
        <v>1169</v>
      </c>
      <c r="F29" s="37">
        <f t="shared" si="0"/>
        <v>0</v>
      </c>
      <c r="G29" s="37">
        <f t="shared" si="1"/>
        <v>0</v>
      </c>
      <c r="H29" s="37">
        <f t="shared" si="2"/>
        <v>0</v>
      </c>
      <c r="I29" s="37">
        <f t="shared" si="3"/>
        <v>2977.1045314384151</v>
      </c>
      <c r="J29" s="37">
        <f t="shared" si="4"/>
        <v>0</v>
      </c>
      <c r="K29" s="37">
        <f t="shared" si="5"/>
        <v>0</v>
      </c>
      <c r="M29" s="3"/>
      <c r="N29" s="3"/>
      <c r="O29" s="3"/>
      <c r="P29" s="3"/>
      <c r="Q29" s="3"/>
      <c r="R29" s="3"/>
      <c r="S29" s="3"/>
      <c r="T29" s="3"/>
    </row>
    <row r="30" spans="1:20" x14ac:dyDescent="0.25">
      <c r="A30" s="36">
        <v>28</v>
      </c>
      <c r="B30" s="23" t="s">
        <v>93</v>
      </c>
      <c r="C30" s="37"/>
      <c r="D30" s="22"/>
      <c r="E30" s="26">
        <v>1169</v>
      </c>
      <c r="F30" s="37">
        <f t="shared" si="0"/>
        <v>0</v>
      </c>
      <c r="G30" s="37">
        <f t="shared" si="1"/>
        <v>0</v>
      </c>
      <c r="H30" s="37">
        <f t="shared" si="2"/>
        <v>0</v>
      </c>
      <c r="I30" s="37">
        <f t="shared" si="3"/>
        <v>2977.1045314384151</v>
      </c>
      <c r="J30" s="37">
        <f t="shared" si="4"/>
        <v>0</v>
      </c>
      <c r="K30" s="37">
        <f t="shared" si="5"/>
        <v>0</v>
      </c>
      <c r="M30" s="3"/>
      <c r="N30" s="3"/>
      <c r="O30" s="3"/>
      <c r="P30" s="3"/>
      <c r="Q30" s="3"/>
      <c r="R30" s="3"/>
      <c r="S30" s="3"/>
      <c r="T30" s="3"/>
    </row>
    <row r="31" spans="1:20" x14ac:dyDescent="0.25">
      <c r="A31" s="36">
        <v>29</v>
      </c>
      <c r="B31" s="23" t="s">
        <v>94</v>
      </c>
      <c r="C31" s="37"/>
      <c r="D31" s="22"/>
      <c r="E31" s="26">
        <v>1169</v>
      </c>
      <c r="F31" s="37">
        <f t="shared" si="0"/>
        <v>0</v>
      </c>
      <c r="G31" s="37">
        <f t="shared" si="1"/>
        <v>0</v>
      </c>
      <c r="H31" s="37">
        <f t="shared" si="2"/>
        <v>0</v>
      </c>
      <c r="I31" s="37">
        <f t="shared" si="3"/>
        <v>2977.1045314384151</v>
      </c>
      <c r="J31" s="37">
        <f t="shared" si="4"/>
        <v>0</v>
      </c>
      <c r="K31" s="37">
        <f t="shared" si="5"/>
        <v>0</v>
      </c>
      <c r="M31" s="3"/>
      <c r="N31" s="3"/>
      <c r="O31" s="3"/>
      <c r="P31" s="3"/>
      <c r="Q31" s="3"/>
      <c r="R31" s="3"/>
      <c r="S31" s="3"/>
      <c r="T31" s="3"/>
    </row>
    <row r="32" spans="1:20" x14ac:dyDescent="0.25">
      <c r="A32" s="36">
        <v>30</v>
      </c>
      <c r="B32" s="23" t="s">
        <v>95</v>
      </c>
      <c r="C32" s="37"/>
      <c r="D32" s="22"/>
      <c r="E32" s="26">
        <v>1169</v>
      </c>
      <c r="F32" s="37">
        <f t="shared" si="0"/>
        <v>0</v>
      </c>
      <c r="G32" s="37">
        <f t="shared" si="1"/>
        <v>0</v>
      </c>
      <c r="H32" s="37">
        <f t="shared" si="2"/>
        <v>0</v>
      </c>
      <c r="I32" s="37">
        <f t="shared" si="3"/>
        <v>2977.1045314384151</v>
      </c>
      <c r="J32" s="37">
        <f t="shared" si="4"/>
        <v>0</v>
      </c>
      <c r="K32" s="37">
        <f t="shared" si="5"/>
        <v>0</v>
      </c>
      <c r="M32" s="3"/>
      <c r="N32" s="3"/>
      <c r="O32" s="3"/>
      <c r="P32" s="3"/>
      <c r="Q32" s="3"/>
      <c r="R32" s="3"/>
      <c r="S32" s="3"/>
      <c r="T32" s="3"/>
    </row>
    <row r="33" spans="1:24" x14ac:dyDescent="0.25">
      <c r="A33" s="36">
        <v>31</v>
      </c>
      <c r="B33" s="23" t="s">
        <v>105</v>
      </c>
      <c r="C33" s="37"/>
      <c r="D33" s="22"/>
      <c r="E33" s="26">
        <v>1169</v>
      </c>
      <c r="F33" s="37">
        <f t="shared" si="0"/>
        <v>0</v>
      </c>
      <c r="G33" s="37">
        <f t="shared" si="1"/>
        <v>0</v>
      </c>
      <c r="H33" s="37">
        <f t="shared" si="2"/>
        <v>0</v>
      </c>
      <c r="I33" s="37">
        <f t="shared" si="3"/>
        <v>2977.1045314384151</v>
      </c>
      <c r="J33" s="37">
        <f t="shared" si="4"/>
        <v>0</v>
      </c>
      <c r="K33" s="37">
        <f t="shared" si="5"/>
        <v>0</v>
      </c>
      <c r="M33" s="3"/>
      <c r="N33" s="3"/>
      <c r="O33" s="3"/>
      <c r="P33" s="3"/>
      <c r="Q33" s="3"/>
      <c r="R33" s="3"/>
      <c r="S33" s="3"/>
      <c r="T33" s="3"/>
    </row>
    <row r="34" spans="1:24" x14ac:dyDescent="0.25">
      <c r="A34" s="36">
        <v>32</v>
      </c>
      <c r="B34" s="23" t="s">
        <v>96</v>
      </c>
      <c r="C34" s="37"/>
      <c r="D34" s="22"/>
      <c r="E34" s="26">
        <v>1169</v>
      </c>
      <c r="F34" s="37">
        <f t="shared" ref="F34:F35" si="6">D34+2*C34</f>
        <v>0</v>
      </c>
      <c r="G34" s="37">
        <f t="shared" si="1"/>
        <v>0</v>
      </c>
      <c r="H34" s="37">
        <f t="shared" si="2"/>
        <v>0</v>
      </c>
      <c r="I34" s="37">
        <f t="shared" si="3"/>
        <v>2977.1045314384151</v>
      </c>
      <c r="J34" s="37">
        <f t="shared" si="4"/>
        <v>0</v>
      </c>
      <c r="K34" s="37">
        <f t="shared" si="5"/>
        <v>0</v>
      </c>
      <c r="M34" s="3"/>
      <c r="N34" s="3"/>
      <c r="O34" s="3"/>
      <c r="P34" s="3"/>
      <c r="Q34" s="3"/>
      <c r="R34" s="3"/>
      <c r="S34" s="3"/>
      <c r="T34" s="3"/>
    </row>
    <row r="35" spans="1:24" x14ac:dyDescent="0.25">
      <c r="A35" s="36">
        <v>33</v>
      </c>
      <c r="B35" s="23" t="s">
        <v>109</v>
      </c>
      <c r="C35" s="37"/>
      <c r="D35" s="22"/>
      <c r="E35" s="26">
        <v>1169</v>
      </c>
      <c r="F35" s="37">
        <f t="shared" si="6"/>
        <v>0</v>
      </c>
      <c r="G35" s="37">
        <f t="shared" si="1"/>
        <v>0</v>
      </c>
      <c r="H35" s="37">
        <f t="shared" si="2"/>
        <v>0</v>
      </c>
      <c r="I35" s="37">
        <f t="shared" si="3"/>
        <v>2977.1045314384151</v>
      </c>
      <c r="J35" s="37">
        <f t="shared" si="4"/>
        <v>0</v>
      </c>
      <c r="K35" s="37">
        <f t="shared" si="5"/>
        <v>0</v>
      </c>
      <c r="M35" s="3"/>
      <c r="N35" s="3"/>
      <c r="O35" s="3"/>
      <c r="P35" s="3"/>
      <c r="Q35" s="3"/>
      <c r="R35" s="3"/>
      <c r="S35" s="3"/>
      <c r="T35" s="3"/>
    </row>
    <row r="36" spans="1:24" x14ac:dyDescent="0.25">
      <c r="A36" s="36">
        <v>34</v>
      </c>
      <c r="B36" s="23" t="s">
        <v>97</v>
      </c>
      <c r="C36" s="37"/>
      <c r="D36" s="22"/>
      <c r="E36" s="26">
        <v>1169</v>
      </c>
      <c r="F36" s="37">
        <f>D36+2*C36</f>
        <v>0</v>
      </c>
      <c r="G36" s="37">
        <f>(2*C36*(C36+1))/(E36-C36-1)</f>
        <v>0</v>
      </c>
      <c r="H36" s="37">
        <f>F36+G36</f>
        <v>0</v>
      </c>
      <c r="I36" s="37">
        <f>H36-MIN($H$3:$H$32)</f>
        <v>2977.1045314384151</v>
      </c>
      <c r="J36" s="37">
        <f>EXP(-0.5*I36)</f>
        <v>0</v>
      </c>
      <c r="K36" s="37">
        <f>J36/SUM($J$3:$J$32)</f>
        <v>0</v>
      </c>
      <c r="M36" s="3"/>
      <c r="N36" s="3"/>
      <c r="O36" s="3"/>
      <c r="P36" s="3"/>
      <c r="Q36" s="3"/>
      <c r="R36" s="3"/>
      <c r="S36" s="3"/>
      <c r="T36" s="3"/>
    </row>
    <row r="37" spans="1:24" x14ac:dyDescent="0.25">
      <c r="A37" s="36">
        <v>35</v>
      </c>
      <c r="B37" s="23" t="s">
        <v>98</v>
      </c>
      <c r="C37" s="37"/>
      <c r="D37" s="22"/>
      <c r="E37" s="26">
        <v>1169</v>
      </c>
      <c r="F37" s="37">
        <f t="shared" ref="F37" si="7">D37+2*C37</f>
        <v>0</v>
      </c>
      <c r="G37" s="37">
        <f t="shared" ref="G37" si="8">(2*C37*(C37+1))/(E37-C37-1)</f>
        <v>0</v>
      </c>
      <c r="H37" s="37">
        <f t="shared" ref="H37" si="9">F37+G37</f>
        <v>0</v>
      </c>
      <c r="I37" s="37">
        <f t="shared" si="3"/>
        <v>2977.1045314384151</v>
      </c>
      <c r="J37" s="37">
        <f t="shared" si="4"/>
        <v>0</v>
      </c>
      <c r="K37" s="37">
        <f t="shared" si="5"/>
        <v>0</v>
      </c>
      <c r="M37" s="3"/>
      <c r="N37" s="3"/>
      <c r="O37" s="3"/>
      <c r="P37" s="3"/>
      <c r="Q37" s="3"/>
      <c r="R37" s="3"/>
      <c r="S37" s="3"/>
      <c r="T37" s="3"/>
    </row>
    <row r="38" spans="1:24" x14ac:dyDescent="0.25">
      <c r="A38" s="5"/>
      <c r="B38" s="3"/>
      <c r="C38" s="2"/>
      <c r="D38" s="11"/>
      <c r="E38" s="2"/>
      <c r="F38" s="2"/>
      <c r="G38" s="2"/>
      <c r="H38" s="2"/>
      <c r="I38" s="2"/>
      <c r="J38" s="2"/>
      <c r="K38" s="2"/>
      <c r="M38" s="3"/>
      <c r="N38" s="3"/>
      <c r="O38" s="3"/>
      <c r="P38" s="3"/>
      <c r="Q38" s="3"/>
      <c r="R38" s="3"/>
      <c r="S38" s="3"/>
      <c r="T38" s="3"/>
    </row>
    <row r="39" spans="1:24" x14ac:dyDescent="0.25">
      <c r="A39" s="5"/>
      <c r="B39" s="3"/>
      <c r="C39" s="2"/>
      <c r="D39" s="11"/>
      <c r="E39" s="2"/>
      <c r="F39" s="2"/>
      <c r="G39" s="2"/>
      <c r="H39" s="2"/>
      <c r="I39" s="2"/>
      <c r="J39" s="2"/>
      <c r="K39" s="2"/>
      <c r="M39" s="3"/>
      <c r="N39" s="3"/>
      <c r="O39" s="3"/>
      <c r="P39" s="3"/>
      <c r="Q39" s="3"/>
      <c r="R39" s="3"/>
      <c r="S39" s="3"/>
      <c r="T39" s="3"/>
    </row>
    <row r="40" spans="1:24" x14ac:dyDescent="0.25">
      <c r="A40" s="3"/>
      <c r="C40" s="2"/>
      <c r="D40" s="2"/>
      <c r="E40" s="2"/>
      <c r="F40" s="2"/>
      <c r="G40" s="2"/>
      <c r="H40" s="2"/>
      <c r="I40" s="2"/>
      <c r="J40" s="2"/>
      <c r="K40" s="2"/>
      <c r="M40" s="3"/>
      <c r="N40" s="3"/>
      <c r="O40" s="3"/>
      <c r="P40" s="3"/>
      <c r="Q40" s="3"/>
      <c r="R40" s="3"/>
      <c r="S40" s="3"/>
      <c r="T40" s="3"/>
    </row>
    <row r="41" spans="1:24" s="3" customFormat="1" x14ac:dyDescent="0.25">
      <c r="A41" s="3" t="s">
        <v>12</v>
      </c>
      <c r="F41" s="3" t="s">
        <v>17</v>
      </c>
      <c r="K41" s="3" t="s">
        <v>18</v>
      </c>
      <c r="P41" s="3" t="s">
        <v>19</v>
      </c>
      <c r="U41" s="3" t="s">
        <v>32</v>
      </c>
      <c r="V41"/>
      <c r="W41"/>
      <c r="X41"/>
    </row>
    <row r="42" spans="1:24" s="3" customFormat="1" x14ac:dyDescent="0.25">
      <c r="A42" s="3" t="s">
        <v>10</v>
      </c>
      <c r="F42" s="3" t="s">
        <v>27</v>
      </c>
      <c r="K42" s="3" t="s">
        <v>28</v>
      </c>
      <c r="M42"/>
      <c r="N42"/>
      <c r="O42"/>
      <c r="P42" s="3" t="s">
        <v>31</v>
      </c>
      <c r="Q42"/>
      <c r="R42"/>
      <c r="S42"/>
      <c r="T42"/>
      <c r="U42" s="3" t="s">
        <v>33</v>
      </c>
      <c r="V42"/>
      <c r="W42"/>
      <c r="X42"/>
    </row>
    <row r="43" spans="1:24" x14ac:dyDescent="0.25">
      <c r="A43" t="s">
        <v>13</v>
      </c>
      <c r="F43" s="12" t="s">
        <v>13</v>
      </c>
      <c r="G43" s="6"/>
      <c r="H43" s="6"/>
      <c r="I43" s="6"/>
      <c r="K43" s="8" t="s">
        <v>13</v>
      </c>
      <c r="P43" t="s">
        <v>13</v>
      </c>
      <c r="U43" t="s">
        <v>13</v>
      </c>
    </row>
    <row r="44" spans="1:24" x14ac:dyDescent="0.25">
      <c r="B44" t="s">
        <v>14</v>
      </c>
      <c r="C44" t="s">
        <v>15</v>
      </c>
      <c r="D44" t="s">
        <v>16</v>
      </c>
      <c r="F44" s="12"/>
      <c r="G44" s="6" t="s">
        <v>14</v>
      </c>
      <c r="H44" s="6" t="s">
        <v>15</v>
      </c>
      <c r="I44" s="6" t="s">
        <v>16</v>
      </c>
      <c r="K44" s="8"/>
      <c r="L44" t="s">
        <v>14</v>
      </c>
      <c r="M44" t="s">
        <v>15</v>
      </c>
      <c r="N44" t="s">
        <v>16</v>
      </c>
      <c r="Q44" t="s">
        <v>14</v>
      </c>
      <c r="R44" t="s">
        <v>15</v>
      </c>
      <c r="S44" t="s">
        <v>16</v>
      </c>
      <c r="V44" t="s">
        <v>14</v>
      </c>
      <c r="W44" t="s">
        <v>15</v>
      </c>
      <c r="X44" t="s">
        <v>16</v>
      </c>
    </row>
    <row r="45" spans="1:24" x14ac:dyDescent="0.25">
      <c r="A45" t="s">
        <v>24</v>
      </c>
      <c r="B45">
        <v>-5.3761628200000002</v>
      </c>
      <c r="C45">
        <v>8.4538403999999998E-2</v>
      </c>
      <c r="F45" s="12" t="s">
        <v>24</v>
      </c>
      <c r="G45" s="12">
        <v>-5.2732236800000001</v>
      </c>
      <c r="H45" s="12">
        <v>7.1079542999999995E-2</v>
      </c>
      <c r="I45" s="6"/>
      <c r="K45" s="8" t="s">
        <v>24</v>
      </c>
      <c r="L45" s="11">
        <v>-5.25357319</v>
      </c>
      <c r="M45" s="11">
        <v>7.1221419999999994E-2</v>
      </c>
      <c r="P45" t="s">
        <v>24</v>
      </c>
      <c r="Q45" s="11">
        <v>-5.3308782700000004</v>
      </c>
      <c r="R45" s="11">
        <v>7.7992137000000003E-2</v>
      </c>
      <c r="U45" t="s">
        <v>24</v>
      </c>
      <c r="V45" s="11">
        <v>-5.4193477679999997</v>
      </c>
      <c r="W45" s="11">
        <v>8.5499791000000006E-2</v>
      </c>
    </row>
    <row r="46" spans="1:24" x14ac:dyDescent="0.25">
      <c r="A46" t="s">
        <v>25</v>
      </c>
      <c r="B46">
        <v>2.6093956999999999</v>
      </c>
      <c r="C46">
        <v>1.7815019000000001E-2</v>
      </c>
      <c r="F46" s="12" t="s">
        <v>29</v>
      </c>
      <c r="G46" s="12">
        <v>0.11697150000000001</v>
      </c>
      <c r="H46" s="12">
        <v>5.2755889999999998E-3</v>
      </c>
      <c r="I46" s="6"/>
      <c r="K46" s="8" t="s">
        <v>30</v>
      </c>
      <c r="L46" s="11">
        <v>2.4493830000000001E-2</v>
      </c>
      <c r="M46" s="11">
        <v>1.108738E-3</v>
      </c>
      <c r="P46" t="s">
        <v>29</v>
      </c>
      <c r="Q46" s="11">
        <v>0.45377157000000001</v>
      </c>
      <c r="R46" s="11">
        <v>0.188980813</v>
      </c>
      <c r="U46" t="s">
        <v>34</v>
      </c>
      <c r="V46" s="11">
        <v>-5.7194810000000002E-3</v>
      </c>
      <c r="W46" s="11">
        <v>2.054363E-3</v>
      </c>
    </row>
    <row r="47" spans="1:24" x14ac:dyDescent="0.25">
      <c r="A47" t="s">
        <v>26</v>
      </c>
      <c r="B47">
        <v>8.0714980000000006E-2</v>
      </c>
      <c r="C47">
        <v>1.6684580000000001E-3</v>
      </c>
      <c r="F47" s="12" t="s">
        <v>25</v>
      </c>
      <c r="G47" s="12">
        <v>2.5834753899999998</v>
      </c>
      <c r="H47" s="12">
        <v>1.4992455E-2</v>
      </c>
      <c r="I47" s="6"/>
      <c r="K47" s="8" t="s">
        <v>25</v>
      </c>
      <c r="L47" s="11">
        <v>2.5793420999999999</v>
      </c>
      <c r="M47" s="11">
        <v>1.5024787E-2</v>
      </c>
      <c r="P47" t="s">
        <v>25</v>
      </c>
      <c r="Q47" s="11">
        <v>2.5956423499999999</v>
      </c>
      <c r="R47" s="11">
        <v>1.6451818999999999E-2</v>
      </c>
      <c r="U47" t="s">
        <v>25</v>
      </c>
      <c r="V47" s="11">
        <v>2.6216800079999998</v>
      </c>
      <c r="W47" s="11">
        <v>1.8246513999999998E-2</v>
      </c>
    </row>
    <row r="48" spans="1:24" x14ac:dyDescent="0.25">
      <c r="F48" s="19" t="s">
        <v>26</v>
      </c>
      <c r="G48" s="12">
        <v>6.7719920000000003E-2</v>
      </c>
      <c r="H48" s="12">
        <v>1.3995189999999999E-3</v>
      </c>
      <c r="I48" s="6"/>
      <c r="J48" s="7"/>
      <c r="K48" s="8" t="s">
        <v>26</v>
      </c>
      <c r="L48" s="11">
        <v>6.7793560000000003E-2</v>
      </c>
      <c r="M48" s="11">
        <v>1.401018E-3</v>
      </c>
      <c r="N48" s="7"/>
      <c r="O48" s="7"/>
      <c r="P48" t="s">
        <v>30</v>
      </c>
      <c r="Q48" s="11">
        <v>-7.0733699999999997E-2</v>
      </c>
      <c r="R48" s="11">
        <v>3.9673765E-2</v>
      </c>
      <c r="U48" t="s">
        <v>26</v>
      </c>
      <c r="V48" s="11">
        <v>8.0449546999999996E-2</v>
      </c>
      <c r="W48" s="11">
        <v>1.6629209999999999E-3</v>
      </c>
    </row>
    <row r="49" spans="1:24" x14ac:dyDescent="0.25">
      <c r="A49">
        <v>-2</v>
      </c>
      <c r="B49" t="s">
        <v>87</v>
      </c>
      <c r="C49" t="s">
        <v>88</v>
      </c>
      <c r="D49">
        <v>-2567.172</v>
      </c>
      <c r="F49" s="18"/>
      <c r="G49" s="12"/>
      <c r="H49" s="6"/>
      <c r="I49" s="6"/>
      <c r="J49" s="7"/>
      <c r="K49" s="14"/>
      <c r="L49" s="11"/>
      <c r="M49" s="7"/>
      <c r="N49" s="7"/>
      <c r="O49" s="7"/>
      <c r="P49" t="s">
        <v>26</v>
      </c>
      <c r="Q49" s="11">
        <v>6.7621360000000005E-2</v>
      </c>
      <c r="R49" s="11">
        <v>1.3972539999999999E-3</v>
      </c>
      <c r="V49" s="11"/>
    </row>
    <row r="50" spans="1:24" x14ac:dyDescent="0.25">
      <c r="A50" t="s">
        <v>115</v>
      </c>
      <c r="F50" s="20">
        <v>-2</v>
      </c>
      <c r="G50" s="6" t="s">
        <v>87</v>
      </c>
      <c r="H50" s="6" t="s">
        <v>88</v>
      </c>
      <c r="I50" s="12">
        <v>-2977.6930000000002</v>
      </c>
      <c r="J50" s="7"/>
      <c r="K50" s="21">
        <v>-2</v>
      </c>
      <c r="L50" s="7" t="s">
        <v>87</v>
      </c>
      <c r="M50" s="7" t="s">
        <v>88</v>
      </c>
      <c r="N50" s="8">
        <v>-2975.1219999999998</v>
      </c>
      <c r="O50" s="7"/>
      <c r="Q50" s="11"/>
      <c r="U50">
        <v>-2</v>
      </c>
      <c r="V50" t="s">
        <v>87</v>
      </c>
      <c r="W50" t="s">
        <v>88</v>
      </c>
      <c r="X50" s="8">
        <v>-2574.8319999999999</v>
      </c>
    </row>
    <row r="51" spans="1:24" x14ac:dyDescent="0.25">
      <c r="F51" s="17"/>
      <c r="J51" s="7"/>
      <c r="K51" s="7"/>
      <c r="L51" s="7"/>
      <c r="M51" s="7"/>
      <c r="N51" s="7"/>
      <c r="O51" s="7"/>
      <c r="P51">
        <v>-2</v>
      </c>
      <c r="Q51" t="s">
        <v>87</v>
      </c>
      <c r="R51" t="s">
        <v>88</v>
      </c>
      <c r="S51" s="8">
        <v>-2980.8470000000002</v>
      </c>
    </row>
    <row r="52" spans="1:24" x14ac:dyDescent="0.25">
      <c r="J52" s="7"/>
      <c r="K52" s="7"/>
      <c r="L52" s="7"/>
      <c r="M52" s="7"/>
      <c r="N52" s="7"/>
      <c r="O52" s="7"/>
    </row>
    <row r="53" spans="1:24" x14ac:dyDescent="0.25">
      <c r="A53" s="3" t="s">
        <v>20</v>
      </c>
      <c r="F53" s="3" t="s">
        <v>21</v>
      </c>
      <c r="G53" s="7"/>
      <c r="H53" s="7"/>
      <c r="I53" s="7"/>
      <c r="J53" s="7"/>
      <c r="K53" s="3" t="s">
        <v>22</v>
      </c>
      <c r="P53" s="3" t="s">
        <v>23</v>
      </c>
      <c r="Q53" s="3"/>
      <c r="R53" s="3"/>
      <c r="S53" s="3"/>
      <c r="T53" s="3"/>
      <c r="U53" s="3" t="s">
        <v>46</v>
      </c>
      <c r="V53" s="3"/>
      <c r="W53" s="3"/>
      <c r="X53" s="3"/>
    </row>
    <row r="54" spans="1:24" x14ac:dyDescent="0.25">
      <c r="A54" s="3" t="s">
        <v>35</v>
      </c>
      <c r="F54" s="3" t="s">
        <v>37</v>
      </c>
      <c r="G54" s="7"/>
      <c r="H54" s="7"/>
      <c r="I54" s="7"/>
      <c r="J54" s="7"/>
      <c r="K54" s="3" t="s">
        <v>40</v>
      </c>
      <c r="P54" s="3" t="s">
        <v>41</v>
      </c>
      <c r="Q54" s="3"/>
      <c r="R54" s="3"/>
      <c r="S54" s="3"/>
      <c r="T54" s="3"/>
      <c r="U54" s="3" t="s">
        <v>45</v>
      </c>
      <c r="V54" s="3"/>
      <c r="W54" s="3"/>
      <c r="X54" s="3"/>
    </row>
    <row r="55" spans="1:24" x14ac:dyDescent="0.25">
      <c r="A55" t="s">
        <v>13</v>
      </c>
      <c r="F55" s="7" t="s">
        <v>13</v>
      </c>
      <c r="G55" s="7"/>
      <c r="H55" s="7"/>
      <c r="I55" s="7"/>
      <c r="J55" s="7"/>
      <c r="K55" t="s">
        <v>13</v>
      </c>
      <c r="P55" t="s">
        <v>13</v>
      </c>
      <c r="U55" t="s">
        <v>13</v>
      </c>
    </row>
    <row r="56" spans="1:24" x14ac:dyDescent="0.25">
      <c r="B56" t="s">
        <v>14</v>
      </c>
      <c r="C56" t="s">
        <v>15</v>
      </c>
      <c r="D56" t="s">
        <v>16</v>
      </c>
      <c r="F56" s="7"/>
      <c r="G56" s="7" t="s">
        <v>14</v>
      </c>
      <c r="H56" s="7" t="s">
        <v>15</v>
      </c>
      <c r="I56" s="7" t="s">
        <v>16</v>
      </c>
      <c r="J56" s="7"/>
      <c r="L56" t="s">
        <v>14</v>
      </c>
      <c r="M56" t="s">
        <v>15</v>
      </c>
      <c r="N56" t="s">
        <v>16</v>
      </c>
      <c r="Q56" s="11" t="s">
        <v>14</v>
      </c>
      <c r="R56" s="11" t="s">
        <v>15</v>
      </c>
      <c r="S56" t="s">
        <v>16</v>
      </c>
      <c r="V56" t="s">
        <v>14</v>
      </c>
      <c r="W56" t="s">
        <v>15</v>
      </c>
      <c r="X56" t="s">
        <v>16</v>
      </c>
    </row>
    <row r="57" spans="1:24" x14ac:dyDescent="0.25">
      <c r="A57" t="s">
        <v>24</v>
      </c>
      <c r="B57" s="16">
        <v>-5.4327070199999996</v>
      </c>
      <c r="C57" s="11">
        <v>8.6573500999999997E-2</v>
      </c>
      <c r="F57" s="7" t="s">
        <v>24</v>
      </c>
      <c r="G57" s="11">
        <v>-5.85441623</v>
      </c>
      <c r="H57" s="11">
        <v>0.20774545799999999</v>
      </c>
      <c r="I57" s="7"/>
      <c r="J57" s="7"/>
      <c r="K57" t="s">
        <v>24</v>
      </c>
      <c r="L57" s="11">
        <v>-5.4895283700000004</v>
      </c>
      <c r="M57" s="11">
        <v>9.9328993000000004E-2</v>
      </c>
      <c r="P57" t="s">
        <v>24</v>
      </c>
      <c r="Q57" s="11">
        <v>-5.8544445100000004</v>
      </c>
      <c r="R57" s="11">
        <v>0.20773730100000001</v>
      </c>
      <c r="U57" t="s">
        <v>24</v>
      </c>
      <c r="V57" s="11">
        <v>-5.3902995699999998</v>
      </c>
      <c r="W57" s="11">
        <v>0.17577630299999999</v>
      </c>
    </row>
    <row r="58" spans="1:24" x14ac:dyDescent="0.25">
      <c r="A58" t="s">
        <v>36</v>
      </c>
      <c r="B58" s="16">
        <v>-1.220151E-3</v>
      </c>
      <c r="C58" s="11">
        <v>4.3002999999999997E-4</v>
      </c>
      <c r="F58" s="7" t="s">
        <v>34</v>
      </c>
      <c r="G58" s="11">
        <v>0.15991503000000001</v>
      </c>
      <c r="H58" s="11">
        <v>7.1642201000000003E-2</v>
      </c>
      <c r="I58" s="7"/>
      <c r="J58" s="7"/>
      <c r="K58" t="s">
        <v>38</v>
      </c>
      <c r="L58" s="11">
        <v>0.29167381999999997</v>
      </c>
      <c r="M58" s="11">
        <v>0.19307574399999999</v>
      </c>
      <c r="P58" t="s">
        <v>34</v>
      </c>
      <c r="Q58" s="11">
        <v>0.15992187999999999</v>
      </c>
      <c r="R58" s="11">
        <v>7.1639387999999998E-2</v>
      </c>
      <c r="U58" t="s">
        <v>34</v>
      </c>
      <c r="V58" s="11">
        <v>6.5435779999999999E-2</v>
      </c>
      <c r="W58" s="11">
        <v>6.0334390000000002E-2</v>
      </c>
    </row>
    <row r="59" spans="1:24" x14ac:dyDescent="0.25">
      <c r="A59" t="s">
        <v>25</v>
      </c>
      <c r="B59" s="16">
        <v>2.6245444519999999</v>
      </c>
      <c r="C59" s="11">
        <v>1.8539353000000001E-2</v>
      </c>
      <c r="F59" s="7" t="s">
        <v>25</v>
      </c>
      <c r="G59" s="11">
        <v>2.7130475299999999</v>
      </c>
      <c r="H59" s="11">
        <v>4.3754143000000002E-2</v>
      </c>
      <c r="I59" s="7"/>
      <c r="J59" s="7"/>
      <c r="K59" t="s">
        <v>25</v>
      </c>
      <c r="L59" s="11">
        <v>2.6341078499999999</v>
      </c>
      <c r="M59" s="11">
        <v>2.0982140999999999E-2</v>
      </c>
      <c r="P59" t="s">
        <v>42</v>
      </c>
      <c r="Q59" s="11">
        <v>0</v>
      </c>
      <c r="R59" s="11">
        <v>0.296149724</v>
      </c>
      <c r="U59" t="s">
        <v>29</v>
      </c>
      <c r="V59" s="11">
        <v>0.12116936</v>
      </c>
      <c r="W59" s="11">
        <v>5.4874900000000002E-3</v>
      </c>
    </row>
    <row r="60" spans="1:24" x14ac:dyDescent="0.25">
      <c r="A60" t="s">
        <v>26</v>
      </c>
      <c r="B60" s="16">
        <v>8.0438456000000005E-2</v>
      </c>
      <c r="C60" s="11">
        <v>1.6627359999999999E-3</v>
      </c>
      <c r="F60" s="7" t="s">
        <v>36</v>
      </c>
      <c r="G60" s="11">
        <v>-3.4685229999999997E-2</v>
      </c>
      <c r="H60" s="11">
        <v>1.4998585E-2</v>
      </c>
      <c r="I60" s="7"/>
      <c r="J60" s="7"/>
      <c r="K60" t="s">
        <v>39</v>
      </c>
      <c r="L60" s="11">
        <v>-6.4388409999999993E-2</v>
      </c>
      <c r="M60" s="11">
        <v>4.0489981000000001E-2</v>
      </c>
      <c r="P60" t="s">
        <v>25</v>
      </c>
      <c r="Q60" s="11">
        <v>2.71305437</v>
      </c>
      <c r="R60" s="11">
        <v>4.3752424999999998E-2</v>
      </c>
      <c r="U60" t="s">
        <v>25</v>
      </c>
      <c r="V60" s="11">
        <v>2.60488439</v>
      </c>
      <c r="W60" s="11">
        <v>3.7080340000000003E-2</v>
      </c>
    </row>
    <row r="61" spans="1:24" x14ac:dyDescent="0.25">
      <c r="B61" s="11"/>
      <c r="F61" s="7" t="s">
        <v>26</v>
      </c>
      <c r="G61" s="11">
        <v>8.0267530000000004E-2</v>
      </c>
      <c r="H61" s="11">
        <v>1.659198E-3</v>
      </c>
      <c r="I61" s="7"/>
      <c r="J61" s="7"/>
      <c r="K61" t="s">
        <v>26</v>
      </c>
      <c r="L61" s="11">
        <v>8.0371200000000004E-2</v>
      </c>
      <c r="M61" s="11">
        <v>1.6613450000000001E-3</v>
      </c>
      <c r="P61" t="s">
        <v>36</v>
      </c>
      <c r="Q61" s="11">
        <v>-3.4686580000000002E-2</v>
      </c>
      <c r="R61" s="11">
        <v>1.4997996E-2</v>
      </c>
      <c r="U61" t="s">
        <v>36</v>
      </c>
      <c r="V61" s="11">
        <v>-1.2575630000000001E-2</v>
      </c>
      <c r="W61" s="11">
        <v>1.2639170999999999E-2</v>
      </c>
    </row>
    <row r="62" spans="1:24" x14ac:dyDescent="0.25">
      <c r="A62">
        <v>-2</v>
      </c>
      <c r="B62" t="s">
        <v>87</v>
      </c>
      <c r="C62" t="s">
        <v>88</v>
      </c>
      <c r="D62" s="8">
        <v>-2575.1970000000001</v>
      </c>
      <c r="G62" s="11"/>
      <c r="H62" s="7"/>
      <c r="I62" s="7"/>
      <c r="J62" s="7"/>
      <c r="L62" s="11"/>
      <c r="P62" t="s">
        <v>43</v>
      </c>
      <c r="Q62" s="11">
        <v>0</v>
      </c>
      <c r="R62" s="11">
        <v>7.8205083999999994E-2</v>
      </c>
      <c r="U62" t="s">
        <v>26</v>
      </c>
      <c r="V62" s="11">
        <v>6.7428080000000001E-2</v>
      </c>
      <c r="W62" s="11">
        <v>1.3934970000000001E-3</v>
      </c>
    </row>
    <row r="63" spans="1:24" x14ac:dyDescent="0.25">
      <c r="F63" s="7">
        <v>-2</v>
      </c>
      <c r="G63" s="7" t="s">
        <v>87</v>
      </c>
      <c r="H63" s="7" t="s">
        <v>88</v>
      </c>
      <c r="I63" s="8">
        <v>-2580.1709999999998</v>
      </c>
      <c r="J63" s="7"/>
      <c r="K63">
        <v>-2</v>
      </c>
      <c r="L63" t="s">
        <v>87</v>
      </c>
      <c r="M63" t="s">
        <v>88</v>
      </c>
      <c r="N63" s="8">
        <v>-2577.154</v>
      </c>
      <c r="P63" t="s">
        <v>26</v>
      </c>
      <c r="Q63" s="11">
        <v>8.0264379999999996E-2</v>
      </c>
      <c r="R63">
        <v>1.6590349999999999E-3</v>
      </c>
      <c r="V63" s="11"/>
    </row>
    <row r="64" spans="1:24" x14ac:dyDescent="0.25">
      <c r="J64" s="7"/>
      <c r="K64" s="7"/>
      <c r="L64" s="7"/>
      <c r="M64" s="7"/>
      <c r="N64" s="7"/>
      <c r="O64" s="7"/>
      <c r="S64" s="8"/>
      <c r="U64">
        <v>-2</v>
      </c>
      <c r="V64" t="s">
        <v>87</v>
      </c>
      <c r="W64" t="s">
        <v>88</v>
      </c>
      <c r="X64" s="8">
        <v>-2987.8139999999999</v>
      </c>
    </row>
    <row r="65" spans="1:24" x14ac:dyDescent="0.25">
      <c r="J65" s="3"/>
      <c r="P65">
        <v>-2</v>
      </c>
      <c r="Q65" t="s">
        <v>87</v>
      </c>
      <c r="R65" t="s">
        <v>88</v>
      </c>
      <c r="S65" s="8">
        <v>-2580.1709999999998</v>
      </c>
    </row>
    <row r="66" spans="1:24" x14ac:dyDescent="0.25">
      <c r="J66" s="3"/>
    </row>
    <row r="67" spans="1:24" x14ac:dyDescent="0.25">
      <c r="A67" s="3" t="s">
        <v>44</v>
      </c>
      <c r="B67" s="3"/>
      <c r="C67" s="3"/>
      <c r="D67" s="3"/>
      <c r="E67" s="3"/>
      <c r="F67" s="3" t="s">
        <v>47</v>
      </c>
      <c r="J67" s="3"/>
      <c r="K67" s="3" t="s">
        <v>51</v>
      </c>
      <c r="P67" s="3" t="s">
        <v>53</v>
      </c>
      <c r="U67" s="3" t="s">
        <v>55</v>
      </c>
      <c r="W67" s="4"/>
    </row>
    <row r="68" spans="1:24" x14ac:dyDescent="0.25">
      <c r="A68" s="3" t="s">
        <v>49</v>
      </c>
      <c r="B68" s="3"/>
      <c r="C68" s="3"/>
      <c r="D68" s="3"/>
      <c r="E68" s="3"/>
      <c r="F68" s="3" t="s">
        <v>48</v>
      </c>
      <c r="K68" t="s">
        <v>50</v>
      </c>
      <c r="P68" t="s">
        <v>52</v>
      </c>
      <c r="U68" t="s">
        <v>54</v>
      </c>
      <c r="W68" s="4"/>
    </row>
    <row r="69" spans="1:24" x14ac:dyDescent="0.25">
      <c r="A69" t="s">
        <v>13</v>
      </c>
      <c r="F69" t="s">
        <v>13</v>
      </c>
      <c r="K69" t="s">
        <v>13</v>
      </c>
      <c r="P69" t="s">
        <v>13</v>
      </c>
      <c r="U69" t="s">
        <v>13</v>
      </c>
    </row>
    <row r="70" spans="1:24" x14ac:dyDescent="0.25">
      <c r="B70" t="s">
        <v>14</v>
      </c>
      <c r="C70" t="s">
        <v>15</v>
      </c>
      <c r="D70" t="s">
        <v>16</v>
      </c>
      <c r="G70" t="s">
        <v>14</v>
      </c>
      <c r="H70" t="s">
        <v>15</v>
      </c>
      <c r="I70" t="s">
        <v>16</v>
      </c>
      <c r="L70" t="s">
        <v>14</v>
      </c>
      <c r="M70" t="s">
        <v>15</v>
      </c>
      <c r="N70" t="s">
        <v>16</v>
      </c>
      <c r="Q70" t="s">
        <v>14</v>
      </c>
      <c r="R70" t="s">
        <v>15</v>
      </c>
      <c r="S70" t="s">
        <v>16</v>
      </c>
      <c r="V70" t="s">
        <v>14</v>
      </c>
      <c r="W70" t="s">
        <v>15</v>
      </c>
      <c r="X70" t="s">
        <v>16</v>
      </c>
    </row>
    <row r="71" spans="1:24" x14ac:dyDescent="0.25">
      <c r="A71" t="s">
        <v>24</v>
      </c>
      <c r="B71" s="11">
        <v>-5.3398967300000004</v>
      </c>
      <c r="C71" s="11">
        <v>0.17626192900000001</v>
      </c>
      <c r="F71" t="s">
        <v>24</v>
      </c>
      <c r="G71" s="11">
        <v>-5.5465179999999998</v>
      </c>
      <c r="H71" s="11">
        <v>0.19494990400000001</v>
      </c>
      <c r="K71" t="s">
        <v>24</v>
      </c>
      <c r="L71" s="11">
        <v>-5.2561071349999997</v>
      </c>
      <c r="M71" s="11">
        <v>8.4138144999999998E-2</v>
      </c>
      <c r="P71" t="s">
        <v>24</v>
      </c>
      <c r="Q71" s="11">
        <v>-5.2277173000000001</v>
      </c>
      <c r="R71" s="11">
        <v>8.4403358999999997E-2</v>
      </c>
      <c r="U71" t="s">
        <v>24</v>
      </c>
      <c r="V71" s="11">
        <v>-5.3429898199999997</v>
      </c>
      <c r="W71" s="11">
        <v>9.6602690000000005E-2</v>
      </c>
    </row>
    <row r="72" spans="1:24" x14ac:dyDescent="0.25">
      <c r="A72" t="s">
        <v>34</v>
      </c>
      <c r="B72" s="11">
        <v>5.4413360000000001E-2</v>
      </c>
      <c r="C72" s="11">
        <v>6.0437588E-2</v>
      </c>
      <c r="F72" t="s">
        <v>34</v>
      </c>
      <c r="G72" s="11">
        <v>9.9260100000000004E-2</v>
      </c>
      <c r="H72" s="11">
        <v>6.2985551000000001E-2</v>
      </c>
      <c r="K72" t="s">
        <v>29</v>
      </c>
      <c r="L72" s="11">
        <v>0.120343064</v>
      </c>
      <c r="M72" s="11">
        <v>5.4565819999999998E-3</v>
      </c>
      <c r="P72" t="s">
        <v>38</v>
      </c>
      <c r="Q72" s="11">
        <v>2.413562E-2</v>
      </c>
      <c r="R72" s="11">
        <v>0.16287627299999999</v>
      </c>
      <c r="U72" t="s">
        <v>29</v>
      </c>
      <c r="V72" s="11">
        <v>0.44592668000000002</v>
      </c>
      <c r="W72" s="11">
        <v>0.196985199</v>
      </c>
    </row>
    <row r="73" spans="1:24" x14ac:dyDescent="0.25">
      <c r="A73" t="s">
        <v>25</v>
      </c>
      <c r="B73" s="11">
        <v>2.5942269800000002</v>
      </c>
      <c r="C73" s="11">
        <v>3.7189310000000003E-2</v>
      </c>
      <c r="F73" t="s">
        <v>29</v>
      </c>
      <c r="G73" s="11">
        <v>0.48521301999999999</v>
      </c>
      <c r="H73" s="11">
        <v>0.19776334400000001</v>
      </c>
      <c r="K73" t="s">
        <v>38</v>
      </c>
      <c r="L73" s="11">
        <v>5.2513105999999997E-2</v>
      </c>
      <c r="M73" s="11">
        <v>0.16261057000000001</v>
      </c>
      <c r="P73" t="s">
        <v>25</v>
      </c>
      <c r="Q73" s="11">
        <v>2.5731451700000001</v>
      </c>
      <c r="R73" s="11">
        <v>1.7867428000000001E-2</v>
      </c>
      <c r="U73" t="s">
        <v>38</v>
      </c>
      <c r="V73" s="11">
        <v>0.13532538999999999</v>
      </c>
      <c r="W73" s="11">
        <v>0.16922547099999999</v>
      </c>
    </row>
    <row r="74" spans="1:24" x14ac:dyDescent="0.25">
      <c r="A74" t="s">
        <v>36</v>
      </c>
      <c r="B74" s="11">
        <v>-1.0246180000000001E-2</v>
      </c>
      <c r="C74" s="11">
        <v>1.2661778E-2</v>
      </c>
      <c r="F74" t="s">
        <v>25</v>
      </c>
      <c r="G74" s="11">
        <v>2.6380021600000001</v>
      </c>
      <c r="H74" s="11">
        <v>4.1163643999999999E-2</v>
      </c>
      <c r="K74" t="s">
        <v>25</v>
      </c>
      <c r="L74" s="11">
        <v>2.579139837</v>
      </c>
      <c r="M74" s="11">
        <v>1.7807348000000001E-2</v>
      </c>
      <c r="P74" t="s">
        <v>30</v>
      </c>
      <c r="Q74" s="11">
        <v>2.5230659999999999E-2</v>
      </c>
      <c r="R74" s="11">
        <v>1.148137E-3</v>
      </c>
      <c r="U74" t="s">
        <v>25</v>
      </c>
      <c r="V74" s="11">
        <v>2.5975369499999998</v>
      </c>
      <c r="W74" s="11">
        <v>2.0447731E-2</v>
      </c>
    </row>
    <row r="75" spans="1:24" x14ac:dyDescent="0.25">
      <c r="A75" t="s">
        <v>30</v>
      </c>
      <c r="B75" s="11">
        <v>2.5414160000000002E-2</v>
      </c>
      <c r="C75" s="11">
        <v>1.155056E-3</v>
      </c>
      <c r="F75" t="s">
        <v>36</v>
      </c>
      <c r="G75" s="11">
        <v>-1.9743150000000001E-2</v>
      </c>
      <c r="H75" s="11">
        <v>1.3207547E-2</v>
      </c>
      <c r="K75" t="s">
        <v>39</v>
      </c>
      <c r="L75" s="11">
        <v>-8.4888080000000005E-3</v>
      </c>
      <c r="M75" s="11">
        <v>3.4119482999999999E-2</v>
      </c>
      <c r="P75" t="s">
        <v>39</v>
      </c>
      <c r="Q75" s="11">
        <v>-2.4959800000000001E-3</v>
      </c>
      <c r="R75" s="11">
        <v>3.4177531999999997E-2</v>
      </c>
      <c r="U75" t="s">
        <v>30</v>
      </c>
      <c r="V75" s="11">
        <v>-6.8480070000000004E-2</v>
      </c>
      <c r="W75" s="11">
        <v>4.1404363E-2</v>
      </c>
    </row>
    <row r="76" spans="1:24" x14ac:dyDescent="0.25">
      <c r="A76" t="s">
        <v>26</v>
      </c>
      <c r="B76" s="11">
        <v>6.7500710000000005E-2</v>
      </c>
      <c r="C76" s="11">
        <v>1.3949100000000001E-3</v>
      </c>
      <c r="F76" t="s">
        <v>30</v>
      </c>
      <c r="G76" s="11">
        <v>-7.6574000000000003E-2</v>
      </c>
      <c r="H76" s="11">
        <v>4.1582215999999998E-2</v>
      </c>
      <c r="K76" t="s">
        <v>26</v>
      </c>
      <c r="L76" s="11">
        <v>6.7538800999999996E-2</v>
      </c>
      <c r="M76" s="11">
        <v>1.3957850000000001E-3</v>
      </c>
      <c r="P76" t="s">
        <v>26</v>
      </c>
      <c r="Q76" s="11">
        <v>6.7610459999999997E-2</v>
      </c>
      <c r="R76" s="11">
        <v>1.3972780000000001E-3</v>
      </c>
      <c r="U76" t="s">
        <v>39</v>
      </c>
      <c r="V76" s="11">
        <v>-2.6034140000000001E-2</v>
      </c>
      <c r="W76" s="11">
        <v>3.5533090000000003E-2</v>
      </c>
    </row>
    <row r="77" spans="1:24" x14ac:dyDescent="0.25">
      <c r="B77" s="11"/>
      <c r="F77" t="s">
        <v>26</v>
      </c>
      <c r="G77" s="11">
        <v>6.7330710000000002E-2</v>
      </c>
      <c r="H77" s="11">
        <v>1.3914890000000001E-3</v>
      </c>
      <c r="L77" s="11"/>
      <c r="Q77" s="11"/>
      <c r="U77" t="s">
        <v>26</v>
      </c>
      <c r="V77" s="11">
        <v>6.7441749999999995E-2</v>
      </c>
      <c r="W77" s="11">
        <v>1.3934329999999999E-3</v>
      </c>
    </row>
    <row r="78" spans="1:24" x14ac:dyDescent="0.25">
      <c r="A78">
        <v>-2</v>
      </c>
      <c r="B78" t="s">
        <v>87</v>
      </c>
      <c r="C78" s="4" t="s">
        <v>88</v>
      </c>
      <c r="D78" s="8">
        <v>-2985.1950000000002</v>
      </c>
      <c r="G78" s="11"/>
      <c r="K78">
        <v>-2</v>
      </c>
      <c r="L78" t="s">
        <v>87</v>
      </c>
      <c r="M78" t="s">
        <v>88</v>
      </c>
      <c r="N78" s="8">
        <v>-2983.9720000000002</v>
      </c>
      <c r="P78">
        <v>-2</v>
      </c>
      <c r="Q78" t="s">
        <v>87</v>
      </c>
      <c r="R78" t="s">
        <v>88</v>
      </c>
      <c r="S78" s="8">
        <v>-2981.5030000000002</v>
      </c>
      <c r="V78" s="11"/>
    </row>
    <row r="79" spans="1:24" x14ac:dyDescent="0.25">
      <c r="C79" s="4"/>
      <c r="F79">
        <v>-2</v>
      </c>
      <c r="G79" t="s">
        <v>87</v>
      </c>
      <c r="H79" t="s">
        <v>88</v>
      </c>
      <c r="I79" s="8">
        <v>-2991.201</v>
      </c>
      <c r="U79">
        <v>-2</v>
      </c>
      <c r="V79" t="s">
        <v>87</v>
      </c>
      <c r="W79" t="s">
        <v>88</v>
      </c>
      <c r="X79" s="8">
        <v>-2986.931</v>
      </c>
    </row>
    <row r="81" spans="1:24" x14ac:dyDescent="0.25">
      <c r="A81" s="3" t="s">
        <v>57</v>
      </c>
      <c r="F81" s="3" t="s">
        <v>58</v>
      </c>
      <c r="K81" s="3" t="s">
        <v>61</v>
      </c>
      <c r="P81" s="3" t="s">
        <v>63</v>
      </c>
      <c r="U81" s="3" t="s">
        <v>66</v>
      </c>
    </row>
    <row r="82" spans="1:24" x14ac:dyDescent="0.25">
      <c r="A82" s="3" t="s">
        <v>56</v>
      </c>
      <c r="F82" s="3" t="s">
        <v>59</v>
      </c>
      <c r="K82" s="3" t="s">
        <v>60</v>
      </c>
      <c r="P82" s="3" t="s">
        <v>62</v>
      </c>
      <c r="U82" s="3" t="s">
        <v>65</v>
      </c>
    </row>
    <row r="83" spans="1:24" x14ac:dyDescent="0.25">
      <c r="A83" t="s">
        <v>13</v>
      </c>
      <c r="F83" t="s">
        <v>13</v>
      </c>
      <c r="K83" t="s">
        <v>13</v>
      </c>
      <c r="P83" t="s">
        <v>13</v>
      </c>
      <c r="U83" t="s">
        <v>13</v>
      </c>
    </row>
    <row r="84" spans="1:24" x14ac:dyDescent="0.25">
      <c r="B84" t="s">
        <v>14</v>
      </c>
      <c r="C84" t="s">
        <v>15</v>
      </c>
      <c r="D84" t="s">
        <v>16</v>
      </c>
      <c r="G84" t="s">
        <v>14</v>
      </c>
      <c r="H84" t="s">
        <v>15</v>
      </c>
      <c r="I84" t="s">
        <v>16</v>
      </c>
      <c r="L84" t="s">
        <v>14</v>
      </c>
      <c r="M84" t="s">
        <v>15</v>
      </c>
      <c r="N84" t="s">
        <v>16</v>
      </c>
      <c r="Q84" t="s">
        <v>14</v>
      </c>
      <c r="R84" t="s">
        <v>15</v>
      </c>
      <c r="S84" t="s">
        <v>16</v>
      </c>
      <c r="V84" t="s">
        <v>14</v>
      </c>
      <c r="W84" t="s">
        <v>15</v>
      </c>
      <c r="X84" t="s">
        <v>16</v>
      </c>
    </row>
    <row r="85" spans="1:24" x14ac:dyDescent="0.25">
      <c r="A85" t="s">
        <v>24</v>
      </c>
      <c r="B85" s="11">
        <v>-5.2308177259999997</v>
      </c>
      <c r="C85" s="11">
        <v>7.2176106000000004E-2</v>
      </c>
      <c r="F85" t="s">
        <v>24</v>
      </c>
      <c r="G85" s="11">
        <v>-5.1953906290000003</v>
      </c>
      <c r="H85" s="11">
        <v>7.3464174699999996E-2</v>
      </c>
      <c r="K85" t="s">
        <v>24</v>
      </c>
      <c r="L85" s="11">
        <v>-5.2314268259999999</v>
      </c>
      <c r="M85" s="11">
        <v>7.2145759000000004E-2</v>
      </c>
      <c r="P85" t="s">
        <v>24</v>
      </c>
      <c r="Q85" s="11">
        <v>-5.2307839999999999</v>
      </c>
      <c r="R85" s="11">
        <v>7.2170139999999994E-2</v>
      </c>
      <c r="U85" t="s">
        <v>24</v>
      </c>
      <c r="V85" s="11">
        <v>-5.197432525</v>
      </c>
      <c r="W85" s="11">
        <v>7.3462461300000004E-2</v>
      </c>
    </row>
    <row r="86" spans="1:24" x14ac:dyDescent="0.25">
      <c r="A86" t="s">
        <v>34</v>
      </c>
      <c r="B86" s="11">
        <v>5.4300879999999996E-3</v>
      </c>
      <c r="C86" s="11">
        <v>1.7938679999999999E-3</v>
      </c>
      <c r="F86" t="s">
        <v>25</v>
      </c>
      <c r="G86" s="11">
        <v>2.5638666990000001</v>
      </c>
      <c r="H86" s="11">
        <v>1.5803206300000001E-2</v>
      </c>
      <c r="K86" t="s">
        <v>116</v>
      </c>
      <c r="L86" s="11">
        <v>5.3077289999999997E-3</v>
      </c>
      <c r="M86" s="11">
        <v>1.817431E-3</v>
      </c>
      <c r="P86" t="s">
        <v>34</v>
      </c>
      <c r="Q86" s="11">
        <v>9.7583500000000007E-3</v>
      </c>
      <c r="R86" s="11">
        <v>1.0652637E-2</v>
      </c>
      <c r="U86" t="s">
        <v>25</v>
      </c>
      <c r="V86" s="11">
        <v>2.5643753999999999</v>
      </c>
      <c r="W86" s="11">
        <v>1.5805969900000001E-2</v>
      </c>
    </row>
    <row r="87" spans="1:24" x14ac:dyDescent="0.25">
      <c r="A87" t="s">
        <v>29</v>
      </c>
      <c r="B87" s="11">
        <v>0.121604243</v>
      </c>
      <c r="C87" s="11">
        <v>5.4725720000000002E-3</v>
      </c>
      <c r="F87" t="s">
        <v>36</v>
      </c>
      <c r="G87" s="11">
        <v>1.147934E-3</v>
      </c>
      <c r="H87" s="11">
        <v>3.7652809999999998E-4</v>
      </c>
      <c r="K87" t="s">
        <v>29</v>
      </c>
      <c r="L87" s="11">
        <v>0.132011247</v>
      </c>
      <c r="M87" s="11">
        <v>7.3582179999999997E-3</v>
      </c>
      <c r="P87" t="s">
        <v>116</v>
      </c>
      <c r="Q87" s="11">
        <v>-4.4482890000000002E-3</v>
      </c>
      <c r="R87" s="11">
        <v>1.0791179999999999E-2</v>
      </c>
      <c r="U87" t="s">
        <v>117</v>
      </c>
      <c r="V87" s="11">
        <v>1.1202619999999999E-3</v>
      </c>
      <c r="W87" s="11">
        <v>3.8164010000000002E-4</v>
      </c>
    </row>
    <row r="88" spans="1:24" x14ac:dyDescent="0.25">
      <c r="A88" t="s">
        <v>25</v>
      </c>
      <c r="B88" s="11">
        <v>2.5713484960000002</v>
      </c>
      <c r="C88" s="11">
        <v>1.5462238E-2</v>
      </c>
      <c r="F88" t="s">
        <v>30</v>
      </c>
      <c r="G88" s="11">
        <v>2.5491231E-2</v>
      </c>
      <c r="H88" s="11">
        <v>1.1518678000000001E-3</v>
      </c>
      <c r="K88" t="s">
        <v>25</v>
      </c>
      <c r="L88" s="11">
        <v>2.5715488010000001</v>
      </c>
      <c r="M88" s="11">
        <v>1.5456551000000001E-2</v>
      </c>
      <c r="P88" t="s">
        <v>29</v>
      </c>
      <c r="Q88" s="11">
        <v>0.112683005</v>
      </c>
      <c r="R88" s="11">
        <v>2.2317740999999999E-2</v>
      </c>
      <c r="U88" t="s">
        <v>30</v>
      </c>
      <c r="V88" s="11">
        <v>2.7688138000000001E-2</v>
      </c>
      <c r="W88" s="11">
        <v>1.5512559E-3</v>
      </c>
    </row>
    <row r="89" spans="1:24" x14ac:dyDescent="0.25">
      <c r="A89" t="s">
        <v>26</v>
      </c>
      <c r="B89" s="11">
        <v>6.7456829999999995E-2</v>
      </c>
      <c r="C89" s="11">
        <v>1.394099E-3</v>
      </c>
      <c r="F89" t="s">
        <v>26</v>
      </c>
      <c r="G89" s="11">
        <v>6.7527016999999995E-2</v>
      </c>
      <c r="H89" s="11">
        <v>1.3955424E-3</v>
      </c>
      <c r="K89" t="s">
        <v>26</v>
      </c>
      <c r="L89" s="11">
        <v>6.7465453999999994E-2</v>
      </c>
      <c r="M89" s="11">
        <v>1.3939460000000001E-3</v>
      </c>
      <c r="P89" t="s">
        <v>25</v>
      </c>
      <c r="Q89" s="11">
        <v>2.5714116420000002</v>
      </c>
      <c r="R89" s="11">
        <v>1.5461821000000001E-2</v>
      </c>
      <c r="U89" t="s">
        <v>26</v>
      </c>
      <c r="V89" s="11">
        <v>6.7551894000000001E-2</v>
      </c>
      <c r="W89" s="11">
        <v>1.3962460999999999E-3</v>
      </c>
    </row>
    <row r="90" spans="1:24" x14ac:dyDescent="0.25">
      <c r="B90" s="11"/>
      <c r="G90" s="11"/>
      <c r="L90" s="11"/>
      <c r="P90" t="s">
        <v>26</v>
      </c>
      <c r="Q90" s="11">
        <v>6.7451248000000005E-2</v>
      </c>
      <c r="R90" s="11">
        <v>1.3939619999999999E-3</v>
      </c>
      <c r="V90" s="11"/>
    </row>
    <row r="91" spans="1:24" x14ac:dyDescent="0.25">
      <c r="A91">
        <v>-2</v>
      </c>
      <c r="B91" t="s">
        <v>87</v>
      </c>
      <c r="C91" t="s">
        <v>88</v>
      </c>
      <c r="D91" s="8">
        <v>-2986.8240000000001</v>
      </c>
      <c r="F91">
        <v>-2</v>
      </c>
      <c r="G91" t="s">
        <v>87</v>
      </c>
      <c r="H91" t="s">
        <v>88</v>
      </c>
      <c r="I91" s="8">
        <v>-2984.3820000000001</v>
      </c>
      <c r="K91">
        <v>-2</v>
      </c>
      <c r="L91" t="s">
        <v>87</v>
      </c>
      <c r="M91" t="s">
        <v>88</v>
      </c>
      <c r="N91" s="8">
        <v>-2986.154</v>
      </c>
      <c r="Q91" s="11"/>
      <c r="U91">
        <v>-2</v>
      </c>
      <c r="V91" t="s">
        <v>87</v>
      </c>
      <c r="W91" t="s">
        <v>88</v>
      </c>
      <c r="X91" s="8">
        <v>-2983.7310000000002</v>
      </c>
    </row>
    <row r="92" spans="1:24" x14ac:dyDescent="0.25">
      <c r="P92">
        <v>-2</v>
      </c>
      <c r="Q92" t="s">
        <v>87</v>
      </c>
      <c r="R92" t="s">
        <v>88</v>
      </c>
      <c r="S92" s="8">
        <v>-2986.9940000000001</v>
      </c>
    </row>
    <row r="93" spans="1:24" x14ac:dyDescent="0.25">
      <c r="P93" s="22"/>
      <c r="Q93" s="22"/>
      <c r="R93" s="22"/>
      <c r="S93" s="22"/>
      <c r="T93" s="22"/>
      <c r="U93" s="22"/>
      <c r="V93" s="22"/>
      <c r="W93" s="22"/>
      <c r="X93" s="22"/>
    </row>
    <row r="94" spans="1:24" x14ac:dyDescent="0.25">
      <c r="A94" s="3" t="s">
        <v>67</v>
      </c>
      <c r="F94" s="3" t="s">
        <v>70</v>
      </c>
      <c r="K94" s="3" t="s">
        <v>72</v>
      </c>
      <c r="P94" s="23" t="s">
        <v>73</v>
      </c>
      <c r="Q94" s="22"/>
      <c r="R94" s="22"/>
      <c r="S94" s="22"/>
      <c r="T94" s="22"/>
      <c r="U94" s="23" t="s">
        <v>74</v>
      </c>
      <c r="V94" s="22"/>
      <c r="W94" s="22"/>
      <c r="X94" s="22"/>
    </row>
    <row r="95" spans="1:24" x14ac:dyDescent="0.25">
      <c r="A95" s="3" t="s">
        <v>68</v>
      </c>
      <c r="F95" s="3" t="s">
        <v>69</v>
      </c>
      <c r="K95" t="s">
        <v>71</v>
      </c>
      <c r="P95" s="23" t="s">
        <v>99</v>
      </c>
      <c r="Q95" s="22"/>
      <c r="R95" s="22"/>
      <c r="S95" s="22"/>
      <c r="T95" s="22"/>
      <c r="U95" s="23" t="s">
        <v>100</v>
      </c>
      <c r="V95" s="22"/>
      <c r="W95" s="22"/>
      <c r="X95" s="22"/>
    </row>
    <row r="96" spans="1:24" x14ac:dyDescent="0.25">
      <c r="A96" t="s">
        <v>13</v>
      </c>
      <c r="F96" t="s">
        <v>13</v>
      </c>
      <c r="K96" t="s">
        <v>13</v>
      </c>
      <c r="P96" s="22" t="s">
        <v>13</v>
      </c>
      <c r="Q96" s="22"/>
      <c r="R96" s="22"/>
      <c r="S96" s="22"/>
      <c r="T96" s="22"/>
      <c r="U96" s="22" t="s">
        <v>13</v>
      </c>
      <c r="V96" s="22"/>
      <c r="W96" s="22"/>
      <c r="X96" s="22"/>
    </row>
    <row r="97" spans="1:24" x14ac:dyDescent="0.25">
      <c r="B97" t="s">
        <v>14</v>
      </c>
      <c r="C97" t="s">
        <v>15</v>
      </c>
      <c r="D97" t="s">
        <v>16</v>
      </c>
      <c r="G97" t="s">
        <v>14</v>
      </c>
      <c r="H97" t="s">
        <v>15</v>
      </c>
      <c r="I97" t="s">
        <v>16</v>
      </c>
      <c r="L97" t="s">
        <v>14</v>
      </c>
      <c r="M97" t="s">
        <v>15</v>
      </c>
      <c r="N97" t="s">
        <v>16</v>
      </c>
      <c r="P97" s="24"/>
      <c r="Q97" s="24" t="s">
        <v>14</v>
      </c>
      <c r="R97" s="24" t="s">
        <v>15</v>
      </c>
      <c r="S97" s="24" t="s">
        <v>16</v>
      </c>
      <c r="T97" s="22"/>
      <c r="U97" s="22"/>
      <c r="V97" s="22" t="s">
        <v>14</v>
      </c>
      <c r="W97" s="22" t="s">
        <v>15</v>
      </c>
      <c r="X97" s="22" t="s">
        <v>16</v>
      </c>
    </row>
    <row r="98" spans="1:24" x14ac:dyDescent="0.25">
      <c r="A98" t="s">
        <v>24</v>
      </c>
      <c r="B98" s="11">
        <v>-5.1957594151000004</v>
      </c>
      <c r="C98" s="11">
        <v>7.3465820000000001E-2</v>
      </c>
      <c r="F98" t="s">
        <v>24</v>
      </c>
      <c r="G98" s="11">
        <v>-5.5704097299999997</v>
      </c>
      <c r="H98" s="11">
        <v>0.19694908999999999</v>
      </c>
      <c r="K98" t="s">
        <v>24</v>
      </c>
      <c r="L98" s="11">
        <v>-5.2435934700000004</v>
      </c>
      <c r="M98" s="11">
        <v>7.1751470999999997E-2</v>
      </c>
      <c r="P98" s="24" t="s">
        <v>24</v>
      </c>
      <c r="Q98" s="25">
        <v>-5.3157939599999997</v>
      </c>
      <c r="R98" s="25">
        <v>8.3909250000000005E-2</v>
      </c>
      <c r="S98" s="24"/>
      <c r="T98" s="22"/>
      <c r="U98" s="22" t="s">
        <v>24</v>
      </c>
      <c r="V98" s="26">
        <v>-6.0306846900000002</v>
      </c>
      <c r="W98" s="26" t="s">
        <v>129</v>
      </c>
      <c r="X98" s="27"/>
    </row>
    <row r="99" spans="1:24" x14ac:dyDescent="0.25">
      <c r="A99" t="s">
        <v>25</v>
      </c>
      <c r="B99" s="11">
        <v>2.5640102191</v>
      </c>
      <c r="C99" s="11">
        <v>1.5806654E-2</v>
      </c>
      <c r="F99" t="s">
        <v>34</v>
      </c>
      <c r="G99" s="11">
        <v>-0.18476521000000001</v>
      </c>
      <c r="H99" s="11">
        <v>0.41352198000000001</v>
      </c>
      <c r="K99" t="s">
        <v>38</v>
      </c>
      <c r="L99" s="11">
        <v>-3.117551E-2</v>
      </c>
      <c r="M99" s="11">
        <v>3.9269129E-2</v>
      </c>
      <c r="P99" s="24" t="s">
        <v>119</v>
      </c>
      <c r="Q99" s="25">
        <v>-0.1026902</v>
      </c>
      <c r="R99" s="25">
        <v>1017.4880000000001</v>
      </c>
      <c r="S99" s="24"/>
      <c r="T99" s="22"/>
      <c r="U99" s="22" t="s">
        <v>125</v>
      </c>
      <c r="V99" s="26">
        <v>0.50762523999999998</v>
      </c>
      <c r="W99" s="26" t="s">
        <v>129</v>
      </c>
      <c r="X99" s="27"/>
    </row>
    <row r="100" spans="1:24" x14ac:dyDescent="0.25">
      <c r="A100" t="s">
        <v>36</v>
      </c>
      <c r="B100" s="11">
        <v>1.990412E-3</v>
      </c>
      <c r="C100" s="11">
        <v>2.227948E-3</v>
      </c>
      <c r="F100" t="s">
        <v>116</v>
      </c>
      <c r="G100" s="11">
        <v>0.29167489000000002</v>
      </c>
      <c r="H100" s="11">
        <v>0.41840284</v>
      </c>
      <c r="K100" t="s">
        <v>118</v>
      </c>
      <c r="L100" s="11">
        <v>4.3916009999999998E-2</v>
      </c>
      <c r="M100" s="11">
        <v>3.9570459000000002E-2</v>
      </c>
      <c r="P100" s="24" t="s">
        <v>120</v>
      </c>
      <c r="Q100" s="25">
        <v>-0.10354642</v>
      </c>
      <c r="R100" s="25">
        <v>1017.4880000000001</v>
      </c>
      <c r="S100" s="24"/>
      <c r="T100" s="22"/>
      <c r="U100" s="22" t="s">
        <v>126</v>
      </c>
      <c r="V100" s="26">
        <v>0.75166907999999999</v>
      </c>
      <c r="W100" s="26" t="s">
        <v>129</v>
      </c>
      <c r="X100" s="27"/>
    </row>
    <row r="101" spans="1:24" x14ac:dyDescent="0.25">
      <c r="A101" t="s">
        <v>117</v>
      </c>
      <c r="B101" s="11">
        <v>-8.660397E-4</v>
      </c>
      <c r="C101" s="11">
        <v>2.257364E-3</v>
      </c>
      <c r="F101" t="s">
        <v>29</v>
      </c>
      <c r="G101" s="11">
        <v>1.05672049</v>
      </c>
      <c r="H101" s="11">
        <v>0.82884387000000004</v>
      </c>
      <c r="K101" t="s">
        <v>29</v>
      </c>
      <c r="L101" s="11">
        <v>0.12129417000000001</v>
      </c>
      <c r="M101" s="11">
        <v>5.4923719999999997E-3</v>
      </c>
      <c r="P101" s="24" t="s">
        <v>121</v>
      </c>
      <c r="Q101" s="25">
        <v>-9.6929059999999997E-2</v>
      </c>
      <c r="R101" s="25">
        <v>1017.4880000000001</v>
      </c>
      <c r="S101" s="24"/>
      <c r="T101" s="22"/>
      <c r="U101" s="22" t="s">
        <v>127</v>
      </c>
      <c r="V101" s="26">
        <v>0.71002105999999998</v>
      </c>
      <c r="W101" s="26" t="s">
        <v>129</v>
      </c>
      <c r="X101" s="27"/>
    </row>
    <row r="102" spans="1:24" x14ac:dyDescent="0.25">
      <c r="A102" t="s">
        <v>30</v>
      </c>
      <c r="B102" s="11">
        <v>2.3753683899999999E-2</v>
      </c>
      <c r="C102" s="11">
        <v>4.6761820000000001E-3</v>
      </c>
      <c r="F102" t="s">
        <v>25</v>
      </c>
      <c r="G102" s="11">
        <v>2.6431383500000001</v>
      </c>
      <c r="H102" s="11">
        <v>4.1590450000000001E-2</v>
      </c>
      <c r="K102" t="s">
        <v>25</v>
      </c>
      <c r="L102" s="11">
        <v>2.5764523399999999</v>
      </c>
      <c r="M102" s="11">
        <v>1.5183695000000001E-2</v>
      </c>
      <c r="P102" s="28" t="s">
        <v>25</v>
      </c>
      <c r="Q102" s="29">
        <v>2.6968343400000001</v>
      </c>
      <c r="R102" s="30">
        <v>1017.4880000000001</v>
      </c>
      <c r="S102" s="24"/>
      <c r="T102" s="22"/>
      <c r="U102" s="22" t="s">
        <v>25</v>
      </c>
      <c r="V102" s="26">
        <v>2.7062147099999998</v>
      </c>
      <c r="W102" s="26" t="s">
        <v>129</v>
      </c>
      <c r="X102" s="27"/>
    </row>
    <row r="103" spans="1:24" x14ac:dyDescent="0.25">
      <c r="A103" t="s">
        <v>26</v>
      </c>
      <c r="B103" s="11">
        <v>6.7522675099999999E-2</v>
      </c>
      <c r="C103" s="11">
        <v>1.3954499999999999E-3</v>
      </c>
      <c r="F103" t="s">
        <v>36</v>
      </c>
      <c r="G103" s="11">
        <v>4.0877459999999997E-2</v>
      </c>
      <c r="H103" s="11">
        <v>8.636837E-2</v>
      </c>
      <c r="K103" t="s">
        <v>26</v>
      </c>
      <c r="L103" s="11">
        <v>6.7504069999999999E-2</v>
      </c>
      <c r="M103" s="11">
        <v>1.395037E-3</v>
      </c>
      <c r="P103" s="24" t="s">
        <v>26</v>
      </c>
      <c r="Q103" s="30">
        <v>7.9230330000000002E-2</v>
      </c>
      <c r="R103" s="30">
        <v>1.6377360000000001E-3</v>
      </c>
      <c r="S103" s="24"/>
      <c r="T103" s="22"/>
      <c r="U103" s="31" t="s">
        <v>119</v>
      </c>
      <c r="V103" s="26">
        <v>-6.7810250000000002E-2</v>
      </c>
      <c r="W103" s="26" t="s">
        <v>129</v>
      </c>
      <c r="X103" s="27"/>
    </row>
    <row r="104" spans="1:24" x14ac:dyDescent="0.25">
      <c r="A104" s="13"/>
      <c r="B104" s="11"/>
      <c r="F104" t="s">
        <v>117</v>
      </c>
      <c r="G104" s="11">
        <v>-6.2263209999999999E-2</v>
      </c>
      <c r="H104" s="11">
        <v>8.7396109999999999E-2</v>
      </c>
      <c r="K104" s="13"/>
      <c r="L104" s="11"/>
      <c r="P104" s="24"/>
      <c r="Q104" s="30"/>
      <c r="R104" s="30"/>
      <c r="S104" s="24"/>
      <c r="T104" s="22"/>
      <c r="U104" s="22" t="s">
        <v>120</v>
      </c>
      <c r="V104" s="32">
        <v>-0.12068885</v>
      </c>
      <c r="W104" s="32" t="s">
        <v>129</v>
      </c>
      <c r="X104" s="22"/>
    </row>
    <row r="105" spans="1:24" x14ac:dyDescent="0.25">
      <c r="A105">
        <v>-2</v>
      </c>
      <c r="B105" t="s">
        <v>87</v>
      </c>
      <c r="C105" t="s">
        <v>88</v>
      </c>
      <c r="D105">
        <v>-2984.529</v>
      </c>
      <c r="F105" t="s">
        <v>30</v>
      </c>
      <c r="G105" s="11">
        <v>-0.19870513000000001</v>
      </c>
      <c r="H105" s="11">
        <v>0.17336993000000001</v>
      </c>
      <c r="K105">
        <v>-2</v>
      </c>
      <c r="L105" t="s">
        <v>87</v>
      </c>
      <c r="M105" t="s">
        <v>88</v>
      </c>
      <c r="N105">
        <v>-2985.1419999999998</v>
      </c>
      <c r="P105" s="24">
        <v>-2</v>
      </c>
      <c r="Q105" s="30" t="s">
        <v>87</v>
      </c>
      <c r="R105" s="30" t="s">
        <v>88</v>
      </c>
      <c r="S105" s="24">
        <v>-2610.587</v>
      </c>
      <c r="T105" s="22"/>
      <c r="U105" s="22" t="s">
        <v>121</v>
      </c>
      <c r="V105" s="32">
        <v>-0.10528609</v>
      </c>
      <c r="W105" s="32" t="s">
        <v>129</v>
      </c>
      <c r="X105" s="22"/>
    </row>
    <row r="106" spans="1:24" x14ac:dyDescent="0.25">
      <c r="F106" t="s">
        <v>26</v>
      </c>
      <c r="G106" s="11">
        <v>6.730506E-2</v>
      </c>
      <c r="H106" s="11">
        <v>1.3909199999999999E-3</v>
      </c>
      <c r="P106" s="22"/>
      <c r="Q106" s="32"/>
      <c r="R106" s="32"/>
      <c r="S106" s="22"/>
      <c r="T106" s="22"/>
      <c r="U106" s="22" t="s">
        <v>26</v>
      </c>
      <c r="V106" s="22">
        <v>7.9214300000000001E-2</v>
      </c>
      <c r="W106" s="22">
        <v>1.6373570000000001E-3</v>
      </c>
      <c r="X106" s="22"/>
    </row>
    <row r="107" spans="1:24" x14ac:dyDescent="0.25">
      <c r="F107" s="13"/>
      <c r="G107" s="11"/>
      <c r="P107" s="22"/>
      <c r="Q107" s="22"/>
      <c r="R107" s="22"/>
      <c r="S107" s="22"/>
      <c r="T107" s="22"/>
      <c r="U107" s="22"/>
      <c r="V107" s="22"/>
      <c r="W107" s="22"/>
      <c r="X107" s="22"/>
    </row>
    <row r="108" spans="1:24" x14ac:dyDescent="0.25">
      <c r="F108">
        <v>-2</v>
      </c>
      <c r="G108" t="s">
        <v>87</v>
      </c>
      <c r="H108" t="s">
        <v>88</v>
      </c>
      <c r="I108">
        <v>-2992.049</v>
      </c>
      <c r="P108" s="22"/>
      <c r="Q108" s="22"/>
      <c r="R108" s="22"/>
      <c r="S108" s="32"/>
      <c r="T108" s="22"/>
      <c r="U108" s="22">
        <v>-2</v>
      </c>
      <c r="V108" s="22" t="s">
        <v>87</v>
      </c>
      <c r="W108" s="22" t="s">
        <v>88</v>
      </c>
      <c r="X108" s="22">
        <v>-2611.0149999999999</v>
      </c>
    </row>
    <row r="109" spans="1:24" x14ac:dyDescent="0.2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</row>
    <row r="110" spans="1:24" x14ac:dyDescent="0.25">
      <c r="A110" s="23" t="s">
        <v>75</v>
      </c>
      <c r="B110" s="22"/>
      <c r="C110" s="22"/>
      <c r="D110" s="22"/>
      <c r="E110" s="22"/>
      <c r="F110" s="23" t="s">
        <v>76</v>
      </c>
      <c r="G110" s="22"/>
      <c r="H110" s="22"/>
      <c r="I110" s="22"/>
      <c r="J110" s="22"/>
      <c r="K110" s="23" t="s">
        <v>77</v>
      </c>
      <c r="L110" s="22"/>
      <c r="M110" s="22"/>
      <c r="N110" s="22"/>
      <c r="O110" s="22"/>
      <c r="P110" s="23" t="s">
        <v>78</v>
      </c>
      <c r="Q110" s="22"/>
      <c r="R110" s="22"/>
      <c r="S110" s="22"/>
      <c r="T110" s="22"/>
      <c r="U110" s="23" t="s">
        <v>79</v>
      </c>
      <c r="V110" s="22"/>
      <c r="W110" s="22"/>
      <c r="X110" s="22"/>
    </row>
    <row r="111" spans="1:24" x14ac:dyDescent="0.25">
      <c r="A111" s="23" t="s">
        <v>101</v>
      </c>
      <c r="B111" s="22"/>
      <c r="C111" s="22"/>
      <c r="D111" s="22"/>
      <c r="E111" s="22"/>
      <c r="F111" s="23" t="s">
        <v>102</v>
      </c>
      <c r="G111" s="22"/>
      <c r="H111" s="22"/>
      <c r="I111" s="22"/>
      <c r="J111" s="22"/>
      <c r="K111" s="23" t="s">
        <v>103</v>
      </c>
      <c r="L111" s="22"/>
      <c r="M111" s="22"/>
      <c r="N111" s="22"/>
      <c r="O111" s="22"/>
      <c r="P111" s="23" t="s">
        <v>104</v>
      </c>
      <c r="Q111" s="22"/>
      <c r="R111" s="22"/>
      <c r="S111" s="22"/>
      <c r="T111" s="22"/>
      <c r="U111" s="23" t="s">
        <v>113</v>
      </c>
      <c r="V111" s="22"/>
      <c r="W111" s="22"/>
      <c r="X111" s="22"/>
    </row>
    <row r="112" spans="1:24" x14ac:dyDescent="0.25">
      <c r="A112" s="22" t="s">
        <v>13</v>
      </c>
      <c r="B112" s="22"/>
      <c r="C112" s="22"/>
      <c r="D112" s="22"/>
      <c r="E112" s="22"/>
      <c r="F112" s="22"/>
      <c r="G112" s="22"/>
      <c r="H112" s="22"/>
      <c r="I112" s="22"/>
      <c r="J112" s="22"/>
      <c r="K112" s="22" t="s">
        <v>13</v>
      </c>
      <c r="L112" s="22"/>
      <c r="M112" s="22"/>
      <c r="N112" s="22"/>
      <c r="O112" s="22"/>
      <c r="P112" s="22" t="s">
        <v>13</v>
      </c>
      <c r="Q112" s="22"/>
      <c r="R112" s="22"/>
      <c r="S112" s="22"/>
      <c r="T112" s="22"/>
      <c r="U112" s="22" t="s">
        <v>13</v>
      </c>
      <c r="V112" s="22"/>
      <c r="W112" s="22"/>
      <c r="X112" s="22"/>
    </row>
    <row r="113" spans="1:24" x14ac:dyDescent="0.25">
      <c r="A113" s="22"/>
      <c r="B113" s="22" t="s">
        <v>14</v>
      </c>
      <c r="C113" s="22" t="s">
        <v>15</v>
      </c>
      <c r="D113" s="22" t="s">
        <v>16</v>
      </c>
      <c r="E113" s="22"/>
      <c r="F113" s="22"/>
      <c r="G113" s="22"/>
      <c r="H113" s="22"/>
      <c r="I113" s="22"/>
      <c r="J113" s="22"/>
      <c r="K113" s="22"/>
      <c r="L113" s="22" t="s">
        <v>14</v>
      </c>
      <c r="M113" s="22" t="s">
        <v>15</v>
      </c>
      <c r="N113" s="22" t="s">
        <v>16</v>
      </c>
      <c r="O113" s="22"/>
      <c r="P113" s="22"/>
      <c r="Q113" s="22" t="s">
        <v>14</v>
      </c>
      <c r="R113" s="22" t="s">
        <v>15</v>
      </c>
      <c r="S113" s="22" t="s">
        <v>16</v>
      </c>
      <c r="T113" s="22"/>
      <c r="U113" s="22"/>
      <c r="V113" s="26" t="s">
        <v>14</v>
      </c>
      <c r="W113" s="26" t="s">
        <v>15</v>
      </c>
      <c r="X113" s="22" t="s">
        <v>16</v>
      </c>
    </row>
    <row r="114" spans="1:24" x14ac:dyDescent="0.25">
      <c r="A114" s="22" t="s">
        <v>24</v>
      </c>
      <c r="B114" s="33">
        <v>-5.2218083699999998</v>
      </c>
      <c r="C114" s="33">
        <v>7.1015867999999996E-2</v>
      </c>
      <c r="D114" s="27"/>
      <c r="E114" s="22"/>
      <c r="F114" s="22" t="s">
        <v>135</v>
      </c>
      <c r="G114" s="26"/>
      <c r="H114" s="26"/>
      <c r="I114" s="27"/>
      <c r="J114" s="22"/>
      <c r="K114" s="22" t="s">
        <v>24</v>
      </c>
      <c r="L114" s="26">
        <v>-5.2598077249999999</v>
      </c>
      <c r="M114" s="34">
        <v>7.9180420000000001E-2</v>
      </c>
      <c r="N114" s="27"/>
      <c r="O114" s="22"/>
      <c r="P114" s="22" t="s">
        <v>24</v>
      </c>
      <c r="Q114" s="26">
        <v>-5.2912961899999997</v>
      </c>
      <c r="R114" s="34">
        <v>7.7772659999999993E-2</v>
      </c>
      <c r="S114" s="27"/>
      <c r="T114" s="22"/>
      <c r="U114" s="22" t="s">
        <v>24</v>
      </c>
      <c r="V114" s="26">
        <v>-5.1972228899999999</v>
      </c>
      <c r="W114" s="26">
        <v>7.1965391000000004E-2</v>
      </c>
      <c r="X114" s="22"/>
    </row>
    <row r="115" spans="1:24" x14ac:dyDescent="0.25">
      <c r="A115" s="22" t="s">
        <v>29</v>
      </c>
      <c r="B115" s="33">
        <v>0.1149405</v>
      </c>
      <c r="C115" s="33">
        <v>5.3072579999999996E-3</v>
      </c>
      <c r="D115" s="27"/>
      <c r="E115" s="22"/>
      <c r="F115" s="22"/>
      <c r="G115" s="26"/>
      <c r="H115" s="26"/>
      <c r="I115" s="27"/>
      <c r="J115" s="22"/>
      <c r="K115" s="22" t="s">
        <v>34</v>
      </c>
      <c r="L115" s="26">
        <v>3.7682449999999999E-3</v>
      </c>
      <c r="M115" s="34">
        <v>1.8636970000000001E-3</v>
      </c>
      <c r="N115" s="27"/>
      <c r="O115" s="22"/>
      <c r="P115" s="22" t="s">
        <v>29</v>
      </c>
      <c r="Q115" s="26">
        <v>0.47439013000000002</v>
      </c>
      <c r="R115" s="34">
        <v>0.18746779999999999</v>
      </c>
      <c r="S115" s="27"/>
      <c r="T115" s="22"/>
      <c r="U115" s="22" t="s">
        <v>34</v>
      </c>
      <c r="V115" s="26">
        <v>3.483051E-3</v>
      </c>
      <c r="W115" s="26">
        <v>1.8499269999999999E-3</v>
      </c>
      <c r="X115" s="22"/>
    </row>
    <row r="116" spans="1:24" x14ac:dyDescent="0.25">
      <c r="A116" s="22" t="s">
        <v>25</v>
      </c>
      <c r="B116" s="33">
        <v>2.6782023599999998</v>
      </c>
      <c r="C116" s="33" t="s">
        <v>129</v>
      </c>
      <c r="D116" s="27"/>
      <c r="E116" s="22"/>
      <c r="F116" s="22"/>
      <c r="G116" s="26"/>
      <c r="H116" s="26"/>
      <c r="I116" s="27"/>
      <c r="J116" s="22"/>
      <c r="K116" s="22" t="s">
        <v>116</v>
      </c>
      <c r="L116" s="26">
        <v>1.059511E-3</v>
      </c>
      <c r="M116" s="34">
        <v>1.0753449999999999E-2</v>
      </c>
      <c r="N116" s="27"/>
      <c r="O116" s="22"/>
      <c r="P116" s="22" t="s">
        <v>25</v>
      </c>
      <c r="Q116" s="26">
        <v>2.6895164500000002</v>
      </c>
      <c r="R116" s="34">
        <v>1310.923</v>
      </c>
      <c r="S116" s="27"/>
      <c r="T116" s="22"/>
      <c r="U116" s="22" t="s">
        <v>116</v>
      </c>
      <c r="V116" s="26">
        <v>3.5742899999999999E-3</v>
      </c>
      <c r="W116" s="26">
        <v>1.0693838000000001E-2</v>
      </c>
      <c r="X116" s="22"/>
    </row>
    <row r="117" spans="1:24" x14ac:dyDescent="0.25">
      <c r="A117" s="22" t="s">
        <v>119</v>
      </c>
      <c r="B117" s="33">
        <v>-0.11125926999999999</v>
      </c>
      <c r="C117" s="33" t="s">
        <v>129</v>
      </c>
      <c r="D117" s="27"/>
      <c r="E117" s="22"/>
      <c r="F117" s="22"/>
      <c r="G117" s="26"/>
      <c r="H117" s="26"/>
      <c r="I117" s="27"/>
      <c r="J117" s="22"/>
      <c r="K117" s="22" t="s">
        <v>29</v>
      </c>
      <c r="L117" s="26">
        <v>0.43866771100000002</v>
      </c>
      <c r="M117" s="34">
        <v>0.18799869999999999</v>
      </c>
      <c r="N117" s="27"/>
      <c r="O117" s="22"/>
      <c r="P117" s="22" t="s">
        <v>119</v>
      </c>
      <c r="Q117" s="26">
        <v>-0.10648702</v>
      </c>
      <c r="R117" s="34">
        <v>1310.923</v>
      </c>
      <c r="S117" s="27"/>
      <c r="T117" s="22"/>
      <c r="U117" s="22" t="s">
        <v>29</v>
      </c>
      <c r="V117" s="26">
        <v>0.111147967</v>
      </c>
      <c r="W117" s="26">
        <v>2.2163355999999999E-2</v>
      </c>
      <c r="X117" s="22"/>
    </row>
    <row r="118" spans="1:24" x14ac:dyDescent="0.25">
      <c r="A118" s="22" t="s">
        <v>120</v>
      </c>
      <c r="B118" s="33">
        <v>-0.10702977</v>
      </c>
      <c r="C118" s="33" t="s">
        <v>129</v>
      </c>
      <c r="D118" s="27"/>
      <c r="E118" s="22"/>
      <c r="F118" s="22"/>
      <c r="G118" s="26"/>
      <c r="H118" s="26"/>
      <c r="I118" s="27"/>
      <c r="J118" s="22"/>
      <c r="K118" s="22" t="s">
        <v>25</v>
      </c>
      <c r="L118" s="26">
        <v>2.6829590959999998</v>
      </c>
      <c r="M118" s="34">
        <v>3081.8739999999998</v>
      </c>
      <c r="N118" s="27"/>
      <c r="O118" s="22"/>
      <c r="P118" s="22" t="s">
        <v>120</v>
      </c>
      <c r="Q118" s="26">
        <v>-0.10323001</v>
      </c>
      <c r="R118" s="34">
        <v>1310.923</v>
      </c>
      <c r="S118" s="27"/>
      <c r="T118" s="22"/>
      <c r="U118" s="22" t="s">
        <v>25</v>
      </c>
      <c r="V118" s="26">
        <v>2.6728384140000001</v>
      </c>
      <c r="W118" s="26" t="s">
        <v>129</v>
      </c>
      <c r="X118" s="22"/>
    </row>
    <row r="119" spans="1:24" x14ac:dyDescent="0.25">
      <c r="A119" s="22" t="s">
        <v>121</v>
      </c>
      <c r="B119" s="33">
        <v>-0.10350861</v>
      </c>
      <c r="C119" s="33" t="s">
        <v>129</v>
      </c>
      <c r="D119" s="27"/>
      <c r="E119" s="22"/>
      <c r="F119" s="22"/>
      <c r="G119" s="26"/>
      <c r="H119" s="26"/>
      <c r="I119" s="27"/>
      <c r="J119" s="22"/>
      <c r="K119" s="22" t="s">
        <v>119</v>
      </c>
      <c r="L119" s="26">
        <v>-0.108415707</v>
      </c>
      <c r="M119" s="34">
        <v>3081.877</v>
      </c>
      <c r="N119" s="27"/>
      <c r="O119" s="22"/>
      <c r="P119" s="22" t="s">
        <v>121</v>
      </c>
      <c r="Q119" s="26">
        <v>-0.10076652</v>
      </c>
      <c r="R119" s="34">
        <v>1310.923</v>
      </c>
      <c r="S119" s="27"/>
      <c r="T119" s="22"/>
      <c r="U119" s="22" t="s">
        <v>119</v>
      </c>
      <c r="V119" s="26">
        <v>-0.11286721399999999</v>
      </c>
      <c r="W119" s="26" t="s">
        <v>129</v>
      </c>
      <c r="X119" s="22"/>
    </row>
    <row r="120" spans="1:24" x14ac:dyDescent="0.25">
      <c r="A120" s="22" t="s">
        <v>26</v>
      </c>
      <c r="B120" s="33">
        <v>6.6929489999999994E-2</v>
      </c>
      <c r="C120" s="33">
        <v>1.3830800000000001E-3</v>
      </c>
      <c r="D120" s="27"/>
      <c r="E120" s="22"/>
      <c r="F120" s="22"/>
      <c r="G120" s="26"/>
      <c r="H120" s="26"/>
      <c r="I120" s="27"/>
      <c r="J120" s="22"/>
      <c r="K120" s="22" t="s">
        <v>120</v>
      </c>
      <c r="L120" s="26">
        <v>-0.10531433900000001</v>
      </c>
      <c r="M120" s="34">
        <v>3081.9</v>
      </c>
      <c r="N120" s="27"/>
      <c r="O120" s="22"/>
      <c r="P120" s="22" t="s">
        <v>30</v>
      </c>
      <c r="Q120" s="26">
        <v>-5.832205E-2</v>
      </c>
      <c r="R120" s="26" t="s">
        <v>129</v>
      </c>
      <c r="S120" s="27"/>
      <c r="T120" s="22"/>
      <c r="U120" s="22" t="s">
        <v>120</v>
      </c>
      <c r="V120" s="26">
        <v>-0.108709378</v>
      </c>
      <c r="W120" s="26" t="s">
        <v>129</v>
      </c>
      <c r="X120" s="22"/>
    </row>
    <row r="121" spans="1:24" x14ac:dyDescent="0.25">
      <c r="A121" s="22"/>
      <c r="B121" s="33"/>
      <c r="C121" s="33"/>
      <c r="D121" s="27"/>
      <c r="E121" s="22"/>
      <c r="F121" s="22"/>
      <c r="G121" s="26"/>
      <c r="H121" s="26"/>
      <c r="I121" s="27"/>
      <c r="J121" s="22"/>
      <c r="K121" s="22" t="s">
        <v>121</v>
      </c>
      <c r="L121" s="26">
        <v>-0.103310979</v>
      </c>
      <c r="M121" s="34">
        <v>3081.9090000000001</v>
      </c>
      <c r="N121" s="27"/>
      <c r="O121" s="22"/>
      <c r="P121" s="22" t="s">
        <v>122</v>
      </c>
      <c r="Q121" s="26">
        <v>-2.2030279999999999E-2</v>
      </c>
      <c r="R121" s="26" t="s">
        <v>129</v>
      </c>
      <c r="S121" s="27"/>
      <c r="T121" s="22"/>
      <c r="U121" s="22" t="s">
        <v>121</v>
      </c>
      <c r="V121" s="26">
        <v>-0.105584977</v>
      </c>
      <c r="W121" s="26" t="s">
        <v>129</v>
      </c>
      <c r="X121" s="22"/>
    </row>
    <row r="122" spans="1:24" x14ac:dyDescent="0.25">
      <c r="A122" s="22">
        <v>-2</v>
      </c>
      <c r="B122" s="33" t="s">
        <v>87</v>
      </c>
      <c r="C122" s="33" t="s">
        <v>88</v>
      </c>
      <c r="D122" s="27">
        <v>-3005.0610000000001</v>
      </c>
      <c r="E122" s="22"/>
      <c r="F122" s="22"/>
      <c r="G122" s="26"/>
      <c r="H122" s="26"/>
      <c r="I122" s="27"/>
      <c r="J122" s="22"/>
      <c r="K122" s="22" t="s">
        <v>30</v>
      </c>
      <c r="L122" s="26">
        <v>-5.2573789000000003E-2</v>
      </c>
      <c r="M122" s="34">
        <v>1644.9190000000001</v>
      </c>
      <c r="N122" s="27"/>
      <c r="O122" s="22"/>
      <c r="P122" s="22" t="s">
        <v>123</v>
      </c>
      <c r="Q122" s="26">
        <v>-2.1654449999999999E-2</v>
      </c>
      <c r="R122" s="26" t="s">
        <v>129</v>
      </c>
      <c r="S122" s="27"/>
      <c r="T122" s="22"/>
      <c r="U122" s="22" t="s">
        <v>26</v>
      </c>
      <c r="V122" s="26">
        <v>6.6818266000000001E-2</v>
      </c>
      <c r="W122" s="26">
        <v>1.3808220000000001E-3</v>
      </c>
      <c r="X122" s="22"/>
    </row>
    <row r="123" spans="1:24" x14ac:dyDescent="0.25">
      <c r="A123" s="22"/>
      <c r="B123" s="33"/>
      <c r="C123" s="33"/>
      <c r="D123" s="27"/>
      <c r="E123" s="22"/>
      <c r="F123" s="22"/>
      <c r="G123" s="26"/>
      <c r="H123" s="26"/>
      <c r="I123" s="27"/>
      <c r="J123" s="22"/>
      <c r="K123" s="22" t="s">
        <v>122</v>
      </c>
      <c r="L123" s="26">
        <v>-2.0311794000000001E-2</v>
      </c>
      <c r="M123" s="34">
        <v>1644.9190000000001</v>
      </c>
      <c r="N123" s="27"/>
      <c r="O123" s="22"/>
      <c r="P123" s="22" t="s">
        <v>124</v>
      </c>
      <c r="Q123" s="26">
        <v>-1.463733E-2</v>
      </c>
      <c r="R123" s="26" t="s">
        <v>129</v>
      </c>
      <c r="S123" s="27"/>
      <c r="T123" s="22"/>
      <c r="U123" s="22"/>
      <c r="V123" s="26"/>
      <c r="W123" s="26"/>
      <c r="X123" s="22"/>
    </row>
    <row r="124" spans="1:24" x14ac:dyDescent="0.25">
      <c r="A124" s="22"/>
      <c r="B124" s="33"/>
      <c r="C124" s="33"/>
      <c r="D124" s="27"/>
      <c r="E124" s="22"/>
      <c r="F124" s="22"/>
      <c r="G124" s="26"/>
      <c r="H124" s="26"/>
      <c r="I124" s="27"/>
      <c r="J124" s="22"/>
      <c r="K124" s="22" t="s">
        <v>123</v>
      </c>
      <c r="L124" s="26">
        <v>-1.9821755E-2</v>
      </c>
      <c r="M124" s="34">
        <v>1644.9190000000001</v>
      </c>
      <c r="N124" s="27"/>
      <c r="O124" s="22"/>
      <c r="P124" s="22" t="s">
        <v>26</v>
      </c>
      <c r="Q124" s="26">
        <v>6.6579620000000006E-2</v>
      </c>
      <c r="R124" s="34">
        <v>1.375935E-3</v>
      </c>
      <c r="S124" s="27"/>
      <c r="T124" s="22"/>
      <c r="U124" s="22">
        <v>-2</v>
      </c>
      <c r="V124" s="26" t="s">
        <v>87</v>
      </c>
      <c r="W124" s="26" t="s">
        <v>88</v>
      </c>
      <c r="X124" s="22">
        <v>-3009.0010000000002</v>
      </c>
    </row>
    <row r="125" spans="1:24" x14ac:dyDescent="0.25">
      <c r="A125" s="22"/>
      <c r="B125" s="33"/>
      <c r="C125" s="33"/>
      <c r="D125" s="27"/>
      <c r="E125" s="22"/>
      <c r="F125" s="22"/>
      <c r="G125" s="26"/>
      <c r="H125" s="26"/>
      <c r="I125" s="27"/>
      <c r="J125" s="22"/>
      <c r="K125" s="22" t="s">
        <v>124</v>
      </c>
      <c r="L125" s="26">
        <v>-1.2440405E-2</v>
      </c>
      <c r="M125" s="34">
        <v>1644.9190000000001</v>
      </c>
      <c r="N125" s="27"/>
      <c r="O125" s="22"/>
      <c r="P125" s="22"/>
      <c r="Q125" s="26"/>
      <c r="R125" s="26"/>
      <c r="S125" s="27"/>
      <c r="T125" s="22"/>
      <c r="U125" s="22"/>
      <c r="V125" s="26"/>
      <c r="W125" s="26"/>
      <c r="X125" s="22"/>
    </row>
    <row r="126" spans="1:24" x14ac:dyDescent="0.25">
      <c r="A126" s="31"/>
      <c r="B126" s="33"/>
      <c r="C126" s="33"/>
      <c r="D126" s="27"/>
      <c r="E126" s="22"/>
      <c r="F126" s="22"/>
      <c r="G126" s="26"/>
      <c r="H126" s="26"/>
      <c r="I126" s="27"/>
      <c r="J126" s="22"/>
      <c r="K126" s="22" t="s">
        <v>26</v>
      </c>
      <c r="L126" s="26">
        <v>6.6457798999999998E-2</v>
      </c>
      <c r="M126" s="34">
        <v>1.3734190000000001E-3</v>
      </c>
      <c r="N126" s="27"/>
      <c r="O126" s="22"/>
      <c r="P126" s="22">
        <v>-2</v>
      </c>
      <c r="Q126" s="26" t="s">
        <v>87</v>
      </c>
      <c r="R126" s="26" t="s">
        <v>88</v>
      </c>
      <c r="S126" s="27">
        <v>-3017.4270000000001</v>
      </c>
      <c r="T126" s="22"/>
      <c r="U126" s="22"/>
      <c r="V126" s="26"/>
      <c r="W126" s="26"/>
      <c r="X126" s="22"/>
    </row>
    <row r="127" spans="1:24" x14ac:dyDescent="0.25">
      <c r="A127" s="22"/>
      <c r="B127" s="22"/>
      <c r="C127" s="22"/>
      <c r="D127" s="22"/>
      <c r="E127" s="22"/>
      <c r="F127" s="22"/>
      <c r="G127" s="26"/>
      <c r="H127" s="26"/>
      <c r="I127" s="22"/>
      <c r="J127" s="22"/>
      <c r="K127" s="22"/>
      <c r="L127" s="26"/>
      <c r="M127" s="26"/>
      <c r="N127" s="22"/>
      <c r="O127" s="22"/>
      <c r="P127" s="22"/>
      <c r="Q127" s="26"/>
      <c r="R127" s="26"/>
      <c r="S127" s="22"/>
      <c r="T127" s="22"/>
      <c r="U127" s="22"/>
      <c r="V127" s="26"/>
      <c r="W127" s="26"/>
      <c r="X127" s="22"/>
    </row>
    <row r="128" spans="1:24" x14ac:dyDescent="0.25">
      <c r="A128" s="22"/>
      <c r="B128" s="22"/>
      <c r="C128" s="22"/>
      <c r="D128" s="22"/>
      <c r="E128" s="22"/>
      <c r="F128" s="22"/>
      <c r="G128" s="26"/>
      <c r="H128" s="26"/>
      <c r="I128" s="22"/>
      <c r="J128" s="22"/>
      <c r="K128" s="22">
        <v>-2</v>
      </c>
      <c r="L128" s="26" t="s">
        <v>87</v>
      </c>
      <c r="M128" s="26" t="s">
        <v>88</v>
      </c>
      <c r="N128" s="22">
        <v>-3021.7170000000001</v>
      </c>
      <c r="O128" s="22"/>
      <c r="P128" s="31"/>
      <c r="Q128" s="26"/>
      <c r="R128" s="27"/>
      <c r="S128" s="22"/>
      <c r="T128" s="22"/>
      <c r="U128" s="22"/>
      <c r="V128" s="26"/>
      <c r="W128" s="26"/>
      <c r="X128" s="22"/>
    </row>
    <row r="129" spans="1:24" x14ac:dyDescent="0.25">
      <c r="A129" s="22"/>
      <c r="B129" s="22"/>
      <c r="C129" s="22"/>
      <c r="D129" s="22"/>
      <c r="E129" s="22"/>
      <c r="F129" s="22"/>
      <c r="G129" s="26"/>
      <c r="H129" s="26"/>
      <c r="I129" s="22"/>
      <c r="J129" s="22"/>
      <c r="K129" s="22"/>
      <c r="L129" s="26"/>
      <c r="M129" s="26"/>
      <c r="N129" s="22"/>
      <c r="O129" s="22"/>
      <c r="P129" s="22"/>
      <c r="Q129" s="27"/>
      <c r="R129" s="27"/>
      <c r="S129" s="22"/>
      <c r="T129" s="22"/>
      <c r="U129" s="31"/>
      <c r="V129" s="26"/>
      <c r="W129" s="27"/>
      <c r="X129" s="22"/>
    </row>
    <row r="130" spans="1:24" x14ac:dyDescent="0.25">
      <c r="A130" s="22"/>
      <c r="B130" s="22"/>
      <c r="C130" s="22"/>
      <c r="D130" s="22"/>
      <c r="E130" s="22"/>
      <c r="F130" s="31"/>
      <c r="G130" s="26"/>
      <c r="H130" s="27"/>
      <c r="I130" s="22"/>
      <c r="J130" s="22"/>
      <c r="K130" s="31"/>
      <c r="L130" s="26"/>
      <c r="M130" s="27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</row>
    <row r="131" spans="1:24" x14ac:dyDescent="0.2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</row>
    <row r="132" spans="1:24" x14ac:dyDescent="0.2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</row>
    <row r="133" spans="1:24" x14ac:dyDescent="0.2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</row>
    <row r="134" spans="1:24" x14ac:dyDescent="0.25">
      <c r="A134" s="23" t="s">
        <v>107</v>
      </c>
      <c r="B134" s="22"/>
      <c r="C134" s="22"/>
      <c r="D134" s="22"/>
      <c r="E134" s="22"/>
      <c r="F134" s="23" t="s">
        <v>110</v>
      </c>
      <c r="G134" s="22"/>
      <c r="H134" s="22"/>
      <c r="I134" s="22"/>
      <c r="J134" s="22"/>
      <c r="K134" s="23" t="s">
        <v>111</v>
      </c>
      <c r="L134" s="22"/>
      <c r="M134" s="22"/>
      <c r="N134" s="22"/>
      <c r="O134" s="22"/>
      <c r="P134" s="23" t="s">
        <v>112</v>
      </c>
      <c r="Q134" s="22"/>
      <c r="R134" s="22"/>
      <c r="S134" s="22"/>
      <c r="T134" s="22"/>
      <c r="U134" s="23" t="s">
        <v>114</v>
      </c>
      <c r="V134" s="22"/>
      <c r="W134" s="22"/>
      <c r="X134" s="22"/>
    </row>
    <row r="135" spans="1:24" x14ac:dyDescent="0.25">
      <c r="A135" s="22" t="s">
        <v>106</v>
      </c>
      <c r="B135" s="22"/>
      <c r="C135" s="22"/>
      <c r="D135" s="22"/>
      <c r="E135" s="22"/>
      <c r="F135" s="22" t="s">
        <v>108</v>
      </c>
      <c r="G135" s="22"/>
      <c r="H135" s="22"/>
      <c r="I135" s="22"/>
      <c r="J135" s="22"/>
      <c r="K135" s="23" t="s">
        <v>109</v>
      </c>
      <c r="L135" s="22"/>
      <c r="M135" s="22"/>
      <c r="N135" s="22"/>
      <c r="O135" s="22"/>
      <c r="P135" s="23" t="s">
        <v>97</v>
      </c>
      <c r="Q135" s="22"/>
      <c r="R135" s="22"/>
      <c r="S135" s="22"/>
      <c r="T135" s="22"/>
      <c r="U135" s="23" t="s">
        <v>98</v>
      </c>
      <c r="V135" s="22"/>
      <c r="W135" s="22"/>
      <c r="X135" s="22"/>
    </row>
    <row r="136" spans="1:24" x14ac:dyDescent="0.25">
      <c r="A136" s="22"/>
      <c r="B136" s="22"/>
      <c r="C136" s="22"/>
      <c r="D136" s="22"/>
      <c r="E136" s="22"/>
      <c r="F136" s="22" t="s">
        <v>13</v>
      </c>
      <c r="G136" s="22"/>
      <c r="H136" s="22"/>
      <c r="I136" s="22"/>
      <c r="J136" s="22"/>
      <c r="K136" s="22" t="s">
        <v>13</v>
      </c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</row>
    <row r="137" spans="1:24" x14ac:dyDescent="0.25">
      <c r="A137" s="22"/>
      <c r="B137" s="22"/>
      <c r="C137" s="22"/>
      <c r="D137" s="22"/>
      <c r="E137" s="22"/>
      <c r="F137" s="22"/>
      <c r="G137" s="22" t="s">
        <v>14</v>
      </c>
      <c r="H137" s="22" t="s">
        <v>15</v>
      </c>
      <c r="I137" s="22" t="s">
        <v>16</v>
      </c>
      <c r="J137" s="22"/>
      <c r="K137" s="22"/>
      <c r="L137" s="22" t="s">
        <v>14</v>
      </c>
      <c r="M137" s="22" t="s">
        <v>15</v>
      </c>
      <c r="N137" s="22" t="s">
        <v>16</v>
      </c>
      <c r="O137" s="22"/>
      <c r="P137" s="22"/>
      <c r="Q137" s="22"/>
      <c r="R137" s="22"/>
      <c r="S137" s="22"/>
      <c r="T137" s="22"/>
      <c r="U137" s="22"/>
      <c r="V137" s="22"/>
      <c r="W137" s="22"/>
      <c r="X137" s="22"/>
    </row>
    <row r="138" spans="1:24" x14ac:dyDescent="0.25">
      <c r="A138" s="22"/>
      <c r="B138" s="22"/>
      <c r="C138" s="22"/>
      <c r="D138" s="22"/>
      <c r="E138" s="22"/>
      <c r="F138" s="22" t="s">
        <v>24</v>
      </c>
      <c r="G138" s="22">
        <v>-5.9886817800000003</v>
      </c>
      <c r="H138" s="35">
        <v>5029.3729999999996</v>
      </c>
      <c r="I138" s="22"/>
      <c r="J138" s="22"/>
      <c r="K138" s="22" t="s">
        <v>24</v>
      </c>
      <c r="L138" s="22">
        <v>-5.9907379399999998</v>
      </c>
      <c r="M138" s="22" t="s">
        <v>129</v>
      </c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</row>
    <row r="139" spans="1:24" x14ac:dyDescent="0.25">
      <c r="A139" s="22"/>
      <c r="B139" s="22"/>
      <c r="C139" s="22"/>
      <c r="D139" s="22"/>
      <c r="E139" s="22"/>
      <c r="F139" s="22" t="s">
        <v>125</v>
      </c>
      <c r="G139" s="22">
        <v>0.59981636000000005</v>
      </c>
      <c r="H139" s="35">
        <v>5029.3729999999996</v>
      </c>
      <c r="I139" s="22"/>
      <c r="J139" s="22"/>
      <c r="K139" s="22" t="s">
        <v>125</v>
      </c>
      <c r="L139" s="22">
        <v>0.66198263000000002</v>
      </c>
      <c r="M139" s="22" t="s">
        <v>129</v>
      </c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</row>
    <row r="140" spans="1:24" x14ac:dyDescent="0.25">
      <c r="A140" s="22" t="s">
        <v>135</v>
      </c>
      <c r="B140" s="22"/>
      <c r="C140" s="22"/>
      <c r="D140" s="22"/>
      <c r="E140" s="22"/>
      <c r="F140" s="22" t="s">
        <v>126</v>
      </c>
      <c r="G140" s="22">
        <v>0.75059538999999997</v>
      </c>
      <c r="H140" s="35">
        <v>5029.3729999999996</v>
      </c>
      <c r="I140" s="22"/>
      <c r="J140" s="22"/>
      <c r="K140" s="22" t="s">
        <v>126</v>
      </c>
      <c r="L140" s="22">
        <v>0.65796029</v>
      </c>
      <c r="M140" s="22" t="s">
        <v>129</v>
      </c>
      <c r="N140" s="22"/>
      <c r="O140" s="22"/>
      <c r="P140" s="22" t="s">
        <v>135</v>
      </c>
      <c r="Q140" s="22"/>
      <c r="R140" s="22"/>
      <c r="S140" s="22"/>
      <c r="T140" s="22"/>
      <c r="U140" s="22"/>
      <c r="V140" s="22" t="s">
        <v>135</v>
      </c>
      <c r="W140" s="22"/>
      <c r="X140" s="22"/>
    </row>
    <row r="141" spans="1:24" x14ac:dyDescent="0.25">
      <c r="A141" s="22"/>
      <c r="B141" s="22"/>
      <c r="C141" s="22"/>
      <c r="D141" s="22"/>
      <c r="E141" s="22"/>
      <c r="F141" s="22" t="s">
        <v>127</v>
      </c>
      <c r="G141" s="22">
        <v>0.66090645000000003</v>
      </c>
      <c r="H141" s="35">
        <v>5029.3729999999996</v>
      </c>
      <c r="I141" s="22"/>
      <c r="J141" s="22"/>
      <c r="K141" s="22" t="s">
        <v>127</v>
      </c>
      <c r="L141" s="22">
        <v>0.68931914999999999</v>
      </c>
      <c r="M141" s="22" t="s">
        <v>129</v>
      </c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</row>
    <row r="142" spans="1:24" x14ac:dyDescent="0.25">
      <c r="A142" s="22"/>
      <c r="B142" s="22"/>
      <c r="C142" s="22"/>
      <c r="D142" s="22"/>
      <c r="E142" s="22"/>
      <c r="F142" s="22" t="s">
        <v>128</v>
      </c>
      <c r="G142" s="22">
        <v>0.22145050999999999</v>
      </c>
      <c r="H142" s="22" t="s">
        <v>129</v>
      </c>
      <c r="I142" s="22"/>
      <c r="J142" s="22"/>
      <c r="K142" s="22" t="s">
        <v>25</v>
      </c>
      <c r="L142" s="22">
        <v>2.5968826300000001</v>
      </c>
      <c r="M142" s="22">
        <v>1.7678381999999999E-2</v>
      </c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</row>
    <row r="143" spans="1:24" x14ac:dyDescent="0.25">
      <c r="A143" s="22"/>
      <c r="B143" s="22"/>
      <c r="C143" s="22"/>
      <c r="D143" s="22"/>
      <c r="E143" s="22"/>
      <c r="F143" s="22" t="s">
        <v>130</v>
      </c>
      <c r="G143" s="22">
        <v>0.25629869</v>
      </c>
      <c r="H143" s="22" t="s">
        <v>129</v>
      </c>
      <c r="I143" s="22"/>
      <c r="J143" s="22"/>
      <c r="K143" s="22" t="s">
        <v>26</v>
      </c>
      <c r="L143" s="22">
        <v>7.9229040000000001E-2</v>
      </c>
      <c r="M143" s="22">
        <v>1.637594E-3</v>
      </c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</row>
    <row r="144" spans="1:24" x14ac:dyDescent="0.25">
      <c r="A144" s="22"/>
      <c r="B144" s="22"/>
      <c r="C144" s="22"/>
      <c r="D144" s="22"/>
      <c r="E144" s="22"/>
      <c r="F144" s="22" t="s">
        <v>131</v>
      </c>
      <c r="G144" s="22">
        <v>-2.4969060000000001E-2</v>
      </c>
      <c r="H144" s="22" t="s">
        <v>129</v>
      </c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</row>
    <row r="145" spans="1:24" x14ac:dyDescent="0.25">
      <c r="A145" s="22"/>
      <c r="B145" s="22"/>
      <c r="C145" s="22"/>
      <c r="D145" s="22"/>
      <c r="E145" s="22"/>
      <c r="F145" s="22" t="s">
        <v>29</v>
      </c>
      <c r="G145" s="22">
        <v>0.45278010000000002</v>
      </c>
      <c r="H145" s="22" t="s">
        <v>129</v>
      </c>
      <c r="I145" s="22"/>
      <c r="J145" s="22"/>
      <c r="K145" s="22">
        <v>-2</v>
      </c>
      <c r="L145" s="22" t="s">
        <v>87</v>
      </c>
      <c r="M145" s="22" t="s">
        <v>88</v>
      </c>
      <c r="N145" s="22">
        <v>-2610.5149999999999</v>
      </c>
      <c r="O145" s="22"/>
      <c r="P145" s="22"/>
      <c r="Q145" s="22"/>
      <c r="R145" s="22"/>
      <c r="S145" s="22"/>
      <c r="T145" s="22"/>
      <c r="U145" s="22"/>
      <c r="V145" s="22"/>
      <c r="W145" s="22"/>
      <c r="X145" s="22"/>
    </row>
    <row r="146" spans="1:24" x14ac:dyDescent="0.25">
      <c r="A146" s="22"/>
      <c r="B146" s="22"/>
      <c r="C146" s="22"/>
      <c r="D146" s="22"/>
      <c r="E146" s="22"/>
      <c r="F146" s="22" t="s">
        <v>25</v>
      </c>
      <c r="G146" s="22">
        <v>2.69385092</v>
      </c>
      <c r="H146" s="22" t="s">
        <v>129</v>
      </c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</row>
    <row r="147" spans="1:24" x14ac:dyDescent="0.25">
      <c r="A147" s="22"/>
      <c r="B147" s="22"/>
      <c r="C147" s="22"/>
      <c r="D147" s="22"/>
      <c r="E147" s="22"/>
      <c r="F147" s="22" t="s">
        <v>30</v>
      </c>
      <c r="G147" s="22">
        <v>-7.8796149999999995E-2</v>
      </c>
      <c r="H147" s="22" t="s">
        <v>129</v>
      </c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</row>
    <row r="148" spans="1:24" x14ac:dyDescent="0.25">
      <c r="A148" s="22"/>
      <c r="B148" s="22"/>
      <c r="C148" s="22"/>
      <c r="D148" s="22"/>
      <c r="E148" s="22"/>
      <c r="F148" s="22" t="s">
        <v>119</v>
      </c>
      <c r="G148" s="22">
        <v>-8.9910599999999993E-2</v>
      </c>
      <c r="H148" s="22" t="s">
        <v>129</v>
      </c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</row>
    <row r="149" spans="1:24" x14ac:dyDescent="0.25">
      <c r="A149" s="22"/>
      <c r="B149" s="22"/>
      <c r="C149" s="22"/>
      <c r="D149" s="22"/>
      <c r="E149" s="22"/>
      <c r="F149" s="22" t="s">
        <v>120</v>
      </c>
      <c r="G149" s="22">
        <v>-0.11880333999999999</v>
      </c>
      <c r="H149" s="22" t="s">
        <v>129</v>
      </c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</row>
    <row r="150" spans="1:24" x14ac:dyDescent="0.25">
      <c r="A150" s="22"/>
      <c r="B150" s="22"/>
      <c r="C150" s="22"/>
      <c r="D150" s="22"/>
      <c r="E150" s="22"/>
      <c r="F150" s="22" t="s">
        <v>121</v>
      </c>
      <c r="G150" s="22">
        <v>-9.7434880000000001E-2</v>
      </c>
      <c r="H150" s="22" t="s">
        <v>129</v>
      </c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</row>
    <row r="151" spans="1:24" x14ac:dyDescent="0.25">
      <c r="A151" s="22"/>
      <c r="B151" s="22"/>
      <c r="C151" s="22"/>
      <c r="D151" s="22"/>
      <c r="E151" s="22"/>
      <c r="F151" s="22" t="s">
        <v>132</v>
      </c>
      <c r="G151" s="22">
        <v>-4.4118259999999999E-2</v>
      </c>
      <c r="H151" s="22" t="s">
        <v>129</v>
      </c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</row>
    <row r="152" spans="1:24" x14ac:dyDescent="0.25">
      <c r="A152" s="22"/>
      <c r="B152" s="22"/>
      <c r="C152" s="22"/>
      <c r="D152" s="22"/>
      <c r="E152" s="22"/>
      <c r="F152" s="22" t="s">
        <v>133</v>
      </c>
      <c r="G152" s="22">
        <v>-5.0243360000000001E-2</v>
      </c>
      <c r="H152" s="22" t="s">
        <v>129</v>
      </c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</row>
    <row r="153" spans="1:24" x14ac:dyDescent="0.25">
      <c r="A153" s="22"/>
      <c r="B153" s="22"/>
      <c r="C153" s="22"/>
      <c r="D153" s="22"/>
      <c r="E153" s="22"/>
      <c r="F153" s="22" t="s">
        <v>134</v>
      </c>
      <c r="G153" s="22">
        <v>1.5565560000000001E-2</v>
      </c>
      <c r="H153" s="22" t="s">
        <v>129</v>
      </c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</row>
    <row r="154" spans="1:24" x14ac:dyDescent="0.25">
      <c r="A154" s="22"/>
      <c r="B154" s="22"/>
      <c r="C154" s="22"/>
      <c r="D154" s="22"/>
      <c r="E154" s="22"/>
      <c r="F154" s="22" t="s">
        <v>26</v>
      </c>
      <c r="G154" s="22">
        <v>6.6547999999999996E-2</v>
      </c>
      <c r="H154" s="35">
        <v>1.3752860000000001E-3</v>
      </c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</row>
    <row r="155" spans="1:24" x14ac:dyDescent="0.2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</row>
    <row r="156" spans="1:24" x14ac:dyDescent="0.25">
      <c r="A156" s="22"/>
      <c r="B156" s="22"/>
      <c r="C156" s="22"/>
      <c r="D156" s="22"/>
      <c r="E156" s="22"/>
      <c r="F156" s="22">
        <v>-2</v>
      </c>
      <c r="G156" s="22" t="s">
        <v>87</v>
      </c>
      <c r="H156" s="22" t="s">
        <v>88</v>
      </c>
      <c r="I156" s="22">
        <v>-3018.5450000000001</v>
      </c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</row>
    <row r="157" spans="1:24" x14ac:dyDescent="0.2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activeCell="L18" sqref="L18"/>
    </sheetView>
  </sheetViews>
  <sheetFormatPr defaultRowHeight="15" x14ac:dyDescent="0.25"/>
  <cols>
    <col min="1" max="1" width="26.140625" bestFit="1" customWidth="1"/>
  </cols>
  <sheetData>
    <row r="1" spans="1:14" x14ac:dyDescent="0.25">
      <c r="A1" s="11"/>
    </row>
    <row r="2" spans="1:14" x14ac:dyDescent="0.25">
      <c r="A2" s="11"/>
    </row>
    <row r="3" spans="1:14" x14ac:dyDescent="0.25">
      <c r="A3" s="11"/>
    </row>
    <row r="4" spans="1:14" x14ac:dyDescent="0.25">
      <c r="A4" s="11"/>
    </row>
    <row r="5" spans="1:14" x14ac:dyDescent="0.25">
      <c r="A5" s="11"/>
      <c r="D5" t="s">
        <v>13</v>
      </c>
    </row>
    <row r="6" spans="1:14" x14ac:dyDescent="0.25">
      <c r="A6" s="11"/>
      <c r="D6" t="s">
        <v>81</v>
      </c>
      <c r="K6" t="s">
        <v>13</v>
      </c>
    </row>
    <row r="7" spans="1:14" x14ac:dyDescent="0.25">
      <c r="A7" s="14"/>
      <c r="D7" t="s">
        <v>82</v>
      </c>
      <c r="L7" t="s">
        <v>14</v>
      </c>
      <c r="M7" t="s">
        <v>15</v>
      </c>
      <c r="N7" t="s">
        <v>16</v>
      </c>
    </row>
    <row r="8" spans="1:14" x14ac:dyDescent="0.25">
      <c r="A8" s="15"/>
      <c r="D8" t="s">
        <v>83</v>
      </c>
      <c r="K8" t="s">
        <v>24</v>
      </c>
      <c r="L8">
        <v>-7.5662191400000003</v>
      </c>
      <c r="M8">
        <v>7.1897744E-2</v>
      </c>
    </row>
    <row r="9" spans="1:14" x14ac:dyDescent="0.25">
      <c r="D9" t="s">
        <v>84</v>
      </c>
      <c r="K9" t="s">
        <v>25</v>
      </c>
      <c r="L9">
        <v>2.8639457099999999</v>
      </c>
      <c r="M9">
        <v>1.6254093000000001E-2</v>
      </c>
    </row>
    <row r="10" spans="1:14" x14ac:dyDescent="0.25">
      <c r="K10" t="s">
        <v>26</v>
      </c>
      <c r="L10">
        <v>6.4740350000000002E-2</v>
      </c>
      <c r="M10">
        <v>1.3412879999999999E-3</v>
      </c>
    </row>
    <row r="11" spans="1:14" x14ac:dyDescent="0.25">
      <c r="D11" t="s">
        <v>85</v>
      </c>
    </row>
    <row r="12" spans="1:14" x14ac:dyDescent="0.25">
      <c r="K12">
        <v>-2</v>
      </c>
      <c r="L12" t="s">
        <v>87</v>
      </c>
      <c r="M12" t="s">
        <v>88</v>
      </c>
      <c r="N12">
        <v>-3067.096</v>
      </c>
    </row>
    <row r="16" spans="1:14" x14ac:dyDescent="0.25">
      <c r="E16" t="s">
        <v>13</v>
      </c>
    </row>
    <row r="17" spans="5:5" x14ac:dyDescent="0.25">
      <c r="E17" t="s">
        <v>81</v>
      </c>
    </row>
    <row r="18" spans="5:5" x14ac:dyDescent="0.25">
      <c r="E18" t="s">
        <v>82</v>
      </c>
    </row>
    <row r="19" spans="5:5" x14ac:dyDescent="0.25">
      <c r="E19" t="s">
        <v>83</v>
      </c>
    </row>
    <row r="20" spans="5:5" x14ac:dyDescent="0.25">
      <c r="E20" t="s">
        <v>84</v>
      </c>
    </row>
    <row r="22" spans="5:5" x14ac:dyDescent="0.25">
      <c r="E2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AIC</vt:lpstr>
      <vt:lpstr>Sheet3</vt:lpstr>
    </vt:vector>
  </TitlesOfParts>
  <Company>NOAA Fisheries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Christopher Long</dc:creator>
  <cp:lastModifiedBy>Jon.Richar</cp:lastModifiedBy>
  <dcterms:created xsi:type="dcterms:W3CDTF">2012-10-16T23:02:33Z</dcterms:created>
  <dcterms:modified xsi:type="dcterms:W3CDTF">2023-12-13T22:47:53Z</dcterms:modified>
</cp:coreProperties>
</file>