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NBSCO\"/>
    </mc:Choice>
  </mc:AlternateContent>
  <bookViews>
    <workbookView xWindow="480" yWindow="120" windowWidth="18195" windowHeight="12330" activeTab="3"/>
  </bookViews>
  <sheets>
    <sheet name="AIC" sheetId="1" r:id="rId1"/>
    <sheet name="Formatted_For_Paper" sheetId="3" r:id="rId2"/>
    <sheet name="LOG10FORPAPER" sheetId="4" r:id="rId3"/>
    <sheet name="log10_for_graphics" sheetId="5" r:id="rId4"/>
  </sheets>
  <calcPr calcId="162913"/>
</workbook>
</file>

<file path=xl/calcChain.xml><?xml version="1.0" encoding="utf-8"?>
<calcChain xmlns="http://schemas.openxmlformats.org/spreadsheetml/2006/main">
  <c r="H20" i="5" l="1"/>
  <c r="I4" i="5" l="1"/>
  <c r="I3" i="5"/>
  <c r="H4" i="5"/>
  <c r="H3" i="5"/>
  <c r="G5" i="4" l="1"/>
  <c r="F5" i="4"/>
  <c r="H5" i="4" s="1"/>
  <c r="G4" i="4"/>
  <c r="F4" i="4"/>
  <c r="G3" i="4"/>
  <c r="F3" i="4"/>
  <c r="H3" i="4" s="1"/>
  <c r="G2" i="4"/>
  <c r="F2" i="4"/>
  <c r="H2" i="4" s="1"/>
  <c r="H4" i="4" l="1"/>
  <c r="I4" i="4" s="1"/>
  <c r="J4" i="4" s="1"/>
  <c r="F4" i="1"/>
  <c r="G4" i="1"/>
  <c r="F5" i="1"/>
  <c r="G5" i="1"/>
  <c r="F3" i="1"/>
  <c r="G3" i="1"/>
  <c r="I3" i="4" l="1"/>
  <c r="J3" i="4" s="1"/>
  <c r="I2" i="4"/>
  <c r="J2" i="4" s="1"/>
  <c r="I5" i="4"/>
  <c r="J5" i="4" s="1"/>
  <c r="H5" i="1"/>
  <c r="H3" i="1"/>
  <c r="H4" i="1"/>
  <c r="F2" i="1"/>
  <c r="G2" i="1"/>
  <c r="K2" i="4" l="1"/>
  <c r="K5" i="4"/>
  <c r="K4" i="4"/>
  <c r="K3" i="4"/>
  <c r="H2" i="1"/>
  <c r="I2" i="1" l="1"/>
  <c r="I5" i="1"/>
  <c r="J5" i="1" s="1"/>
  <c r="I3" i="1"/>
  <c r="J3" i="1" s="1"/>
  <c r="I4" i="1"/>
  <c r="J4" i="1" s="1"/>
  <c r="J2" i="1"/>
  <c r="K5" i="1" l="1"/>
  <c r="K4" i="1"/>
  <c r="K3" i="1"/>
  <c r="K2" i="1"/>
</calcChain>
</file>

<file path=xl/sharedStrings.xml><?xml version="1.0" encoding="utf-8"?>
<sst xmlns="http://schemas.openxmlformats.org/spreadsheetml/2006/main" count="138" uniqueCount="34">
  <si>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</si>
  <si>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</si>
  <si>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</si>
  <si>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</si>
  <si>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</si>
  <si>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</si>
  <si>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</si>
  <si>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</si>
  <si>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</si>
  <si>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</si>
  <si>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</si>
  <si>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</si>
  <si>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</si>
  <si>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</si>
  <si>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</si>
  <si>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</si>
  <si>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</si>
  <si>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Model 2</t>
  </si>
  <si>
    <t>Model 3</t>
  </si>
  <si>
    <t>Model 4</t>
  </si>
  <si>
    <t>a</t>
  </si>
  <si>
    <t>b</t>
  </si>
  <si>
    <t>sd</t>
  </si>
  <si>
    <t>a(SC)</t>
  </si>
  <si>
    <t>b(SC)</t>
  </si>
  <si>
    <t>aOS</t>
  </si>
  <si>
    <t>bOS</t>
  </si>
  <si>
    <t>a(SC)b(SC)</t>
  </si>
  <si>
    <t>#</t>
  </si>
  <si>
    <t>SE</t>
  </si>
  <si>
    <t>-2logL</t>
  </si>
  <si>
    <t>-2 logL</t>
  </si>
  <si>
    <t>a_NS</t>
  </si>
  <si>
    <t>a_OS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</si>
</sst>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A4" workbookViewId="0">
      <selection activeCell="A8" sqref="A8:I31"/>
    </sheetView>
  </sheetViews>
  <sheetFormatPr defaultRowHeight="15" x14ac:dyDescent="0.25"/>
  <cols>
    <col min="1" max="1" width="12.28515625" bestFit="1" customWidth="1"/>
    <col min="2" max="2" width="15" bestFit="1" customWidth="1"/>
    <col min="9" max="11" width="12" bestFit="1" customWidth="1"/>
    <col min="16" max="16" width="11.5703125" customWidth="1"/>
  </cols>
  <sheetData>
    <row r="1" spans="1:24" x14ac:dyDescent="0.25">
      <c r="A1" s="9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4" x14ac:dyDescent="0.25">
      <c r="A2" s="2">
        <v>1</v>
      </c>
      <c r="B2" s="2" t="s">
        <v>11</v>
      </c>
      <c r="C2" s="2">
        <v>3</v>
      </c>
      <c r="D2">
        <v>-2735.8209999999999</v>
      </c>
      <c r="E2" s="2">
        <v>1473</v>
      </c>
      <c r="F2" s="2">
        <f>D2+2*C2</f>
        <v>-2729.8209999999999</v>
      </c>
      <c r="G2" s="2">
        <f>(2*C2*(C2+1))/(E2-C2-1)</f>
        <v>1.6337644656228726E-2</v>
      </c>
      <c r="H2" s="2">
        <f>F2+G2</f>
        <v>-2729.8046623553437</v>
      </c>
      <c r="I2" s="2">
        <f>H2-MIN($H$2:$H$5)</f>
        <v>32.550089688253138</v>
      </c>
      <c r="J2" s="2">
        <f>EXP(-0.5*I2)</f>
        <v>8.5474748472615534E-8</v>
      </c>
      <c r="K2" s="2">
        <f>J2/SUM($J$2:$J$5)</f>
        <v>3.715765975888002E-8</v>
      </c>
      <c r="M2" s="2"/>
      <c r="N2" s="2"/>
      <c r="P2" s="2"/>
      <c r="Q2" s="2"/>
      <c r="R2" s="2"/>
      <c r="S2" s="2"/>
      <c r="T2" s="2"/>
    </row>
    <row r="3" spans="1:24" x14ac:dyDescent="0.25">
      <c r="A3" s="2">
        <v>2</v>
      </c>
      <c r="B3" s="3" t="s">
        <v>23</v>
      </c>
      <c r="C3" s="2">
        <v>4</v>
      </c>
      <c r="D3">
        <v>-2770.3820000000001</v>
      </c>
      <c r="E3" s="2">
        <v>1473</v>
      </c>
      <c r="F3" s="2">
        <f>D3+2*C3</f>
        <v>-2762.3820000000001</v>
      </c>
      <c r="G3" s="2">
        <f>(2*C3*(C3+1))/(E3-C3-1)</f>
        <v>2.7247956403269755E-2</v>
      </c>
      <c r="H3" s="2">
        <f>F3+G3</f>
        <v>-2762.3547520435968</v>
      </c>
      <c r="I3" s="2">
        <f>H3-MIN($H$2:$H$5)</f>
        <v>0</v>
      </c>
      <c r="J3" s="2">
        <f>EXP(-0.5*I3)</f>
        <v>1</v>
      </c>
      <c r="K3" s="2">
        <f>J3/SUM($J$2:$J$5)</f>
        <v>0.43472090205430225</v>
      </c>
      <c r="M3" s="2"/>
      <c r="N3" s="2"/>
      <c r="P3" s="2"/>
      <c r="Q3" s="2"/>
      <c r="R3" s="2"/>
      <c r="S3" s="2"/>
      <c r="T3" s="2"/>
    </row>
    <row r="4" spans="1:24" x14ac:dyDescent="0.25">
      <c r="A4" s="2">
        <v>3</v>
      </c>
      <c r="B4" s="3" t="s">
        <v>24</v>
      </c>
      <c r="C4" s="2">
        <v>4</v>
      </c>
      <c r="D4">
        <v>-2770.24</v>
      </c>
      <c r="E4" s="2">
        <v>1473</v>
      </c>
      <c r="F4" s="2">
        <f>D4+2*C4</f>
        <v>-2762.24</v>
      </c>
      <c r="G4" s="2">
        <f>(2*C4*(C4+1))/(E4-C4-1)</f>
        <v>2.7247956403269755E-2</v>
      </c>
      <c r="H4" s="2">
        <f>F4+G4</f>
        <v>-2762.2127520435965</v>
      </c>
      <c r="I4" s="2">
        <f>H4-MIN($H$2:$H$5)</f>
        <v>0.14200000000028012</v>
      </c>
      <c r="J4" s="2">
        <f>EXP(-0.5*I4)</f>
        <v>0.93146189212746167</v>
      </c>
      <c r="K4" s="2">
        <f>J4/SUM($J$2:$J$5)</f>
        <v>0.40492595397485731</v>
      </c>
      <c r="M4" s="2"/>
      <c r="N4" s="2"/>
      <c r="P4" s="2"/>
      <c r="Q4" s="2"/>
      <c r="R4" s="2"/>
      <c r="S4" s="2"/>
      <c r="T4" s="2"/>
    </row>
    <row r="5" spans="1:24" x14ac:dyDescent="0.25">
      <c r="A5" s="2">
        <v>4</v>
      </c>
      <c r="B5" s="3" t="s">
        <v>27</v>
      </c>
      <c r="C5" s="2">
        <v>5</v>
      </c>
      <c r="D5">
        <v>-2770.4009999999998</v>
      </c>
      <c r="E5" s="2">
        <v>1473</v>
      </c>
      <c r="F5" s="2">
        <f>D5+2*C5</f>
        <v>-2760.4009999999998</v>
      </c>
      <c r="G5" s="2">
        <f>(2*C5*(C5+1))/(E5-C5-1)</f>
        <v>4.0899795501022497E-2</v>
      </c>
      <c r="H5" s="2">
        <f>F5+G5</f>
        <v>-2760.3601002044988</v>
      </c>
      <c r="I5" s="2">
        <f>H5-MIN($H$2:$H$5)</f>
        <v>1.9946518390979691</v>
      </c>
      <c r="J5" s="2">
        <f>EXP(-0.5*I5)</f>
        <v>0.36886449686550976</v>
      </c>
      <c r="K5" s="2">
        <f>J5/SUM($J$2:$J$5)</f>
        <v>0.16035310681318074</v>
      </c>
      <c r="M5" s="2"/>
      <c r="N5" s="2"/>
      <c r="P5" s="2"/>
      <c r="Q5" s="2"/>
      <c r="R5" s="2"/>
      <c r="S5" s="2"/>
      <c r="T5" s="2"/>
    </row>
    <row r="6" spans="1:24" x14ac:dyDescent="0.25">
      <c r="A6" s="5"/>
      <c r="B6" s="3"/>
      <c r="C6" s="2"/>
      <c r="E6" s="2"/>
      <c r="F6" s="2"/>
      <c r="G6" s="2"/>
      <c r="H6" s="2"/>
      <c r="I6" s="2"/>
      <c r="J6" s="2"/>
      <c r="K6" s="2"/>
      <c r="M6" s="3"/>
      <c r="N6" s="3"/>
      <c r="O6" s="3"/>
      <c r="P6" s="3"/>
      <c r="Q6" s="3"/>
      <c r="R6" s="3"/>
      <c r="S6" s="3"/>
      <c r="T6" s="3"/>
    </row>
    <row r="7" spans="1:24" x14ac:dyDescent="0.25">
      <c r="A7" s="3"/>
      <c r="C7" s="2"/>
      <c r="D7" s="2"/>
      <c r="E7" s="2"/>
      <c r="F7" s="2"/>
      <c r="G7" s="2"/>
      <c r="H7" s="2"/>
      <c r="I7" s="2"/>
      <c r="J7" s="2"/>
      <c r="K7" s="2"/>
      <c r="M7" s="3"/>
      <c r="N7" s="3"/>
      <c r="O7" s="3"/>
      <c r="P7" s="3"/>
      <c r="Q7" s="3"/>
      <c r="R7" s="3"/>
      <c r="S7" s="3"/>
      <c r="T7" s="3"/>
    </row>
    <row r="8" spans="1:24" s="3" customFormat="1" x14ac:dyDescent="0.25">
      <c r="A8" s="3" t="s">
        <v>12</v>
      </c>
      <c r="F8" s="3" t="s">
        <v>17</v>
      </c>
      <c r="V8"/>
      <c r="W8"/>
      <c r="X8"/>
    </row>
    <row r="9" spans="1:24" s="3" customFormat="1" x14ac:dyDescent="0.25">
      <c r="A9" s="3" t="s">
        <v>10</v>
      </c>
      <c r="F9" s="3" t="s">
        <v>23</v>
      </c>
      <c r="T9"/>
      <c r="V9"/>
      <c r="W9"/>
      <c r="X9"/>
    </row>
    <row r="10" spans="1:24" x14ac:dyDescent="0.25">
      <c r="A10" t="s">
        <v>13</v>
      </c>
      <c r="F10" s="6" t="s">
        <v>13</v>
      </c>
    </row>
    <row r="11" spans="1:24" x14ac:dyDescent="0.25">
      <c r="A11" s="3"/>
      <c r="B11" s="3" t="s">
        <v>14</v>
      </c>
      <c r="C11" t="s">
        <v>29</v>
      </c>
      <c r="G11" t="s">
        <v>14</v>
      </c>
      <c r="H11" t="s">
        <v>29</v>
      </c>
    </row>
    <row r="12" spans="1:24" x14ac:dyDescent="0.25">
      <c r="A12" t="s">
        <v>20</v>
      </c>
      <c r="B12">
        <v>-7.9772984999999998</v>
      </c>
      <c r="C12">
        <v>3.5283292000000001E-2</v>
      </c>
      <c r="F12" t="s">
        <v>20</v>
      </c>
      <c r="G12">
        <v>-7.9527710599999999</v>
      </c>
      <c r="H12">
        <v>3.5118892999999998E-2</v>
      </c>
    </row>
    <row r="13" spans="1:24" x14ac:dyDescent="0.25">
      <c r="A13" t="s">
        <v>21</v>
      </c>
      <c r="B13">
        <v>3.0305327800000001</v>
      </c>
      <c r="C13">
        <v>9.2588340000000005E-3</v>
      </c>
      <c r="F13" t="s">
        <v>25</v>
      </c>
      <c r="G13">
        <v>0.15123612</v>
      </c>
      <c r="H13">
        <v>2.5576966999999999E-2</v>
      </c>
    </row>
    <row r="14" spans="1:24" x14ac:dyDescent="0.25">
      <c r="A14" t="s">
        <v>22</v>
      </c>
      <c r="B14">
        <v>9.5605949999999995E-2</v>
      </c>
      <c r="C14">
        <v>1.760773E-3</v>
      </c>
      <c r="F14" t="s">
        <v>21</v>
      </c>
      <c r="G14">
        <v>3.0237005099999998</v>
      </c>
      <c r="H14">
        <v>9.2238170000000005E-3</v>
      </c>
    </row>
    <row r="15" spans="1:24" x14ac:dyDescent="0.25">
      <c r="A15" s="10" t="s">
        <v>30</v>
      </c>
      <c r="B15">
        <v>-2735.8209999999999</v>
      </c>
      <c r="F15" t="s">
        <v>22</v>
      </c>
      <c r="G15">
        <v>9.4492549999999995E-2</v>
      </c>
      <c r="H15">
        <v>1.7402920000000001E-3</v>
      </c>
      <c r="J15" s="7"/>
    </row>
    <row r="16" spans="1:24" x14ac:dyDescent="0.25">
      <c r="F16" s="10" t="s">
        <v>30</v>
      </c>
      <c r="G16">
        <v>-2770.3820000000001</v>
      </c>
      <c r="J16" s="7"/>
    </row>
    <row r="17" spans="1:24" x14ac:dyDescent="0.25">
      <c r="J17" s="7"/>
    </row>
    <row r="18" spans="1:24" x14ac:dyDescent="0.25">
      <c r="J18" s="7"/>
    </row>
    <row r="19" spans="1:24" x14ac:dyDescent="0.25">
      <c r="J19" s="7"/>
    </row>
    <row r="20" spans="1:24" x14ac:dyDescent="0.25">
      <c r="A20" s="3"/>
      <c r="F20" s="3"/>
      <c r="G20" s="7"/>
      <c r="H20" s="7"/>
      <c r="I20" s="7"/>
      <c r="J20" s="7"/>
      <c r="K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3" t="s">
        <v>18</v>
      </c>
      <c r="B21" s="3"/>
      <c r="C21" s="3"/>
      <c r="D21" s="3"/>
      <c r="E21" s="3"/>
      <c r="F21" s="3" t="s">
        <v>19</v>
      </c>
      <c r="G21" s="3"/>
      <c r="H21" s="3"/>
      <c r="I21" s="3"/>
      <c r="J21" s="7"/>
      <c r="K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3" t="s">
        <v>24</v>
      </c>
      <c r="B22" s="3"/>
      <c r="F22" s="3" t="s">
        <v>27</v>
      </c>
      <c r="J22" s="7"/>
      <c r="P22" s="3"/>
    </row>
    <row r="23" spans="1:24" x14ac:dyDescent="0.25">
      <c r="A23" s="6" t="s">
        <v>13</v>
      </c>
      <c r="F23" t="s">
        <v>13</v>
      </c>
      <c r="J23" s="7"/>
    </row>
    <row r="24" spans="1:24" x14ac:dyDescent="0.25">
      <c r="B24" t="s">
        <v>14</v>
      </c>
      <c r="C24" t="s">
        <v>29</v>
      </c>
      <c r="G24" t="s">
        <v>14</v>
      </c>
      <c r="H24" t="s">
        <v>29</v>
      </c>
      <c r="J24" s="7"/>
    </row>
    <row r="25" spans="1:24" x14ac:dyDescent="0.25">
      <c r="A25" t="s">
        <v>20</v>
      </c>
      <c r="B25">
        <v>-7.9522347900000003</v>
      </c>
      <c r="C25">
        <v>3.5131381000000003E-2</v>
      </c>
      <c r="F25" t="s">
        <v>20</v>
      </c>
      <c r="G25">
        <v>-7.9531789499999999</v>
      </c>
      <c r="H25">
        <v>3.5195866999999999E-2</v>
      </c>
      <c r="J25" s="7"/>
    </row>
    <row r="26" spans="1:24" x14ac:dyDescent="0.25">
      <c r="A26" t="s">
        <v>26</v>
      </c>
      <c r="B26">
        <v>3.6382850000000001E-2</v>
      </c>
      <c r="C26">
        <v>6.1658440000000002E-3</v>
      </c>
      <c r="F26" t="s">
        <v>25</v>
      </c>
      <c r="G26">
        <v>0.22652454</v>
      </c>
      <c r="H26">
        <v>0.575443233</v>
      </c>
      <c r="J26" s="7"/>
    </row>
    <row r="27" spans="1:24" x14ac:dyDescent="0.25">
      <c r="A27" t="s">
        <v>21</v>
      </c>
      <c r="B27">
        <v>3.0235611900000001</v>
      </c>
      <c r="C27">
        <v>9.2272840000000005E-3</v>
      </c>
      <c r="F27" t="s">
        <v>21</v>
      </c>
      <c r="G27">
        <v>3.0238088599999999</v>
      </c>
      <c r="H27">
        <v>9.244136E-3</v>
      </c>
      <c r="J27" s="7"/>
    </row>
    <row r="28" spans="1:24" x14ac:dyDescent="0.25">
      <c r="A28" s="7" t="s">
        <v>22</v>
      </c>
      <c r="B28" s="7">
        <v>9.449399E-2</v>
      </c>
      <c r="C28" s="7">
        <v>1.740232E-3</v>
      </c>
      <c r="D28" s="7"/>
      <c r="E28" s="7"/>
      <c r="F28" t="s">
        <v>26</v>
      </c>
      <c r="G28">
        <v>-1.816982E-2</v>
      </c>
      <c r="H28">
        <v>0.13872008799999999</v>
      </c>
      <c r="J28" s="7"/>
    </row>
    <row r="29" spans="1:24" x14ac:dyDescent="0.25">
      <c r="A29" s="10" t="s">
        <v>30</v>
      </c>
      <c r="B29">
        <v>-2770.24</v>
      </c>
      <c r="C29" s="7"/>
      <c r="D29" s="7"/>
      <c r="E29" s="7"/>
      <c r="F29" t="s">
        <v>22</v>
      </c>
      <c r="G29">
        <v>9.4490210000000005E-2</v>
      </c>
      <c r="H29">
        <v>1.740201E-3</v>
      </c>
      <c r="J29" s="7"/>
    </row>
    <row r="30" spans="1:24" x14ac:dyDescent="0.25">
      <c r="B30" s="7"/>
      <c r="C30" s="7"/>
      <c r="E30" s="7"/>
      <c r="F30" s="10" t="s">
        <v>30</v>
      </c>
      <c r="G30">
        <v>-2770.4009999999998</v>
      </c>
      <c r="J30" s="7"/>
    </row>
    <row r="31" spans="1:24" x14ac:dyDescent="0.25">
      <c r="A31" s="7"/>
      <c r="B31" s="7"/>
      <c r="C31" s="7"/>
      <c r="D31" s="7"/>
      <c r="E31" s="7"/>
      <c r="J31" s="7"/>
      <c r="K31" s="7"/>
      <c r="L31" s="7"/>
      <c r="M31" s="7"/>
      <c r="N31" s="7"/>
      <c r="O31" s="7"/>
    </row>
    <row r="32" spans="1:24" x14ac:dyDescent="0.25">
      <c r="A32" s="7"/>
      <c r="B32" s="7"/>
      <c r="C32" s="7"/>
      <c r="D32" s="7"/>
      <c r="E32" s="7"/>
      <c r="J32" s="3"/>
    </row>
    <row r="33" spans="1:23" x14ac:dyDescent="0.25">
      <c r="A33" s="3"/>
      <c r="B33" s="3"/>
      <c r="C33" s="3"/>
      <c r="D33" s="3"/>
      <c r="E33" s="3"/>
      <c r="F33" s="3"/>
      <c r="J33" s="3"/>
      <c r="K33" s="3"/>
      <c r="P33" s="3"/>
      <c r="U33" s="3"/>
      <c r="W33" s="4"/>
    </row>
    <row r="34" spans="1:23" x14ac:dyDescent="0.25">
      <c r="A34" s="3"/>
      <c r="B34" s="3"/>
      <c r="C34" s="3"/>
      <c r="D34" s="3"/>
      <c r="E34" s="3"/>
      <c r="F34" s="3"/>
      <c r="W34" s="4"/>
    </row>
    <row r="37" spans="1:23" x14ac:dyDescent="0.25">
      <c r="B37" s="4"/>
    </row>
    <row r="38" spans="1:23" x14ac:dyDescent="0.25">
      <c r="B38" s="4"/>
    </row>
    <row r="39" spans="1:23" x14ac:dyDescent="0.25">
      <c r="B39" s="4"/>
    </row>
    <row r="40" spans="1:23" x14ac:dyDescent="0.25">
      <c r="B40" s="4"/>
    </row>
    <row r="44" spans="1:23" x14ac:dyDescent="0.25">
      <c r="C44" s="4"/>
    </row>
    <row r="45" spans="1:23" x14ac:dyDescent="0.25">
      <c r="C45" s="4"/>
      <c r="G45" s="8"/>
    </row>
    <row r="47" spans="1:23" x14ac:dyDescent="0.25">
      <c r="A47" s="3"/>
      <c r="F47" s="3"/>
      <c r="K47" s="3"/>
      <c r="P47" s="3"/>
      <c r="U47" s="3"/>
    </row>
    <row r="48" spans="1:23" x14ac:dyDescent="0.25">
      <c r="A48" s="3"/>
      <c r="F48" s="3"/>
      <c r="K48" s="3"/>
      <c r="P48" s="3"/>
      <c r="U48" s="3"/>
    </row>
    <row r="60" spans="1:11" x14ac:dyDescent="0.25">
      <c r="A60" s="3"/>
      <c r="F60" s="3"/>
      <c r="K60" s="3"/>
    </row>
    <row r="61" spans="1:11" x14ac:dyDescent="0.25">
      <c r="A61" s="3"/>
      <c r="F61" s="3"/>
    </row>
  </sheetData>
  <sortState ref="A2:L24">
    <sortCondition ref="A2:A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T28" sqref="A1:T28"/>
    </sheetView>
  </sheetViews>
  <sheetFormatPr defaultRowHeight="15" x14ac:dyDescent="0.25"/>
  <cols>
    <col min="12" max="12" width="10.28515625" bestFit="1" customWidth="1"/>
    <col min="15" max="15" width="12" bestFit="1" customWidth="1"/>
  </cols>
  <sheetData>
    <row r="1" spans="1:15" x14ac:dyDescent="0.25">
      <c r="A1" s="3"/>
      <c r="B1" s="3"/>
      <c r="C1" s="3"/>
      <c r="D1" s="3"/>
      <c r="F1" s="3"/>
    </row>
    <row r="2" spans="1:15" x14ac:dyDescent="0.25">
      <c r="A2" s="3"/>
      <c r="B2" s="3"/>
      <c r="C2" s="3"/>
      <c r="D2" s="3"/>
      <c r="F2" s="3"/>
    </row>
    <row r="3" spans="1:15" x14ac:dyDescent="0.25">
      <c r="N3" s="3"/>
      <c r="O3" s="3"/>
    </row>
    <row r="4" spans="1:15" x14ac:dyDescent="0.25">
      <c r="A4" s="3"/>
      <c r="B4" s="3"/>
      <c r="C4" s="3"/>
      <c r="G4" s="3"/>
      <c r="H4" s="3"/>
    </row>
    <row r="5" spans="1:15" x14ac:dyDescent="0.25">
      <c r="L5" s="3"/>
    </row>
    <row r="6" spans="1:15" x14ac:dyDescent="0.25">
      <c r="L6" s="3"/>
    </row>
    <row r="8" spans="1:15" x14ac:dyDescent="0.25">
      <c r="N8" s="3"/>
      <c r="O8" s="3"/>
    </row>
    <row r="10" spans="1:15" x14ac:dyDescent="0.25">
      <c r="L10" s="3"/>
    </row>
    <row r="11" spans="1:15" x14ac:dyDescent="0.25">
      <c r="L11" s="3"/>
    </row>
    <row r="13" spans="1:15" x14ac:dyDescent="0.25">
      <c r="N13" s="3"/>
      <c r="O13" s="3"/>
    </row>
    <row r="15" spans="1:15" x14ac:dyDescent="0.25">
      <c r="L15" s="3"/>
    </row>
    <row r="16" spans="1:15" x14ac:dyDescent="0.25">
      <c r="L16" s="3"/>
    </row>
    <row r="17" spans="1:15" x14ac:dyDescent="0.25">
      <c r="A17" s="3"/>
      <c r="F17" s="3"/>
    </row>
    <row r="18" spans="1:15" x14ac:dyDescent="0.25">
      <c r="A18" s="3"/>
      <c r="F18" s="3"/>
      <c r="N18" s="3"/>
      <c r="O18" s="3"/>
    </row>
    <row r="20" spans="1:15" x14ac:dyDescent="0.25">
      <c r="B20" s="3"/>
      <c r="C20" s="3"/>
      <c r="G20" s="3"/>
      <c r="H20" s="3"/>
      <c r="L20" s="3"/>
    </row>
    <row r="21" spans="1:15" x14ac:dyDescent="0.25">
      <c r="L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A8" sqref="A8:C15"/>
    </sheetView>
  </sheetViews>
  <sheetFormatPr defaultRowHeight="15" x14ac:dyDescent="0.25"/>
  <cols>
    <col min="6" max="6" width="10.85546875" bestFit="1" customWidth="1"/>
  </cols>
  <sheetData>
    <row r="1" spans="1:22" x14ac:dyDescent="0.25">
      <c r="A1" s="9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2" x14ac:dyDescent="0.25">
      <c r="A2" s="2">
        <v>1</v>
      </c>
      <c r="B2" s="2" t="s">
        <v>11</v>
      </c>
      <c r="C2" s="2">
        <v>3</v>
      </c>
      <c r="D2">
        <v>-5192.88</v>
      </c>
      <c r="E2" s="2">
        <v>1473</v>
      </c>
      <c r="F2" s="2">
        <f>D2+2*C2</f>
        <v>-5186.88</v>
      </c>
      <c r="G2" s="2">
        <f>(2*C2*(C2+1))/(E2-C2-1)</f>
        <v>1.6337644656228726E-2</v>
      </c>
      <c r="H2" s="2">
        <f>F2+G2</f>
        <v>-5186.8636623553439</v>
      </c>
      <c r="I2" s="2">
        <f>H2-MIN($H$2:$H$5)</f>
        <v>32.550089688252228</v>
      </c>
      <c r="J2" s="2">
        <f>EXP(-0.5*I2)</f>
        <v>8.5474748472654392E-8</v>
      </c>
      <c r="K2" s="2">
        <f>J2/SUM($J$2:$J$5)</f>
        <v>3.7162201565926085E-8</v>
      </c>
      <c r="M2" s="2"/>
      <c r="N2" s="2"/>
      <c r="P2" s="2"/>
      <c r="Q2" s="2"/>
      <c r="R2" s="2"/>
      <c r="S2" s="2"/>
      <c r="T2" s="2"/>
    </row>
    <row r="3" spans="1:22" x14ac:dyDescent="0.25">
      <c r="A3" s="2">
        <v>2</v>
      </c>
      <c r="B3" s="3" t="s">
        <v>23</v>
      </c>
      <c r="C3" s="2">
        <v>4</v>
      </c>
      <c r="D3">
        <v>-5227.4409999999998</v>
      </c>
      <c r="E3" s="2">
        <v>1473</v>
      </c>
      <c r="F3" s="2">
        <f>D3+2*C3</f>
        <v>-5219.4409999999998</v>
      </c>
      <c r="G3" s="2">
        <f>(2*C3*(C3+1))/(E3-C3-1)</f>
        <v>2.7247956403269755E-2</v>
      </c>
      <c r="H3" s="2">
        <f>F3+G3</f>
        <v>-5219.4137520435961</v>
      </c>
      <c r="I3" s="2">
        <f>H3-MIN($H$2:$H$5)</f>
        <v>0</v>
      </c>
      <c r="J3" s="2">
        <f>EXP(-0.5*I3)</f>
        <v>1</v>
      </c>
      <c r="K3" s="2">
        <f>J3/SUM($J$2:$J$5)</f>
        <v>0.43477403829758271</v>
      </c>
      <c r="M3" s="2"/>
      <c r="N3" s="2"/>
      <c r="P3" s="2"/>
      <c r="Q3" s="2"/>
      <c r="R3" s="2"/>
      <c r="S3" s="2"/>
      <c r="T3" s="2"/>
    </row>
    <row r="4" spans="1:22" x14ac:dyDescent="0.25">
      <c r="A4" s="2">
        <v>3</v>
      </c>
      <c r="B4" s="3" t="s">
        <v>24</v>
      </c>
      <c r="C4" s="2">
        <v>4</v>
      </c>
      <c r="D4">
        <v>-5227.2979999999998</v>
      </c>
      <c r="E4" s="2">
        <v>1473</v>
      </c>
      <c r="F4" s="2">
        <f>D4+2*C4</f>
        <v>-5219.2979999999998</v>
      </c>
      <c r="G4" s="2">
        <f>(2*C4*(C4+1))/(E4-C4-1)</f>
        <v>2.7247956403269755E-2</v>
      </c>
      <c r="H4" s="2">
        <f>F4+G4</f>
        <v>-5219.2707520435961</v>
      </c>
      <c r="I4" s="2">
        <f>H4-MIN($H$2:$H$5)</f>
        <v>0.1430000000000291</v>
      </c>
      <c r="J4" s="2">
        <f>EXP(-0.5*I4)</f>
        <v>0.93099627759484826</v>
      </c>
      <c r="K4" s="2">
        <f>J4/SUM($J$2:$J$5)</f>
        <v>0.40477301124992948</v>
      </c>
      <c r="M4" s="3"/>
      <c r="N4" s="3"/>
      <c r="O4" s="3"/>
      <c r="P4" s="3"/>
      <c r="Q4" s="3"/>
      <c r="R4" s="3"/>
      <c r="S4" s="3"/>
      <c r="T4" s="3"/>
    </row>
    <row r="5" spans="1:22" x14ac:dyDescent="0.25">
      <c r="A5" s="2">
        <v>4</v>
      </c>
      <c r="B5" s="3" t="s">
        <v>27</v>
      </c>
      <c r="C5" s="2">
        <v>5</v>
      </c>
      <c r="D5">
        <v>-5227.4610000000002</v>
      </c>
      <c r="E5" s="2">
        <v>1473</v>
      </c>
      <c r="F5" s="2">
        <f>D5+2*C5</f>
        <v>-5217.4610000000002</v>
      </c>
      <c r="G5" s="2">
        <f>(2*C5*(C5+1))/(E5-C5-1)</f>
        <v>4.0899795501022497E-2</v>
      </c>
      <c r="H5" s="2">
        <f>F5+G5</f>
        <v>-5217.4201002044992</v>
      </c>
      <c r="I5" s="2">
        <f>H5-MIN($H$2:$H$5)</f>
        <v>1.9936518390968558</v>
      </c>
      <c r="J5" s="2">
        <f>EXP(-0.5*I5)</f>
        <v>0.36904897522989571</v>
      </c>
      <c r="K5" s="2">
        <f>J5/SUM($J$2:$J$5)</f>
        <v>0.16045291329028633</v>
      </c>
      <c r="M5" s="3"/>
      <c r="N5" s="3"/>
      <c r="O5" s="3"/>
      <c r="P5" s="3"/>
      <c r="Q5" s="3"/>
      <c r="R5" s="3"/>
      <c r="S5" s="3"/>
      <c r="T5" s="3"/>
    </row>
    <row r="6" spans="1:22" x14ac:dyDescent="0.25">
      <c r="A6" s="3"/>
      <c r="F6" s="3"/>
      <c r="M6" s="3"/>
      <c r="N6" s="3"/>
      <c r="O6" s="3"/>
      <c r="P6" s="3"/>
      <c r="Q6" s="3"/>
      <c r="R6" s="3"/>
      <c r="S6" s="3"/>
      <c r="T6" s="3"/>
    </row>
    <row r="7" spans="1:22" x14ac:dyDescent="0.25">
      <c r="A7" s="3"/>
      <c r="F7" s="3"/>
      <c r="M7" s="3"/>
      <c r="N7" s="3"/>
      <c r="O7" s="3"/>
      <c r="P7" s="3"/>
      <c r="Q7" s="3"/>
      <c r="R7" s="3"/>
      <c r="S7" s="3"/>
      <c r="T7" s="3"/>
    </row>
    <row r="8" spans="1:22" x14ac:dyDescent="0.25">
      <c r="A8" s="3" t="s">
        <v>12</v>
      </c>
      <c r="B8" s="3"/>
      <c r="C8" s="3"/>
      <c r="D8" s="3"/>
      <c r="E8" s="3"/>
      <c r="F8" s="3" t="s">
        <v>17</v>
      </c>
      <c r="G8" s="3"/>
      <c r="H8" s="3"/>
      <c r="I8" s="3"/>
      <c r="M8" s="3"/>
      <c r="N8" s="3"/>
      <c r="O8" s="11"/>
      <c r="S8" s="10"/>
    </row>
    <row r="9" spans="1:22" x14ac:dyDescent="0.25">
      <c r="A9" s="3" t="s">
        <v>10</v>
      </c>
      <c r="B9" s="3"/>
      <c r="C9" s="3"/>
      <c r="D9" s="3"/>
      <c r="E9" s="3"/>
      <c r="F9" s="3" t="s">
        <v>23</v>
      </c>
      <c r="G9" s="3"/>
      <c r="H9" s="3"/>
      <c r="I9" s="3"/>
      <c r="O9" s="11"/>
    </row>
    <row r="10" spans="1:22" x14ac:dyDescent="0.25">
      <c r="A10" t="s">
        <v>13</v>
      </c>
      <c r="F10" s="6" t="s">
        <v>13</v>
      </c>
      <c r="O10" s="11"/>
    </row>
    <row r="11" spans="1:22" x14ac:dyDescent="0.25">
      <c r="A11" s="3"/>
      <c r="B11" s="3" t="s">
        <v>14</v>
      </c>
      <c r="C11" t="s">
        <v>29</v>
      </c>
      <c r="G11" t="s">
        <v>14</v>
      </c>
      <c r="H11" t="s">
        <v>15</v>
      </c>
      <c r="I11" t="s">
        <v>16</v>
      </c>
      <c r="M11" s="3"/>
      <c r="N11" s="3"/>
      <c r="O11" s="11"/>
      <c r="V11" s="10"/>
    </row>
    <row r="12" spans="1:22" x14ac:dyDescent="0.25">
      <c r="A12" t="s">
        <v>20</v>
      </c>
      <c r="B12">
        <v>-3.46464667</v>
      </c>
      <c r="C12">
        <v>1.5325694399999999E-2</v>
      </c>
      <c r="F12" t="s">
        <v>20</v>
      </c>
      <c r="G12">
        <v>-3.45383928</v>
      </c>
      <c r="H12">
        <v>1.5257341799999999E-2</v>
      </c>
      <c r="O12" s="11"/>
    </row>
    <row r="13" spans="1:22" x14ac:dyDescent="0.25">
      <c r="A13" t="s">
        <v>21</v>
      </c>
      <c r="B13">
        <v>3.0306281799999999</v>
      </c>
      <c r="C13">
        <v>9.2602572999999997E-3</v>
      </c>
      <c r="F13" t="s">
        <v>25</v>
      </c>
      <c r="G13">
        <v>6.5677890000000003E-2</v>
      </c>
      <c r="H13">
        <v>1.11118686E-2</v>
      </c>
      <c r="O13" s="11"/>
    </row>
    <row r="14" spans="1:22" x14ac:dyDescent="0.25">
      <c r="A14" t="s">
        <v>22</v>
      </c>
      <c r="B14">
        <v>4.1527519999999998E-2</v>
      </c>
      <c r="C14">
        <v>7.6336790000000002E-4</v>
      </c>
      <c r="F14" t="s">
        <v>21</v>
      </c>
      <c r="G14">
        <v>3.0236983500000001</v>
      </c>
      <c r="H14">
        <v>9.2270831999999997E-3</v>
      </c>
    </row>
    <row r="15" spans="1:22" x14ac:dyDescent="0.25">
      <c r="A15" s="10" t="s">
        <v>31</v>
      </c>
      <c r="B15">
        <v>-5192.88</v>
      </c>
      <c r="F15" t="s">
        <v>22</v>
      </c>
      <c r="G15">
        <v>4.1052129999999999E-2</v>
      </c>
      <c r="H15">
        <v>7.5482930000000004E-4</v>
      </c>
    </row>
    <row r="16" spans="1:22" x14ac:dyDescent="0.25">
      <c r="F16" s="10" t="s">
        <v>31</v>
      </c>
      <c r="G16">
        <v>-5227.4409999999998</v>
      </c>
    </row>
    <row r="17" spans="1:9" x14ac:dyDescent="0.25">
      <c r="F17" s="10"/>
    </row>
    <row r="19" spans="1:9" x14ac:dyDescent="0.25">
      <c r="A19" s="3" t="s">
        <v>18</v>
      </c>
      <c r="B19" s="3"/>
      <c r="C19" s="3"/>
      <c r="D19" s="3"/>
      <c r="E19" s="3"/>
      <c r="F19" s="3" t="s">
        <v>19</v>
      </c>
      <c r="G19" s="3"/>
      <c r="H19" s="3"/>
      <c r="I19" s="3"/>
    </row>
    <row r="20" spans="1:9" x14ac:dyDescent="0.25">
      <c r="A20" s="3" t="s">
        <v>24</v>
      </c>
      <c r="B20" s="3"/>
      <c r="F20" s="3" t="s">
        <v>27</v>
      </c>
    </row>
    <row r="21" spans="1:9" x14ac:dyDescent="0.25">
      <c r="A21" s="6" t="s">
        <v>13</v>
      </c>
      <c r="F21" t="s">
        <v>13</v>
      </c>
    </row>
    <row r="22" spans="1:9" x14ac:dyDescent="0.25">
      <c r="B22" t="s">
        <v>14</v>
      </c>
      <c r="C22" t="s">
        <v>15</v>
      </c>
      <c r="D22" t="s">
        <v>16</v>
      </c>
      <c r="G22" t="s">
        <v>14</v>
      </c>
      <c r="H22" t="s">
        <v>15</v>
      </c>
      <c r="I22" t="s">
        <v>16</v>
      </c>
    </row>
    <row r="23" spans="1:9" x14ac:dyDescent="0.25">
      <c r="A23" t="s">
        <v>20</v>
      </c>
      <c r="B23">
        <v>-3.4536118099999999</v>
      </c>
      <c r="C23">
        <v>1.52637591E-2</v>
      </c>
      <c r="F23" t="s">
        <v>20</v>
      </c>
      <c r="G23">
        <v>-3.4539870000000001</v>
      </c>
      <c r="H23">
        <v>1.52847604E-2</v>
      </c>
    </row>
    <row r="24" spans="1:9" x14ac:dyDescent="0.25">
      <c r="A24" t="s">
        <v>26</v>
      </c>
      <c r="B24">
        <v>3.6383209999999999E-2</v>
      </c>
      <c r="C24">
        <v>6.1684276999999996E-3</v>
      </c>
      <c r="F24" t="s">
        <v>25</v>
      </c>
      <c r="G24">
        <v>0.1004269</v>
      </c>
      <c r="H24">
        <v>0.24990182799999999</v>
      </c>
    </row>
    <row r="25" spans="1:9" x14ac:dyDescent="0.25">
      <c r="A25" t="s">
        <v>21</v>
      </c>
      <c r="B25">
        <v>3.0235604500000002</v>
      </c>
      <c r="C25">
        <v>9.2311514999999997E-3</v>
      </c>
      <c r="F25" t="s">
        <v>21</v>
      </c>
      <c r="G25">
        <v>3.0237856399999998</v>
      </c>
      <c r="H25">
        <v>9.2437668000000008E-3</v>
      </c>
    </row>
    <row r="26" spans="1:9" x14ac:dyDescent="0.25">
      <c r="A26" s="7" t="s">
        <v>22</v>
      </c>
      <c r="B26" s="7">
        <v>4.1055420000000002E-2</v>
      </c>
      <c r="C26" s="7">
        <v>7.5492630000000005E-4</v>
      </c>
      <c r="D26" s="7"/>
      <c r="E26" s="7"/>
      <c r="F26" t="s">
        <v>26</v>
      </c>
      <c r="G26">
        <v>-1.9309679999999999E-2</v>
      </c>
      <c r="H26">
        <v>0.13871454150000001</v>
      </c>
    </row>
    <row r="27" spans="1:9" x14ac:dyDescent="0.25">
      <c r="A27" s="10" t="s">
        <v>31</v>
      </c>
      <c r="B27">
        <v>-5227.2979999999998</v>
      </c>
      <c r="C27" s="7"/>
      <c r="D27" s="7"/>
      <c r="E27" s="7"/>
      <c r="F27" t="s">
        <v>22</v>
      </c>
      <c r="G27">
        <v>4.1034939999999999E-2</v>
      </c>
      <c r="H27">
        <v>7.5404560000000005E-4</v>
      </c>
    </row>
    <row r="28" spans="1:9" x14ac:dyDescent="0.25">
      <c r="B28" s="7"/>
      <c r="C28" s="7"/>
      <c r="E28" s="7"/>
      <c r="F28" s="10" t="s">
        <v>31</v>
      </c>
      <c r="G28">
        <v>-5227.4610000000002</v>
      </c>
    </row>
    <row r="29" spans="1:9" x14ac:dyDescent="0.25">
      <c r="A29" s="7"/>
      <c r="B29" s="7"/>
      <c r="C29" s="7"/>
      <c r="D29" s="7"/>
      <c r="E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21" sqref="H21"/>
    </sheetView>
  </sheetViews>
  <sheetFormatPr defaultRowHeight="15" x14ac:dyDescent="0.25"/>
  <cols>
    <col min="7" max="7" width="10.85546875" bestFit="1" customWidth="1"/>
  </cols>
  <sheetData>
    <row r="1" spans="1:9" x14ac:dyDescent="0.25">
      <c r="A1" s="3" t="s">
        <v>17</v>
      </c>
      <c r="B1" s="3"/>
      <c r="C1" s="3"/>
      <c r="D1" s="3"/>
    </row>
    <row r="2" spans="1:9" x14ac:dyDescent="0.25">
      <c r="A2" s="3" t="s">
        <v>23</v>
      </c>
      <c r="B2" s="3"/>
      <c r="C2" s="3"/>
      <c r="D2" s="3"/>
    </row>
    <row r="3" spans="1:9" x14ac:dyDescent="0.25">
      <c r="A3" s="6" t="s">
        <v>13</v>
      </c>
      <c r="G3" t="s">
        <v>32</v>
      </c>
      <c r="H3">
        <f>B5+(0*B6)</f>
        <v>-3.45383928</v>
      </c>
      <c r="I3">
        <f>10^H3</f>
        <v>3.5169056709605907E-4</v>
      </c>
    </row>
    <row r="4" spans="1:9" x14ac:dyDescent="0.25">
      <c r="B4" t="s">
        <v>14</v>
      </c>
      <c r="C4" t="s">
        <v>15</v>
      </c>
      <c r="D4" t="s">
        <v>16</v>
      </c>
      <c r="G4" t="s">
        <v>33</v>
      </c>
      <c r="H4">
        <f>B5+(1*B6)</f>
        <v>-3.3881613900000001</v>
      </c>
      <c r="I4">
        <f>10^H4</f>
        <v>4.0910860090937357E-4</v>
      </c>
    </row>
    <row r="5" spans="1:9" x14ac:dyDescent="0.25">
      <c r="A5" t="s">
        <v>20</v>
      </c>
      <c r="B5">
        <v>-3.45383928</v>
      </c>
      <c r="C5">
        <v>1.5257341799999999E-2</v>
      </c>
    </row>
    <row r="6" spans="1:9" x14ac:dyDescent="0.25">
      <c r="A6" t="s">
        <v>25</v>
      </c>
      <c r="B6">
        <v>6.5677890000000003E-2</v>
      </c>
      <c r="C6">
        <v>1.11118686E-2</v>
      </c>
      <c r="G6" t="s">
        <v>21</v>
      </c>
      <c r="H6">
        <v>3.0236983500000001</v>
      </c>
    </row>
    <row r="7" spans="1:9" x14ac:dyDescent="0.25">
      <c r="A7" t="s">
        <v>21</v>
      </c>
      <c r="B7">
        <v>3.0236983500000001</v>
      </c>
      <c r="C7">
        <v>9.2270831999999997E-3</v>
      </c>
    </row>
    <row r="8" spans="1:9" x14ac:dyDescent="0.25">
      <c r="A8" t="s">
        <v>22</v>
      </c>
      <c r="B8">
        <v>4.1052129999999999E-2</v>
      </c>
      <c r="C8">
        <v>7.5482930000000004E-4</v>
      </c>
    </row>
    <row r="9" spans="1:9" x14ac:dyDescent="0.25">
      <c r="A9" s="10" t="s">
        <v>31</v>
      </c>
      <c r="B9">
        <v>-5227.4409999999998</v>
      </c>
    </row>
    <row r="16" spans="1:9" x14ac:dyDescent="0.25">
      <c r="A16" s="3" t="s">
        <v>12</v>
      </c>
      <c r="B16" s="3"/>
      <c r="C16" s="3"/>
    </row>
    <row r="17" spans="1:8" x14ac:dyDescent="0.25">
      <c r="A17" s="3" t="s">
        <v>10</v>
      </c>
      <c r="B17" s="3"/>
      <c r="C17" s="3"/>
    </row>
    <row r="18" spans="1:8" x14ac:dyDescent="0.25">
      <c r="A18" t="s">
        <v>13</v>
      </c>
    </row>
    <row r="19" spans="1:8" x14ac:dyDescent="0.25">
      <c r="A19" s="3"/>
      <c r="B19" s="3" t="s">
        <v>14</v>
      </c>
      <c r="C19" t="s">
        <v>29</v>
      </c>
    </row>
    <row r="20" spans="1:8" x14ac:dyDescent="0.25">
      <c r="A20" t="s">
        <v>20</v>
      </c>
      <c r="B20">
        <v>-3.46464667</v>
      </c>
      <c r="C20">
        <v>1.5325694399999999E-2</v>
      </c>
      <c r="G20" t="s">
        <v>20</v>
      </c>
      <c r="H20">
        <f>10^B20</f>
        <v>3.4304676642385153E-4</v>
      </c>
    </row>
    <row r="21" spans="1:8" x14ac:dyDescent="0.25">
      <c r="A21" t="s">
        <v>21</v>
      </c>
      <c r="B21">
        <v>3.0306281799999999</v>
      </c>
      <c r="C21">
        <v>9.2602572999999997E-3</v>
      </c>
      <c r="G21" t="s">
        <v>21</v>
      </c>
      <c r="H21">
        <v>3.0306281799999999</v>
      </c>
    </row>
    <row r="22" spans="1:8" x14ac:dyDescent="0.25">
      <c r="A22" t="s">
        <v>22</v>
      </c>
      <c r="B22">
        <v>4.1527519999999998E-2</v>
      </c>
      <c r="C22">
        <v>7.6336790000000002E-4</v>
      </c>
    </row>
    <row r="23" spans="1:8" x14ac:dyDescent="0.25">
      <c r="A23" s="10" t="s">
        <v>31</v>
      </c>
      <c r="B23">
        <v>-5192.88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AIC</vt:lpstr>
      <vt:lpstr>Formatted_For_Paper</vt:lpstr>
      <vt:lpstr>LOG10FORPAPER</vt:lpstr>
      <vt:lpstr>log10_for_graphics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2024-05-15T23:14:27Z</dcterms:modified>
</cp:coreProperties>
</file>