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Opilio\AIC tables\"/>
    </mc:Choice>
  </mc:AlternateContent>
  <bookViews>
    <workbookView xWindow="480" yWindow="120" windowWidth="18192" windowHeight="12336" activeTab="2"/>
  </bookViews>
  <sheets>
    <sheet name="AIC table CS&gt;=1" sheetId="8" r:id="rId1"/>
    <sheet name="AIC CS&gt;=1" sheetId="7" r:id="rId2"/>
    <sheet name="Log10 For Paper(CS&gt;=1)" sheetId="6" r:id="rId3"/>
    <sheet name="AIC table only" sheetId="5" r:id="rId4"/>
    <sheet name="AIC" sheetId="1" r:id="rId5"/>
    <sheet name="Formatted_for_paper" sheetId="4" r:id="rId6"/>
  </sheets>
  <calcPr calcId="162913"/>
</workbook>
</file>

<file path=xl/calcChain.xml><?xml version="1.0" encoding="utf-8"?>
<calcChain xmlns="http://schemas.openxmlformats.org/spreadsheetml/2006/main">
  <c r="F22" i="6" l="1"/>
  <c r="G17" i="6"/>
  <c r="G18" i="6"/>
  <c r="G19" i="6"/>
  <c r="G16" i="6"/>
  <c r="F17" i="6"/>
  <c r="F24" i="6" l="1"/>
  <c r="F23" i="6"/>
  <c r="F21" i="6"/>
  <c r="F19" i="6"/>
  <c r="F18" i="6"/>
  <c r="F16" i="6"/>
  <c r="P3" i="6" l="1"/>
  <c r="O3" i="6"/>
  <c r="N3" i="6"/>
  <c r="M3" i="6"/>
  <c r="L3" i="6"/>
  <c r="K3" i="6"/>
  <c r="G18" i="7" l="1"/>
  <c r="F18" i="7"/>
  <c r="G2" i="7"/>
  <c r="F2" i="7"/>
  <c r="G6" i="7"/>
  <c r="F6" i="7"/>
  <c r="G5" i="7"/>
  <c r="F5" i="7"/>
  <c r="G11" i="7"/>
  <c r="F11" i="7"/>
  <c r="G10" i="7"/>
  <c r="F10" i="7"/>
  <c r="G7" i="7"/>
  <c r="F7" i="7"/>
  <c r="G13" i="7"/>
  <c r="H13" i="7" s="1"/>
  <c r="F13" i="7"/>
  <c r="G9" i="7"/>
  <c r="F9" i="7"/>
  <c r="G14" i="7"/>
  <c r="F14" i="7"/>
  <c r="G16" i="7"/>
  <c r="F16" i="7"/>
  <c r="H16" i="7" s="1"/>
  <c r="G3" i="7"/>
  <c r="F3" i="7"/>
  <c r="G4" i="7"/>
  <c r="F4" i="7"/>
  <c r="H4" i="7" s="1"/>
  <c r="G8" i="7"/>
  <c r="F8" i="7"/>
  <c r="G22" i="7"/>
  <c r="F22" i="7"/>
  <c r="H22" i="7" s="1"/>
  <c r="G24" i="7"/>
  <c r="F24" i="7"/>
  <c r="G19" i="7"/>
  <c r="F19" i="7"/>
  <c r="H19" i="7" s="1"/>
  <c r="G21" i="7"/>
  <c r="F21" i="7"/>
  <c r="G20" i="7"/>
  <c r="F20" i="7"/>
  <c r="G12" i="7"/>
  <c r="F12" i="7"/>
  <c r="G15" i="7"/>
  <c r="F15" i="7"/>
  <c r="G17" i="7"/>
  <c r="F17" i="7"/>
  <c r="G23" i="7"/>
  <c r="F23" i="7"/>
  <c r="H9" i="7" l="1"/>
  <c r="H24" i="7"/>
  <c r="H3" i="7"/>
  <c r="H12" i="7"/>
  <c r="H7" i="7"/>
  <c r="H5" i="7"/>
  <c r="H2" i="7"/>
  <c r="H23" i="7"/>
  <c r="H6" i="7"/>
  <c r="I6" i="7" s="1"/>
  <c r="J6" i="7" s="1"/>
  <c r="H20" i="7"/>
  <c r="H18" i="7"/>
  <c r="H10" i="7"/>
  <c r="H15" i="7"/>
  <c r="H11" i="7"/>
  <c r="H17" i="7"/>
  <c r="H21" i="7"/>
  <c r="H14" i="7"/>
  <c r="H8" i="7"/>
  <c r="L2" i="6"/>
  <c r="K2" i="6"/>
  <c r="L4" i="6"/>
  <c r="K4" i="6"/>
  <c r="M2" i="6" l="1"/>
  <c r="I12" i="7"/>
  <c r="J12" i="7" s="1"/>
  <c r="I18" i="7"/>
  <c r="J18" i="7" s="1"/>
  <c r="I16" i="7"/>
  <c r="J16" i="7" s="1"/>
  <c r="I8" i="7"/>
  <c r="J8" i="7" s="1"/>
  <c r="I10" i="7"/>
  <c r="J10" i="7" s="1"/>
  <c r="I14" i="7"/>
  <c r="J14" i="7" s="1"/>
  <c r="I2" i="7"/>
  <c r="J2" i="7" s="1"/>
  <c r="I7" i="7"/>
  <c r="J7" i="7" s="1"/>
  <c r="I19" i="7"/>
  <c r="J19" i="7" s="1"/>
  <c r="I5" i="7"/>
  <c r="J5" i="7" s="1"/>
  <c r="I22" i="7"/>
  <c r="J22" i="7" s="1"/>
  <c r="I21" i="7"/>
  <c r="J21" i="7" s="1"/>
  <c r="I17" i="7"/>
  <c r="J17" i="7" s="1"/>
  <c r="I13" i="7"/>
  <c r="J13" i="7" s="1"/>
  <c r="I20" i="7"/>
  <c r="J20" i="7" s="1"/>
  <c r="I15" i="7"/>
  <c r="J15" i="7" s="1"/>
  <c r="I23" i="7"/>
  <c r="J23" i="7" s="1"/>
  <c r="I11" i="7"/>
  <c r="J11" i="7" s="1"/>
  <c r="I9" i="7"/>
  <c r="J9" i="7" s="1"/>
  <c r="I3" i="7"/>
  <c r="J3" i="7" s="1"/>
  <c r="I24" i="7"/>
  <c r="J24" i="7" s="1"/>
  <c r="I4" i="7"/>
  <c r="J4" i="7" s="1"/>
  <c r="M4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2" i="5"/>
  <c r="I3" i="1"/>
  <c r="G36" i="5"/>
  <c r="F36" i="5"/>
  <c r="G2" i="5"/>
  <c r="F2" i="5"/>
  <c r="H2" i="5" s="1"/>
  <c r="G29" i="5"/>
  <c r="F29" i="5"/>
  <c r="H29" i="5" s="1"/>
  <c r="G9" i="5"/>
  <c r="F9" i="5"/>
  <c r="H9" i="5" s="1"/>
  <c r="G15" i="5"/>
  <c r="F15" i="5"/>
  <c r="G4" i="5"/>
  <c r="F4" i="5"/>
  <c r="H4" i="5" s="1"/>
  <c r="G8" i="5"/>
  <c r="F8" i="5"/>
  <c r="H8" i="5" s="1"/>
  <c r="G3" i="5"/>
  <c r="F3" i="5"/>
  <c r="G5" i="5"/>
  <c r="F5" i="5"/>
  <c r="H5" i="5" s="1"/>
  <c r="G10" i="5"/>
  <c r="F10" i="5"/>
  <c r="G28" i="5"/>
  <c r="F28" i="5"/>
  <c r="H28" i="5" s="1"/>
  <c r="G27" i="5"/>
  <c r="F27" i="5"/>
  <c r="G26" i="5"/>
  <c r="F26" i="5"/>
  <c r="H26" i="5" s="1"/>
  <c r="G7" i="5"/>
  <c r="F7" i="5"/>
  <c r="H7" i="5" s="1"/>
  <c r="G13" i="5"/>
  <c r="F13" i="5"/>
  <c r="H13" i="5" s="1"/>
  <c r="G14" i="5"/>
  <c r="F14" i="5"/>
  <c r="H14" i="5" s="1"/>
  <c r="G19" i="5"/>
  <c r="F19" i="5"/>
  <c r="G20" i="5"/>
  <c r="F20" i="5"/>
  <c r="H20" i="5" s="1"/>
  <c r="H16" i="5"/>
  <c r="G16" i="5"/>
  <c r="F16" i="5"/>
  <c r="G21" i="5"/>
  <c r="F21" i="5"/>
  <c r="G12" i="5"/>
  <c r="F12" i="5"/>
  <c r="H12" i="5" s="1"/>
  <c r="G22" i="5"/>
  <c r="F22" i="5"/>
  <c r="H22" i="5" s="1"/>
  <c r="H23" i="5"/>
  <c r="G23" i="5"/>
  <c r="F23" i="5"/>
  <c r="G6" i="5"/>
  <c r="F6" i="5"/>
  <c r="G11" i="5"/>
  <c r="F11" i="5"/>
  <c r="H11" i="5" s="1"/>
  <c r="G17" i="5"/>
  <c r="F17" i="5"/>
  <c r="G33" i="5"/>
  <c r="F33" i="5"/>
  <c r="H33" i="5" s="1"/>
  <c r="G35" i="5"/>
  <c r="F35" i="5"/>
  <c r="H35" i="5" s="1"/>
  <c r="G32" i="5"/>
  <c r="F32" i="5"/>
  <c r="H32" i="5" s="1"/>
  <c r="G31" i="5"/>
  <c r="F31" i="5"/>
  <c r="G30" i="5"/>
  <c r="H30" i="5" s="1"/>
  <c r="F30" i="5"/>
  <c r="G18" i="5"/>
  <c r="F18" i="5"/>
  <c r="H18" i="5" s="1"/>
  <c r="G24" i="5"/>
  <c r="F24" i="5"/>
  <c r="G25" i="5"/>
  <c r="F25" i="5"/>
  <c r="H25" i="5" s="1"/>
  <c r="G34" i="5"/>
  <c r="F34" i="5"/>
  <c r="H34" i="5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N4" i="6" l="1"/>
  <c r="O4" i="6" s="1"/>
  <c r="N2" i="6"/>
  <c r="O2" i="6" s="1"/>
  <c r="P2" i="6" s="1"/>
  <c r="K10" i="7"/>
  <c r="K15" i="7"/>
  <c r="K4" i="7"/>
  <c r="K24" i="7"/>
  <c r="K2" i="7"/>
  <c r="K11" i="7"/>
  <c r="K9" i="7"/>
  <c r="K6" i="7"/>
  <c r="K16" i="7"/>
  <c r="K17" i="7"/>
  <c r="K13" i="7"/>
  <c r="K20" i="7"/>
  <c r="K23" i="7"/>
  <c r="K5" i="7"/>
  <c r="K22" i="7"/>
  <c r="K19" i="7"/>
  <c r="K3" i="7"/>
  <c r="K8" i="7"/>
  <c r="K21" i="7"/>
  <c r="K12" i="7"/>
  <c r="K18" i="7"/>
  <c r="K7" i="7"/>
  <c r="K14" i="7"/>
  <c r="H6" i="5"/>
  <c r="J16" i="5" s="1"/>
  <c r="H19" i="5"/>
  <c r="H10" i="5"/>
  <c r="J13" i="5" s="1"/>
  <c r="H21" i="5"/>
  <c r="H31" i="5"/>
  <c r="H27" i="5"/>
  <c r="H15" i="5"/>
  <c r="J4" i="5" s="1"/>
  <c r="H24" i="5"/>
  <c r="J24" i="5" s="1"/>
  <c r="H17" i="5"/>
  <c r="H3" i="5"/>
  <c r="H36" i="5"/>
  <c r="F36" i="1"/>
  <c r="G36" i="1"/>
  <c r="F37" i="1"/>
  <c r="H37" i="1" s="1"/>
  <c r="G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35" i="1"/>
  <c r="F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H26" i="1" s="1"/>
  <c r="F27" i="1"/>
  <c r="F28" i="1"/>
  <c r="F29" i="1"/>
  <c r="F30" i="1"/>
  <c r="F31" i="1"/>
  <c r="F32" i="1"/>
  <c r="F33" i="1"/>
  <c r="P4" i="6" l="1"/>
  <c r="J35" i="5"/>
  <c r="J7" i="5"/>
  <c r="J9" i="5"/>
  <c r="J22" i="5"/>
  <c r="J20" i="5"/>
  <c r="J15" i="5"/>
  <c r="J12" i="5"/>
  <c r="J19" i="5"/>
  <c r="J6" i="5"/>
  <c r="J18" i="5"/>
  <c r="J26" i="5"/>
  <c r="J32" i="5"/>
  <c r="J14" i="5"/>
  <c r="J23" i="5"/>
  <c r="J5" i="5"/>
  <c r="J3" i="5"/>
  <c r="K4" i="5" s="1"/>
  <c r="J21" i="5"/>
  <c r="J33" i="5"/>
  <c r="J28" i="5"/>
  <c r="J8" i="5"/>
  <c r="J2" i="5"/>
  <c r="J10" i="5"/>
  <c r="J27" i="5"/>
  <c r="J29" i="5"/>
  <c r="J31" i="5"/>
  <c r="J11" i="5"/>
  <c r="J36" i="5"/>
  <c r="J17" i="5"/>
  <c r="J34" i="5"/>
  <c r="J30" i="5"/>
  <c r="J25" i="5"/>
  <c r="H20" i="1"/>
  <c r="H24" i="1"/>
  <c r="H16" i="1"/>
  <c r="H8" i="1"/>
  <c r="H34" i="1"/>
  <c r="H9" i="1"/>
  <c r="H28" i="1"/>
  <c r="H23" i="1"/>
  <c r="H17" i="1"/>
  <c r="H11" i="1"/>
  <c r="H6" i="1"/>
  <c r="H18" i="1"/>
  <c r="H10" i="1"/>
  <c r="H12" i="1"/>
  <c r="H32" i="1"/>
  <c r="H22" i="1"/>
  <c r="H5" i="1"/>
  <c r="H33" i="1"/>
  <c r="H27" i="1"/>
  <c r="H21" i="1"/>
  <c r="H4" i="1"/>
  <c r="H14" i="1"/>
  <c r="H31" i="1"/>
  <c r="H25" i="1"/>
  <c r="H19" i="1"/>
  <c r="H13" i="1"/>
  <c r="H15" i="1"/>
  <c r="H30" i="1"/>
  <c r="H35" i="1"/>
  <c r="H29" i="1"/>
  <c r="H7" i="1"/>
  <c r="H36" i="1"/>
  <c r="G3" i="1"/>
  <c r="F3" i="1"/>
  <c r="K17" i="5" l="1"/>
  <c r="K32" i="5"/>
  <c r="K26" i="5"/>
  <c r="K33" i="5"/>
  <c r="K31" i="5"/>
  <c r="K35" i="5"/>
  <c r="K19" i="5"/>
  <c r="K16" i="5"/>
  <c r="K5" i="5"/>
  <c r="K12" i="5"/>
  <c r="K22" i="5"/>
  <c r="K28" i="5"/>
  <c r="K11" i="5"/>
  <c r="K18" i="5"/>
  <c r="K6" i="5"/>
  <c r="K3" i="5"/>
  <c r="K27" i="5"/>
  <c r="K30" i="5"/>
  <c r="K10" i="5"/>
  <c r="K23" i="5"/>
  <c r="K15" i="5"/>
  <c r="K13" i="5"/>
  <c r="K8" i="5"/>
  <c r="K36" i="5"/>
  <c r="K9" i="5"/>
  <c r="K7" i="5"/>
  <c r="K21" i="5"/>
  <c r="K29" i="5"/>
  <c r="K25" i="5"/>
  <c r="K34" i="5"/>
  <c r="K2" i="5"/>
  <c r="K14" i="5"/>
  <c r="K20" i="5"/>
  <c r="K24" i="5"/>
  <c r="H3" i="1"/>
  <c r="J32" i="1" l="1"/>
  <c r="J8" i="1"/>
  <c r="J28" i="1"/>
  <c r="J10" i="1"/>
  <c r="J30" i="1"/>
  <c r="J23" i="1"/>
  <c r="J5" i="1"/>
  <c r="J24" i="1"/>
  <c r="J17" i="1"/>
  <c r="J33" i="1"/>
  <c r="J18" i="1"/>
  <c r="J11" i="1"/>
  <c r="J27" i="1"/>
  <c r="J20" i="1"/>
  <c r="J12" i="1"/>
  <c r="J6" i="1"/>
  <c r="J15" i="1"/>
  <c r="J35" i="1"/>
  <c r="J34" i="1"/>
  <c r="J4" i="1"/>
  <c r="J29" i="1"/>
  <c r="J22" i="1"/>
  <c r="J37" i="1"/>
  <c r="J26" i="1"/>
  <c r="J14" i="1"/>
  <c r="J7" i="1"/>
  <c r="J16" i="1"/>
  <c r="J9" i="1"/>
  <c r="J31" i="1"/>
  <c r="J25" i="1"/>
  <c r="J36" i="1"/>
  <c r="J19" i="1"/>
  <c r="J13" i="1"/>
  <c r="J21" i="1"/>
  <c r="J3" i="1"/>
</calcChain>
</file>

<file path=xl/sharedStrings.xml><?xml version="1.0" encoding="utf-8"?>
<sst xmlns="http://schemas.openxmlformats.org/spreadsheetml/2006/main" count="1217" uniqueCount="159">
  <si>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</si>
  <si>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</si>
  <si>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</si>
  <si>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</si>
  <si>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</si>
  <si>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</si>
  <si>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</si>
  <si>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</si>
  <si>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</si>
  <si>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</si>
  <si>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</si>
  <si>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</si>
  <si>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</si>
  <si>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</si>
  <si>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</si>
  <si>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</si>
  <si>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</si>
  <si>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</si>
  <si>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</si>
  <si>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</si>
  <si>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Model 6</t>
  </si>
  <si>
    <t>Model 7</t>
  </si>
  <si>
    <t>Model 8</t>
  </si>
  <si>
    <t>Model 9</t>
  </si>
  <si>
    <t>a</t>
  </si>
  <si>
    <t>b</t>
  </si>
  <si>
    <t>sd</t>
  </si>
  <si>
    <t>a(SC)</t>
  </si>
  <si>
    <t>b(SC)</t>
  </si>
  <si>
    <t>aOS</t>
  </si>
  <si>
    <t>bOS</t>
  </si>
  <si>
    <t>a(SC)b(SC)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</si>
  <si>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</si>
  <si>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</si>
  <si>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</si>
  <si>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</si>
  <si>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</si>
  <si>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</si>
  <si>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</si>
  <si>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</si>
  <si>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</si>
  <si>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</si>
  <si>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</si>
  <si>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</si>
  <si>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Model 11</t>
  </si>
  <si>
    <t>a(T,SC)b(T)</t>
  </si>
  <si>
    <t>Model 10</t>
  </si>
  <si>
    <t>Model 12</t>
  </si>
  <si>
    <t>a(T,SC)b(T,SC)</t>
  </si>
  <si>
    <t>a(T)b(T,SC)</t>
  </si>
  <si>
    <t>a(SC,Tr)b(Tr)</t>
  </si>
  <si>
    <t>Model 13</t>
  </si>
  <si>
    <t>a(Tr)b(SC,Tr)</t>
  </si>
  <si>
    <t>Model 14</t>
  </si>
  <si>
    <t>a(SC,Tr)b(SC,Tr)</t>
  </si>
  <si>
    <t>Model 15</t>
  </si>
  <si>
    <t>a(T,SC)b</t>
  </si>
  <si>
    <t>Model 16</t>
  </si>
  <si>
    <t>Model 17</t>
  </si>
  <si>
    <t>a,b(T,SC)</t>
  </si>
  <si>
    <t>a(SC,T(SC))b</t>
  </si>
  <si>
    <t>Model 18</t>
  </si>
  <si>
    <t>a(SC#T))b</t>
  </si>
  <si>
    <t>Model 19</t>
  </si>
  <si>
    <t>#</t>
  </si>
  <si>
    <t>a,b(T(SC),SC)</t>
  </si>
  <si>
    <t>Model 20</t>
  </si>
  <si>
    <t>Model 21</t>
  </si>
  <si>
    <t>a,b(T#SC)</t>
  </si>
  <si>
    <t>a(T#SC),b(T#SC)</t>
  </si>
  <si>
    <t>Model 22</t>
  </si>
  <si>
    <t>a(SC#Tr))b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</si>
  <si>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</si>
  <si>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</si>
  <si>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</si>
  <si>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</si>
  <si>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</si>
  <si>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</si>
  <si>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</si>
  <si>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</si>
  <si>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a (SC *T) b(mat)</t>
  </si>
  <si>
    <t>log</t>
  </si>
  <si>
    <t>L:</t>
  </si>
  <si>
    <t>b(CS)</t>
  </si>
  <si>
    <t>a(CS)b(CS)</t>
  </si>
  <si>
    <t>a(SC)b(CS)</t>
  </si>
  <si>
    <t>a(SC#T)b(CS#T)</t>
  </si>
  <si>
    <t>a(SC#T)b(CS#SC)</t>
  </si>
  <si>
    <t>a(SC)b(CS#SC)</t>
  </si>
  <si>
    <t>a(SC#T)b(CS)</t>
  </si>
  <si>
    <t>a(SC#CS) b(SC#CS)</t>
  </si>
  <si>
    <t>a(SC#CS#T) b(SC#CS)</t>
  </si>
  <si>
    <t>a(SC#CS#T) b(SC#CS#T)</t>
  </si>
  <si>
    <t>a,b(CS)</t>
  </si>
  <si>
    <t>a(CS),b(CS)</t>
  </si>
  <si>
    <t>a(SC),b(CS)</t>
  </si>
  <si>
    <t>a(SC#T),b(CS#T)</t>
  </si>
  <si>
    <t>a(SC#T),b(CS#SC)</t>
  </si>
  <si>
    <t>a(SC),b(CS#SC)</t>
  </si>
  <si>
    <t>a(SC#CS) b(SC)</t>
  </si>
  <si>
    <t>a(SC#CS)b(CS)</t>
  </si>
  <si>
    <t>Model 31</t>
  </si>
  <si>
    <t>a(SC#CS)b(SC#CS)</t>
  </si>
  <si>
    <t>a(CS)</t>
  </si>
  <si>
    <t>Model 32</t>
  </si>
  <si>
    <t>Model 33</t>
  </si>
  <si>
    <t>Model 34</t>
  </si>
  <si>
    <t xml:space="preserve">a(T#SC),b(CS) </t>
  </si>
  <si>
    <t>Model 35</t>
  </si>
  <si>
    <t>Tcrit = 1.0</t>
  </si>
  <si>
    <t>a2T</t>
  </si>
  <si>
    <t>b2T</t>
  </si>
  <si>
    <t>a2Tr</t>
  </si>
  <si>
    <t>bc4</t>
  </si>
  <si>
    <t>bc5</t>
  </si>
  <si>
    <t>bc6</t>
  </si>
  <si>
    <t>NaN</t>
  </si>
  <si>
    <t>ac4</t>
  </si>
  <si>
    <t>ac5</t>
  </si>
  <si>
    <t>ac6</t>
  </si>
  <si>
    <t>b4T</t>
  </si>
  <si>
    <t>b5T</t>
  </si>
  <si>
    <t>b6T</t>
  </si>
  <si>
    <t>b4OS</t>
  </si>
  <si>
    <t>b5OS</t>
  </si>
  <si>
    <t>b6OS</t>
  </si>
  <si>
    <t>Will not run</t>
  </si>
  <si>
    <t>a4c</t>
  </si>
  <si>
    <t>a5c</t>
  </si>
  <si>
    <t>a6c</t>
  </si>
  <si>
    <t>b4c</t>
  </si>
  <si>
    <t>b5c</t>
  </si>
  <si>
    <t>b6c</t>
  </si>
  <si>
    <t>a2c</t>
  </si>
  <si>
    <t>a3c</t>
  </si>
  <si>
    <t>a3T</t>
  </si>
  <si>
    <t>a4T</t>
  </si>
  <si>
    <t>a5T</t>
  </si>
  <si>
    <t>ac4T</t>
  </si>
  <si>
    <t>ac5T</t>
  </si>
  <si>
    <t>ac6T</t>
  </si>
  <si>
    <t>b2c</t>
  </si>
  <si>
    <t>-2logL</t>
  </si>
  <si>
    <t>SE</t>
  </si>
  <si>
    <t>Notes</t>
  </si>
  <si>
    <t>parameter estimate issues</t>
  </si>
  <si>
    <t>Indistinuishable from 12</t>
  </si>
  <si>
    <t>Indistinuishable from 22</t>
  </si>
  <si>
    <t>Parameter</t>
  </si>
  <si>
    <t>a_cold_NS</t>
  </si>
  <si>
    <t>a_warm_NS</t>
  </si>
  <si>
    <t>a_cold_OS</t>
  </si>
  <si>
    <t>a_warm_OS</t>
  </si>
  <si>
    <t>b_cold_NS</t>
  </si>
  <si>
    <t>b_warm_NS</t>
  </si>
  <si>
    <t>b_cold_OS</t>
  </si>
  <si>
    <t>b_warm_OS</t>
  </si>
  <si>
    <t>Tmin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</si>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</sst>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/>
    <xf numFmtId="11" fontId="4" fillId="0" borderId="0" xfId="0" applyNumberFormat="1" applyFont="1" applyAlignment="1">
      <alignment vertical="center"/>
    </xf>
    <xf numFmtId="11" fontId="5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/>
    </xf>
    <xf numFmtId="11" fontId="0" fillId="0" borderId="0" xfId="0" applyNumberFormat="1" applyFont="1"/>
    <xf numFmtId="11" fontId="0" fillId="0" borderId="0" xfId="0" applyNumberFormat="1"/>
    <xf numFmtId="0" fontId="0" fillId="0" borderId="0" xfId="0" quotePrefix="1" applyFont="1"/>
    <xf numFmtId="0" fontId="0" fillId="0" borderId="0" xfId="0" applyNumberFormat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zoomScale="89" workbookViewId="0">
      <selection activeCell="P28" sqref="P28:P29"/>
    </sheetView>
  </sheetViews>
  <sheetFormatPr defaultRowHeight="14.4" x14ac:dyDescent="0.3"/>
  <cols>
    <col min="2" max="2" width="14.6640625" bestFit="1" customWidth="1"/>
  </cols>
  <sheetData>
    <row r="1" spans="1:20" x14ac:dyDescent="0.3">
      <c r="A1" s="9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144</v>
      </c>
      <c r="M1" s="1"/>
      <c r="N1" s="1"/>
      <c r="O1" s="1"/>
      <c r="Q1" s="1"/>
      <c r="R1" s="1"/>
      <c r="S1" s="1"/>
      <c r="T1" s="1"/>
    </row>
    <row r="2" spans="1:20" x14ac:dyDescent="0.3">
      <c r="A2" s="5">
        <v>22</v>
      </c>
      <c r="B2" s="3" t="s">
        <v>69</v>
      </c>
      <c r="C2" s="2">
        <v>9</v>
      </c>
      <c r="D2">
        <v>-7832.4780000000001</v>
      </c>
      <c r="E2" s="11">
        <v>2728</v>
      </c>
      <c r="F2" s="2">
        <f t="shared" ref="F2:F24" si="0">D2+2*C2</f>
        <v>-7814.4780000000001</v>
      </c>
      <c r="G2" s="2">
        <f t="shared" ref="G2:G24" si="1">(2*C2*(C2+1))/(E2-C2-1)</f>
        <v>6.6225165562913912E-2</v>
      </c>
      <c r="H2" s="2">
        <f t="shared" ref="H2:H24" si="2">F2+G2</f>
        <v>-7814.411774834437</v>
      </c>
      <c r="I2" s="2">
        <f t="shared" ref="I2:I24" si="3">H2-MIN($H$2:$H$24)</f>
        <v>0</v>
      </c>
      <c r="J2" s="2">
        <f t="shared" ref="J2:J24" si="4">EXP(-0.5*I2)</f>
        <v>1</v>
      </c>
      <c r="K2" s="2">
        <f t="shared" ref="K2:K24" si="5">J2/SUM($J$2:$J$24)</f>
        <v>0.61096291050673834</v>
      </c>
      <c r="L2" t="s">
        <v>146</v>
      </c>
      <c r="M2" s="2"/>
      <c r="N2" s="2"/>
      <c r="P2" s="2"/>
      <c r="Q2" s="2"/>
      <c r="R2" s="2"/>
      <c r="S2" s="2"/>
      <c r="T2" s="2"/>
    </row>
    <row r="3" spans="1:20" x14ac:dyDescent="0.3">
      <c r="A3" s="2">
        <v>12</v>
      </c>
      <c r="B3" s="3" t="s">
        <v>48</v>
      </c>
      <c r="C3" s="2">
        <v>7</v>
      </c>
      <c r="D3" s="8">
        <v>-7827.5439999999999</v>
      </c>
      <c r="E3" s="11">
        <v>2728</v>
      </c>
      <c r="F3" s="2">
        <f t="shared" si="0"/>
        <v>-7813.5439999999999</v>
      </c>
      <c r="G3" s="2">
        <f t="shared" si="1"/>
        <v>4.1176470588235294E-2</v>
      </c>
      <c r="H3" s="2">
        <f t="shared" si="2"/>
        <v>-7813.5028235294112</v>
      </c>
      <c r="I3" s="2">
        <f t="shared" si="3"/>
        <v>0.90895130502576649</v>
      </c>
      <c r="J3" s="2">
        <f t="shared" si="4"/>
        <v>0.63478072637882754</v>
      </c>
      <c r="K3" s="2">
        <f t="shared" si="5"/>
        <v>0.38782748012198998</v>
      </c>
      <c r="L3" t="s">
        <v>147</v>
      </c>
      <c r="M3" s="2"/>
      <c r="N3" s="2"/>
      <c r="P3" s="2"/>
      <c r="Q3" s="2"/>
      <c r="R3" s="2"/>
      <c r="S3" s="2"/>
      <c r="T3" s="2"/>
    </row>
    <row r="4" spans="1:20" x14ac:dyDescent="0.3">
      <c r="A4" s="2">
        <v>11</v>
      </c>
      <c r="B4" s="3" t="s">
        <v>49</v>
      </c>
      <c r="C4" s="2">
        <v>6</v>
      </c>
      <c r="D4" s="8">
        <v>-7812.2120000000004</v>
      </c>
      <c r="E4" s="11">
        <v>2728</v>
      </c>
      <c r="F4" s="2">
        <f t="shared" si="0"/>
        <v>-7800.2120000000004</v>
      </c>
      <c r="G4" s="2">
        <f t="shared" si="1"/>
        <v>3.0871003307607496E-2</v>
      </c>
      <c r="H4" s="2">
        <f t="shared" si="2"/>
        <v>-7800.1811289966927</v>
      </c>
      <c r="I4" s="2">
        <f t="shared" si="3"/>
        <v>14.230645837744305</v>
      </c>
      <c r="J4" s="2">
        <f t="shared" si="4"/>
        <v>8.1255827856167276E-4</v>
      </c>
      <c r="K4" s="2">
        <f t="shared" si="5"/>
        <v>4.964429708263846E-4</v>
      </c>
      <c r="M4" s="2"/>
      <c r="N4" s="2"/>
      <c r="P4" s="2"/>
      <c r="Q4" s="2"/>
      <c r="R4" s="2"/>
      <c r="S4" s="2"/>
      <c r="T4" s="2"/>
    </row>
    <row r="5" spans="1:20" x14ac:dyDescent="0.3">
      <c r="A5" s="2">
        <v>20</v>
      </c>
      <c r="B5" s="3" t="s">
        <v>65</v>
      </c>
      <c r="C5" s="2">
        <v>5</v>
      </c>
      <c r="D5" s="8">
        <v>-7808.6329999999998</v>
      </c>
      <c r="E5" s="11">
        <v>2728</v>
      </c>
      <c r="F5" s="2">
        <f t="shared" si="0"/>
        <v>-7798.6329999999998</v>
      </c>
      <c r="G5" s="2">
        <f t="shared" si="1"/>
        <v>2.2042615723732551E-2</v>
      </c>
      <c r="H5" s="2">
        <f t="shared" si="2"/>
        <v>-7798.6109573842759</v>
      </c>
      <c r="I5" s="2">
        <f t="shared" si="3"/>
        <v>15.800817450161048</v>
      </c>
      <c r="J5" s="2">
        <f t="shared" si="4"/>
        <v>3.7059203923894374E-4</v>
      </c>
      <c r="K5" s="2">
        <f t="shared" si="5"/>
        <v>2.2641799090405244E-4</v>
      </c>
      <c r="M5" s="2"/>
      <c r="N5" s="2"/>
      <c r="P5" s="2"/>
      <c r="Q5" s="2"/>
      <c r="R5" s="2"/>
      <c r="S5" s="2"/>
      <c r="T5" s="2"/>
    </row>
    <row r="6" spans="1:20" x14ac:dyDescent="0.3">
      <c r="A6" s="2">
        <v>21</v>
      </c>
      <c r="B6" s="3" t="s">
        <v>68</v>
      </c>
      <c r="C6" s="2">
        <v>6</v>
      </c>
      <c r="D6">
        <v>-7810.14</v>
      </c>
      <c r="E6" s="11">
        <v>2728</v>
      </c>
      <c r="F6" s="2">
        <f t="shared" si="0"/>
        <v>-7798.14</v>
      </c>
      <c r="G6" s="2">
        <f t="shared" si="1"/>
        <v>3.0871003307607496E-2</v>
      </c>
      <c r="H6" s="2">
        <f t="shared" si="2"/>
        <v>-7798.1091289966926</v>
      </c>
      <c r="I6" s="2">
        <f t="shared" si="3"/>
        <v>16.302645837744421</v>
      </c>
      <c r="J6" s="2">
        <f t="shared" si="4"/>
        <v>2.8835363872044408E-4</v>
      </c>
      <c r="K6" s="2">
        <f t="shared" si="5"/>
        <v>1.7617337836785103E-4</v>
      </c>
      <c r="M6" s="5"/>
      <c r="N6" s="2"/>
      <c r="P6" s="2"/>
      <c r="Q6" s="2"/>
      <c r="R6" s="2"/>
      <c r="S6" s="2"/>
      <c r="T6" s="2"/>
    </row>
    <row r="7" spans="1:20" x14ac:dyDescent="0.3">
      <c r="A7" s="2">
        <v>17</v>
      </c>
      <c r="B7" s="3" t="s">
        <v>59</v>
      </c>
      <c r="C7" s="2">
        <v>5</v>
      </c>
      <c r="D7" s="8">
        <v>-7806.2849999999999</v>
      </c>
      <c r="E7" s="11">
        <v>2728</v>
      </c>
      <c r="F7" s="2">
        <f t="shared" si="0"/>
        <v>-7796.2849999999999</v>
      </c>
      <c r="G7" s="2">
        <f t="shared" si="1"/>
        <v>2.2042615723732551E-2</v>
      </c>
      <c r="H7" s="2">
        <f t="shared" si="2"/>
        <v>-7796.262957384276</v>
      </c>
      <c r="I7" s="2">
        <f t="shared" si="3"/>
        <v>18.148817450161005</v>
      </c>
      <c r="J7" s="2">
        <f t="shared" si="4"/>
        <v>1.1456035853572079E-4</v>
      </c>
      <c r="K7" s="2">
        <f t="shared" si="5"/>
        <v>6.999213007967944E-5</v>
      </c>
      <c r="M7" s="5"/>
      <c r="N7" s="2"/>
      <c r="P7" s="2"/>
      <c r="Q7" s="2"/>
      <c r="R7" s="2"/>
      <c r="S7" s="2"/>
      <c r="T7" s="2"/>
    </row>
    <row r="8" spans="1:20" x14ac:dyDescent="0.3">
      <c r="A8" s="2">
        <v>10</v>
      </c>
      <c r="B8" s="3" t="s">
        <v>45</v>
      </c>
      <c r="C8" s="2">
        <v>6</v>
      </c>
      <c r="D8" s="8">
        <v>-7808.0709999999999</v>
      </c>
      <c r="E8" s="11">
        <v>2728</v>
      </c>
      <c r="F8" s="2">
        <f t="shared" si="0"/>
        <v>-7796.0709999999999</v>
      </c>
      <c r="G8" s="2">
        <f t="shared" si="1"/>
        <v>3.0871003307607496E-2</v>
      </c>
      <c r="H8" s="2">
        <f t="shared" si="2"/>
        <v>-7796.0401289966921</v>
      </c>
      <c r="I8" s="2">
        <f t="shared" si="3"/>
        <v>18.371645837744836</v>
      </c>
      <c r="J8" s="2">
        <f t="shared" si="4"/>
        <v>1.0248204772492434E-4</v>
      </c>
      <c r="K8" s="2">
        <f t="shared" si="5"/>
        <v>6.2612730152710242E-5</v>
      </c>
      <c r="M8" s="5"/>
      <c r="N8" s="2"/>
      <c r="P8" s="2"/>
      <c r="Q8" s="2"/>
      <c r="R8" s="2"/>
      <c r="S8" s="2"/>
      <c r="T8" s="2"/>
    </row>
    <row r="9" spans="1:20" x14ac:dyDescent="0.3">
      <c r="A9" s="2">
        <v>15</v>
      </c>
      <c r="B9" t="s">
        <v>54</v>
      </c>
      <c r="C9" s="2">
        <v>7</v>
      </c>
      <c r="D9" s="8">
        <v>-7810.0550000000003</v>
      </c>
      <c r="E9" s="11">
        <v>2728</v>
      </c>
      <c r="F9" s="2">
        <f t="shared" si="0"/>
        <v>-7796.0550000000003</v>
      </c>
      <c r="G9" s="2">
        <f t="shared" si="1"/>
        <v>4.1176470588235294E-2</v>
      </c>
      <c r="H9" s="2">
        <f t="shared" si="2"/>
        <v>-7796.0138235294116</v>
      </c>
      <c r="I9" s="2">
        <f t="shared" si="3"/>
        <v>18.397951305025344</v>
      </c>
      <c r="J9" s="2">
        <f t="shared" si="4"/>
        <v>1.0114295432229559E-4</v>
      </c>
      <c r="K9" s="2">
        <f t="shared" si="5"/>
        <v>6.1794593749999808E-5</v>
      </c>
      <c r="M9" s="5"/>
      <c r="N9" s="2"/>
      <c r="P9" s="2"/>
      <c r="Q9" s="2"/>
      <c r="R9" s="2"/>
      <c r="S9" s="2"/>
      <c r="T9" s="2"/>
    </row>
    <row r="10" spans="1:20" x14ac:dyDescent="0.3">
      <c r="A10" s="2">
        <v>18</v>
      </c>
      <c r="B10" s="3" t="s">
        <v>60</v>
      </c>
      <c r="C10" s="2">
        <v>5</v>
      </c>
      <c r="D10" s="8">
        <v>-7805.4660000000003</v>
      </c>
      <c r="E10" s="11">
        <v>2728</v>
      </c>
      <c r="F10" s="2">
        <f t="shared" si="0"/>
        <v>-7795.4660000000003</v>
      </c>
      <c r="G10" s="2">
        <f t="shared" si="1"/>
        <v>2.2042615723732551E-2</v>
      </c>
      <c r="H10" s="2">
        <f t="shared" si="2"/>
        <v>-7795.4439573842765</v>
      </c>
      <c r="I10" s="2">
        <f t="shared" si="3"/>
        <v>18.96781745016051</v>
      </c>
      <c r="J10" s="2">
        <f t="shared" si="4"/>
        <v>7.6066034108340758E-5</v>
      </c>
      <c r="K10" s="2">
        <f t="shared" si="5"/>
        <v>4.6473525589536696E-5</v>
      </c>
      <c r="M10" s="5"/>
      <c r="N10" s="2"/>
      <c r="P10" s="2"/>
      <c r="Q10" s="2"/>
      <c r="R10" s="2"/>
      <c r="S10" s="2"/>
      <c r="T10" s="2"/>
    </row>
    <row r="11" spans="1:20" x14ac:dyDescent="0.3">
      <c r="A11" s="2">
        <v>19</v>
      </c>
      <c r="B11" s="3" t="s">
        <v>62</v>
      </c>
      <c r="C11" s="2">
        <v>6</v>
      </c>
      <c r="D11" s="8">
        <v>-7807.0510000000004</v>
      </c>
      <c r="E11" s="11">
        <v>2728</v>
      </c>
      <c r="F11" s="2">
        <f t="shared" si="0"/>
        <v>-7795.0510000000004</v>
      </c>
      <c r="G11" s="2">
        <f t="shared" si="1"/>
        <v>3.0871003307607496E-2</v>
      </c>
      <c r="H11" s="2">
        <f t="shared" si="2"/>
        <v>-7795.0201289966926</v>
      </c>
      <c r="I11" s="2">
        <f t="shared" si="3"/>
        <v>19.391645837744363</v>
      </c>
      <c r="J11" s="2">
        <f t="shared" si="4"/>
        <v>6.1540016566459261E-5</v>
      </c>
      <c r="K11" s="2">
        <f t="shared" si="5"/>
        <v>3.7598667634076843E-5</v>
      </c>
    </row>
    <row r="12" spans="1:20" x14ac:dyDescent="0.3">
      <c r="A12" s="2">
        <v>4</v>
      </c>
      <c r="B12" s="3" t="s">
        <v>31</v>
      </c>
      <c r="C12" s="2">
        <v>5</v>
      </c>
      <c r="D12" s="8">
        <v>-7803.5349999999999</v>
      </c>
      <c r="E12" s="11">
        <v>2728</v>
      </c>
      <c r="F12" s="2">
        <f t="shared" si="0"/>
        <v>-7793.5349999999999</v>
      </c>
      <c r="G12" s="2">
        <f t="shared" si="1"/>
        <v>2.2042615723732551E-2</v>
      </c>
      <c r="H12" s="2">
        <f t="shared" si="2"/>
        <v>-7793.512957384276</v>
      </c>
      <c r="I12" s="2">
        <f t="shared" si="3"/>
        <v>20.898817450161005</v>
      </c>
      <c r="J12" s="2">
        <f t="shared" si="4"/>
        <v>2.8965394747418484E-5</v>
      </c>
      <c r="K12" s="2">
        <f t="shared" si="5"/>
        <v>1.7696781878859388E-5</v>
      </c>
    </row>
    <row r="13" spans="1:20" x14ac:dyDescent="0.3">
      <c r="A13" s="2">
        <v>16</v>
      </c>
      <c r="B13" s="3" t="s">
        <v>56</v>
      </c>
      <c r="C13" s="2">
        <v>5</v>
      </c>
      <c r="D13" s="8">
        <v>-7803.0860000000002</v>
      </c>
      <c r="E13" s="11">
        <v>2728</v>
      </c>
      <c r="F13" s="2">
        <f t="shared" si="0"/>
        <v>-7793.0860000000002</v>
      </c>
      <c r="G13" s="2">
        <f t="shared" si="1"/>
        <v>2.2042615723732551E-2</v>
      </c>
      <c r="H13" s="2">
        <f t="shared" si="2"/>
        <v>-7793.0639573842764</v>
      </c>
      <c r="I13" s="2">
        <f t="shared" si="3"/>
        <v>21.347817450160619</v>
      </c>
      <c r="J13" s="2">
        <f t="shared" si="4"/>
        <v>2.3140905048979187E-5</v>
      </c>
      <c r="K13" s="2">
        <f t="shared" si="5"/>
        <v>1.41382347004844E-5</v>
      </c>
    </row>
    <row r="14" spans="1:20" x14ac:dyDescent="0.3">
      <c r="A14" s="2">
        <v>14</v>
      </c>
      <c r="B14" t="s">
        <v>52</v>
      </c>
      <c r="C14" s="2">
        <v>6</v>
      </c>
      <c r="D14" s="8">
        <v>-7796.5969999999998</v>
      </c>
      <c r="E14" s="11">
        <v>2728</v>
      </c>
      <c r="F14" s="2">
        <f t="shared" si="0"/>
        <v>-7784.5969999999998</v>
      </c>
      <c r="G14" s="2">
        <f t="shared" si="1"/>
        <v>3.0871003307607496E-2</v>
      </c>
      <c r="H14" s="2">
        <f t="shared" si="2"/>
        <v>-7784.566128996692</v>
      </c>
      <c r="I14" s="2">
        <f t="shared" si="3"/>
        <v>29.845645837744996</v>
      </c>
      <c r="J14" s="2">
        <f t="shared" si="4"/>
        <v>3.3044588795781459E-7</v>
      </c>
      <c r="K14" s="2">
        <f t="shared" si="5"/>
        <v>2.0189018147168995E-7</v>
      </c>
    </row>
    <row r="15" spans="1:20" x14ac:dyDescent="0.3">
      <c r="A15" s="2">
        <v>3</v>
      </c>
      <c r="B15" s="3" t="s">
        <v>28</v>
      </c>
      <c r="C15" s="2">
        <v>4</v>
      </c>
      <c r="D15" s="8">
        <v>-7788.7730000000001</v>
      </c>
      <c r="E15" s="11">
        <v>2728</v>
      </c>
      <c r="F15" s="2">
        <f t="shared" si="0"/>
        <v>-7780.7730000000001</v>
      </c>
      <c r="G15" s="2">
        <f t="shared" si="1"/>
        <v>1.4689680499449137E-2</v>
      </c>
      <c r="H15" s="2">
        <f t="shared" si="2"/>
        <v>-7780.7583103195011</v>
      </c>
      <c r="I15" s="2">
        <f t="shared" si="3"/>
        <v>33.653464514935877</v>
      </c>
      <c r="J15" s="2">
        <f t="shared" si="4"/>
        <v>4.9231495911149783E-8</v>
      </c>
      <c r="K15" s="2">
        <f t="shared" si="5"/>
        <v>3.0078618030476661E-8</v>
      </c>
    </row>
    <row r="16" spans="1:20" x14ac:dyDescent="0.3">
      <c r="A16" s="2">
        <v>13</v>
      </c>
      <c r="B16" s="3" t="s">
        <v>50</v>
      </c>
      <c r="C16" s="2">
        <v>6</v>
      </c>
      <c r="D16" s="8">
        <v>-7792.72</v>
      </c>
      <c r="E16" s="11">
        <v>2728</v>
      </c>
      <c r="F16" s="2">
        <f t="shared" si="0"/>
        <v>-7780.72</v>
      </c>
      <c r="G16" s="2">
        <f t="shared" si="1"/>
        <v>3.0871003307607496E-2</v>
      </c>
      <c r="H16" s="2">
        <f t="shared" si="2"/>
        <v>-7780.6891289966925</v>
      </c>
      <c r="I16" s="2">
        <f t="shared" si="3"/>
        <v>33.722645837744494</v>
      </c>
      <c r="J16" s="2">
        <f t="shared" si="4"/>
        <v>4.7557662305178989E-8</v>
      </c>
      <c r="K16" s="2">
        <f t="shared" si="5"/>
        <v>2.9055967778868753E-8</v>
      </c>
    </row>
    <row r="17" spans="1:25" x14ac:dyDescent="0.3">
      <c r="A17" s="2">
        <v>2</v>
      </c>
      <c r="B17" s="3" t="s">
        <v>27</v>
      </c>
      <c r="C17" s="2">
        <v>4</v>
      </c>
      <c r="D17" s="8">
        <v>-7784.8109999999997</v>
      </c>
      <c r="E17" s="11">
        <v>2728</v>
      </c>
      <c r="F17" s="2">
        <f t="shared" si="0"/>
        <v>-7776.8109999999997</v>
      </c>
      <c r="G17" s="2">
        <f t="shared" si="1"/>
        <v>1.4689680499449137E-2</v>
      </c>
      <c r="H17" s="2">
        <f t="shared" si="2"/>
        <v>-7776.7963103195007</v>
      </c>
      <c r="I17" s="2">
        <f t="shared" si="3"/>
        <v>37.61546451493632</v>
      </c>
      <c r="J17" s="2">
        <f t="shared" si="4"/>
        <v>6.7905611345780919E-9</v>
      </c>
      <c r="K17" s="2">
        <f t="shared" si="5"/>
        <v>4.1487809947557702E-9</v>
      </c>
    </row>
    <row r="18" spans="1:25" x14ac:dyDescent="0.3">
      <c r="A18" s="5">
        <v>23</v>
      </c>
      <c r="B18" s="3" t="s">
        <v>71</v>
      </c>
      <c r="C18" s="2">
        <v>6</v>
      </c>
      <c r="D18">
        <v>-7788.3040000000001</v>
      </c>
      <c r="E18" s="11">
        <v>2728</v>
      </c>
      <c r="F18" s="2">
        <f t="shared" si="0"/>
        <v>-7776.3040000000001</v>
      </c>
      <c r="G18" s="2">
        <f t="shared" si="1"/>
        <v>3.0871003307607496E-2</v>
      </c>
      <c r="H18" s="2">
        <f t="shared" si="2"/>
        <v>-7776.2731289966923</v>
      </c>
      <c r="I18" s="2">
        <f t="shared" si="3"/>
        <v>38.138645837744662</v>
      </c>
      <c r="J18" s="2">
        <f t="shared" si="4"/>
        <v>5.227551050725323E-9</v>
      </c>
      <c r="K18" s="2">
        <f t="shared" si="5"/>
        <v>3.1938398047737012E-9</v>
      </c>
    </row>
    <row r="19" spans="1:25" x14ac:dyDescent="0.3">
      <c r="A19" s="2">
        <v>7</v>
      </c>
      <c r="B19" s="3" t="s">
        <v>37</v>
      </c>
      <c r="C19" s="2">
        <v>5</v>
      </c>
      <c r="D19" s="8">
        <v>-7605.6989999999996</v>
      </c>
      <c r="E19" s="11">
        <v>2728</v>
      </c>
      <c r="F19" s="2">
        <f t="shared" si="0"/>
        <v>-7595.6989999999996</v>
      </c>
      <c r="G19" s="2">
        <f t="shared" si="1"/>
        <v>2.2042615723732551E-2</v>
      </c>
      <c r="H19" s="2">
        <f t="shared" si="2"/>
        <v>-7595.6769573842757</v>
      </c>
      <c r="I19" s="2">
        <f t="shared" si="3"/>
        <v>218.73481745016124</v>
      </c>
      <c r="J19" s="2">
        <f t="shared" si="4"/>
        <v>3.1793467101700829E-48</v>
      </c>
      <c r="K19" s="2">
        <f t="shared" si="5"/>
        <v>1.9424629195555374E-48</v>
      </c>
    </row>
    <row r="20" spans="1:25" x14ac:dyDescent="0.3">
      <c r="A20" s="2">
        <v>5</v>
      </c>
      <c r="B20" s="10" t="s">
        <v>33</v>
      </c>
      <c r="C20" s="2">
        <v>4</v>
      </c>
      <c r="D20" s="8">
        <v>-7603.6710000000003</v>
      </c>
      <c r="E20" s="11">
        <v>2728</v>
      </c>
      <c r="F20" s="2">
        <f t="shared" si="0"/>
        <v>-7595.6710000000003</v>
      </c>
      <c r="G20" s="2">
        <f t="shared" si="1"/>
        <v>1.4689680499449137E-2</v>
      </c>
      <c r="H20" s="2">
        <f t="shared" si="2"/>
        <v>-7595.6563103195012</v>
      </c>
      <c r="I20" s="2">
        <f t="shared" si="3"/>
        <v>218.75546451493574</v>
      </c>
      <c r="J20" s="2">
        <f t="shared" si="4"/>
        <v>3.1466934598828377E-48</v>
      </c>
      <c r="K20" s="2">
        <f t="shared" si="5"/>
        <v>1.9225129947225371E-48</v>
      </c>
      <c r="M20" s="3"/>
      <c r="N20" s="3"/>
      <c r="O20" s="3"/>
      <c r="P20" s="3"/>
      <c r="Q20" s="3"/>
      <c r="R20" s="3"/>
      <c r="S20" s="3"/>
      <c r="T20" s="3"/>
    </row>
    <row r="21" spans="1:25" x14ac:dyDescent="0.3">
      <c r="A21" s="2">
        <v>6</v>
      </c>
      <c r="B21" s="3" t="s">
        <v>35</v>
      </c>
      <c r="C21" s="2">
        <v>4</v>
      </c>
      <c r="D21" s="8">
        <v>-7603.3710000000001</v>
      </c>
      <c r="E21" s="11">
        <v>2728</v>
      </c>
      <c r="F21" s="2">
        <f t="shared" si="0"/>
        <v>-7595.3710000000001</v>
      </c>
      <c r="G21" s="2">
        <f t="shared" si="1"/>
        <v>1.4689680499449137E-2</v>
      </c>
      <c r="H21" s="2">
        <f t="shared" si="2"/>
        <v>-7595.3563103195011</v>
      </c>
      <c r="I21" s="2">
        <f t="shared" si="3"/>
        <v>219.05546451493592</v>
      </c>
      <c r="J21" s="2">
        <f t="shared" si="4"/>
        <v>2.7083841602854745E-48</v>
      </c>
      <c r="K21" s="2">
        <f t="shared" si="5"/>
        <v>1.6547222693383621E-48</v>
      </c>
      <c r="M21" s="3"/>
      <c r="N21" s="3"/>
      <c r="O21" s="3"/>
      <c r="P21" s="3"/>
      <c r="Q21" s="3"/>
      <c r="R21" s="3"/>
      <c r="S21" s="3"/>
      <c r="T21" s="3"/>
    </row>
    <row r="22" spans="1:25" x14ac:dyDescent="0.3">
      <c r="A22" s="2">
        <v>9</v>
      </c>
      <c r="B22" s="3" t="s">
        <v>41</v>
      </c>
      <c r="C22" s="2">
        <v>7</v>
      </c>
      <c r="D22" s="8">
        <v>-7605.6989999999996</v>
      </c>
      <c r="E22" s="11">
        <v>2728</v>
      </c>
      <c r="F22" s="2">
        <f t="shared" si="0"/>
        <v>-7591.6989999999996</v>
      </c>
      <c r="G22" s="2">
        <f t="shared" si="1"/>
        <v>4.1176470588235294E-2</v>
      </c>
      <c r="H22" s="2">
        <f t="shared" si="2"/>
        <v>-7591.657823529411</v>
      </c>
      <c r="I22" s="2">
        <f t="shared" si="3"/>
        <v>222.75395130502602</v>
      </c>
      <c r="J22" s="2">
        <f t="shared" si="4"/>
        <v>4.2618097933955788E-49</v>
      </c>
      <c r="K22" s="2">
        <f t="shared" si="5"/>
        <v>2.603807715399084E-49</v>
      </c>
      <c r="M22" s="3"/>
      <c r="N22" s="3"/>
      <c r="O22" s="3"/>
      <c r="P22" s="3"/>
      <c r="Q22" s="3"/>
      <c r="R22" s="3"/>
      <c r="S22" s="3"/>
      <c r="T22" s="3"/>
    </row>
    <row r="23" spans="1:25" x14ac:dyDescent="0.3">
      <c r="A23" s="2">
        <v>1</v>
      </c>
      <c r="B23" s="2" t="s">
        <v>11</v>
      </c>
      <c r="C23" s="2">
        <v>3</v>
      </c>
      <c r="D23">
        <v>-7593.4080000000004</v>
      </c>
      <c r="E23" s="11">
        <v>2728</v>
      </c>
      <c r="F23" s="2">
        <f t="shared" si="0"/>
        <v>-7587.4080000000004</v>
      </c>
      <c r="G23" s="2">
        <f t="shared" si="1"/>
        <v>8.8105726872246704E-3</v>
      </c>
      <c r="H23" s="2">
        <f t="shared" si="2"/>
        <v>-7587.3991894273131</v>
      </c>
      <c r="I23" s="2">
        <f t="shared" si="3"/>
        <v>227.01258540712388</v>
      </c>
      <c r="J23" s="2">
        <f t="shared" si="4"/>
        <v>5.0680794855209098E-50</v>
      </c>
      <c r="K23" s="2">
        <f t="shared" si="5"/>
        <v>3.0964085931533479E-50</v>
      </c>
      <c r="M23" s="3"/>
      <c r="N23" s="3"/>
      <c r="O23" s="3"/>
      <c r="P23" s="3"/>
      <c r="Q23" s="3"/>
      <c r="R23" s="3"/>
      <c r="S23" s="3"/>
      <c r="T23" s="3"/>
    </row>
    <row r="24" spans="1:25" x14ac:dyDescent="0.3">
      <c r="A24" s="2">
        <v>8</v>
      </c>
      <c r="B24" s="3" t="s">
        <v>40</v>
      </c>
      <c r="C24" s="2">
        <v>5</v>
      </c>
      <c r="D24" s="8">
        <v>-7595.2569999999996</v>
      </c>
      <c r="E24" s="11">
        <v>2728</v>
      </c>
      <c r="F24" s="2">
        <f t="shared" si="0"/>
        <v>-7585.2569999999996</v>
      </c>
      <c r="G24" s="2">
        <f t="shared" si="1"/>
        <v>2.2042615723732551E-2</v>
      </c>
      <c r="H24" s="2">
        <f t="shared" si="2"/>
        <v>-7585.2349573842757</v>
      </c>
      <c r="I24" s="2">
        <f t="shared" si="3"/>
        <v>229.17681745016125</v>
      </c>
      <c r="J24" s="2">
        <f t="shared" si="4"/>
        <v>1.7174590887910366E-50</v>
      </c>
      <c r="K24" s="2">
        <f t="shared" si="5"/>
        <v>1.0493038035640224E-50</v>
      </c>
      <c r="M24" s="3"/>
      <c r="N24" s="3"/>
      <c r="O24" s="3"/>
      <c r="P24" s="3"/>
      <c r="Q24" s="3"/>
      <c r="R24" s="3"/>
      <c r="S24" s="3"/>
      <c r="T24" s="3"/>
    </row>
    <row r="25" spans="1:25" x14ac:dyDescent="0.3">
      <c r="A25" s="5"/>
      <c r="B25" s="3"/>
      <c r="C25" s="2"/>
      <c r="D25" s="11"/>
      <c r="E25" s="2"/>
      <c r="F25" s="2"/>
      <c r="G25" s="2"/>
      <c r="H25" s="2"/>
      <c r="I25" s="2"/>
      <c r="J25" s="2"/>
      <c r="K25" s="2"/>
      <c r="M25" s="3"/>
      <c r="N25" s="3"/>
      <c r="O25" s="3"/>
      <c r="P25" s="3"/>
      <c r="Q25" s="3"/>
      <c r="R25" s="3"/>
      <c r="S25" s="3"/>
      <c r="T25" s="3"/>
    </row>
    <row r="26" spans="1:25" x14ac:dyDescent="0.3">
      <c r="A26" s="5"/>
      <c r="B26" s="3"/>
      <c r="C26" s="2"/>
      <c r="D26" s="11"/>
      <c r="E26" s="2"/>
      <c r="F26" s="2"/>
      <c r="G26" s="2"/>
      <c r="H26" s="2"/>
      <c r="I26" s="2"/>
      <c r="J26" s="2"/>
      <c r="K26" s="2"/>
      <c r="M26" s="3"/>
      <c r="N26" s="3"/>
      <c r="O26" s="3"/>
      <c r="P26" s="3"/>
      <c r="Q26" s="3"/>
      <c r="R26" s="3"/>
      <c r="S26" s="3"/>
      <c r="T26" s="3"/>
    </row>
    <row r="27" spans="1:25" x14ac:dyDescent="0.3">
      <c r="A27" s="3"/>
      <c r="C27" s="2"/>
      <c r="D27" s="2"/>
      <c r="E27" s="2"/>
      <c r="F27" s="2"/>
      <c r="G27" s="2"/>
      <c r="H27" s="2"/>
      <c r="I27" s="2"/>
      <c r="J27" s="2"/>
      <c r="K27" s="2"/>
      <c r="M27" s="3"/>
      <c r="N27" s="3"/>
      <c r="O27" s="3"/>
      <c r="P27" s="3"/>
      <c r="Q27" s="3"/>
      <c r="R27" s="3"/>
      <c r="S27" s="3"/>
      <c r="T27" s="3"/>
    </row>
    <row r="28" spans="1:25" x14ac:dyDescent="0.3">
      <c r="A28" s="3" t="s">
        <v>12</v>
      </c>
      <c r="B28" s="3"/>
      <c r="C28" s="3"/>
      <c r="D28" s="3"/>
      <c r="E28" s="3"/>
      <c r="F28" s="3" t="s">
        <v>17</v>
      </c>
      <c r="G28" s="3"/>
      <c r="H28" s="3"/>
      <c r="I28" s="3"/>
      <c r="J28" s="3"/>
      <c r="K28" s="3" t="s">
        <v>18</v>
      </c>
      <c r="L28" s="3"/>
      <c r="M28" s="3"/>
      <c r="N28" s="3"/>
      <c r="O28" s="3"/>
      <c r="P28" s="3" t="s">
        <v>19</v>
      </c>
      <c r="Q28" s="3"/>
      <c r="R28" s="3"/>
      <c r="S28" s="3"/>
      <c r="T28" s="3"/>
      <c r="U28" s="3" t="s">
        <v>32</v>
      </c>
      <c r="Y28" s="3"/>
    </row>
    <row r="29" spans="1:25" x14ac:dyDescent="0.3">
      <c r="A29" s="3" t="s">
        <v>10</v>
      </c>
      <c r="B29" s="3"/>
      <c r="C29" s="3"/>
      <c r="D29" s="3"/>
      <c r="E29" s="3"/>
      <c r="F29" s="3" t="s">
        <v>27</v>
      </c>
      <c r="G29" s="3"/>
      <c r="H29" s="3"/>
      <c r="I29" s="3"/>
      <c r="J29" s="3"/>
      <c r="K29" s="3" t="s">
        <v>28</v>
      </c>
      <c r="L29" s="3"/>
      <c r="P29" s="3" t="s">
        <v>31</v>
      </c>
      <c r="U29" s="3" t="s">
        <v>33</v>
      </c>
      <c r="Y29" s="3"/>
    </row>
    <row r="30" spans="1:25" x14ac:dyDescent="0.3">
      <c r="A30" t="s">
        <v>13</v>
      </c>
      <c r="F30" s="11" t="s">
        <v>13</v>
      </c>
      <c r="K30" s="6" t="s">
        <v>13</v>
      </c>
      <c r="P30" t="s">
        <v>13</v>
      </c>
      <c r="U30" t="s">
        <v>13</v>
      </c>
    </row>
    <row r="31" spans="1:25" x14ac:dyDescent="0.3">
      <c r="B31" t="s">
        <v>14</v>
      </c>
      <c r="C31" t="s">
        <v>15</v>
      </c>
      <c r="D31" t="s">
        <v>16</v>
      </c>
      <c r="F31" s="11"/>
      <c r="G31" t="s">
        <v>14</v>
      </c>
      <c r="H31" t="s">
        <v>15</v>
      </c>
      <c r="I31" t="s">
        <v>16</v>
      </c>
      <c r="L31" t="s">
        <v>14</v>
      </c>
      <c r="M31" t="s">
        <v>15</v>
      </c>
      <c r="N31" t="s">
        <v>16</v>
      </c>
      <c r="Q31" t="s">
        <v>14</v>
      </c>
      <c r="R31" t="s">
        <v>15</v>
      </c>
      <c r="S31" t="s">
        <v>16</v>
      </c>
      <c r="V31" t="s">
        <v>14</v>
      </c>
      <c r="W31" t="s">
        <v>15</v>
      </c>
      <c r="X31" t="s">
        <v>16</v>
      </c>
    </row>
    <row r="32" spans="1:25" x14ac:dyDescent="0.3">
      <c r="A32" t="s">
        <v>24</v>
      </c>
      <c r="B32">
        <v>-7.2244727299999996</v>
      </c>
      <c r="C32">
        <v>3.3690608900000002E-2</v>
      </c>
      <c r="F32" s="11" t="s">
        <v>24</v>
      </c>
      <c r="G32" s="11">
        <v>-7.2343198400000004</v>
      </c>
      <c r="H32" s="11">
        <v>3.2537424400000001E-2</v>
      </c>
      <c r="K32" t="s">
        <v>24</v>
      </c>
      <c r="L32" s="11">
        <v>-7.2208968389999999</v>
      </c>
      <c r="M32" s="11">
        <v>3.2505060699999998E-2</v>
      </c>
      <c r="P32" t="s">
        <v>24</v>
      </c>
      <c r="Q32" s="11">
        <v>-7.1173479300000002</v>
      </c>
      <c r="R32" s="11">
        <v>4.2543024800000002E-2</v>
      </c>
      <c r="U32" t="s">
        <v>24</v>
      </c>
      <c r="V32" s="11">
        <v>-7.2344716030000003</v>
      </c>
      <c r="W32" s="11">
        <v>3.3771427499999999E-2</v>
      </c>
    </row>
    <row r="33" spans="1:24" x14ac:dyDescent="0.3">
      <c r="A33" t="s">
        <v>25</v>
      </c>
      <c r="B33">
        <v>2.8220199699999999</v>
      </c>
      <c r="C33">
        <v>8.3927587000000008E-3</v>
      </c>
      <c r="F33" s="11" t="s">
        <v>29</v>
      </c>
      <c r="G33" s="11">
        <v>3.1831690000000003E-2</v>
      </c>
      <c r="H33" s="11">
        <v>2.2611282999999999E-3</v>
      </c>
      <c r="K33" t="s">
        <v>30</v>
      </c>
      <c r="L33" s="11">
        <v>8.0082139999999996E-3</v>
      </c>
      <c r="M33" s="11">
        <v>5.627796E-4</v>
      </c>
      <c r="P33" t="s">
        <v>29</v>
      </c>
      <c r="Q33" s="11">
        <v>-0.24863551</v>
      </c>
      <c r="R33" s="11">
        <v>6.56949649E-2</v>
      </c>
      <c r="U33" t="s">
        <v>34</v>
      </c>
      <c r="V33" s="11">
        <v>4.8071859999999998E-3</v>
      </c>
      <c r="W33" s="11">
        <v>1.4994915000000001E-3</v>
      </c>
    </row>
    <row r="34" spans="1:24" x14ac:dyDescent="0.3">
      <c r="A34" t="s">
        <v>26</v>
      </c>
      <c r="B34">
        <v>6.0176729999999998E-2</v>
      </c>
      <c r="C34">
        <v>8.139477E-4</v>
      </c>
      <c r="F34" s="11" t="s">
        <v>25</v>
      </c>
      <c r="G34" s="11">
        <v>2.8212139999999999</v>
      </c>
      <c r="H34" s="11">
        <v>8.1038224000000002E-3</v>
      </c>
      <c r="K34" t="s">
        <v>25</v>
      </c>
      <c r="L34" s="11">
        <v>2.8178344609999999</v>
      </c>
      <c r="M34" s="11">
        <v>8.1025052000000004E-3</v>
      </c>
      <c r="P34" t="s">
        <v>25</v>
      </c>
      <c r="Q34" s="11">
        <v>2.7920514600000002</v>
      </c>
      <c r="R34" s="11">
        <v>1.0600247300000001E-2</v>
      </c>
      <c r="U34" t="s">
        <v>25</v>
      </c>
      <c r="V34" s="11">
        <v>2.8229697960000002</v>
      </c>
      <c r="W34" s="11">
        <v>8.3822461000000008E-3</v>
      </c>
    </row>
    <row r="35" spans="1:24" x14ac:dyDescent="0.3">
      <c r="F35" s="15" t="s">
        <v>26</v>
      </c>
      <c r="G35" s="11">
        <v>5.810357E-2</v>
      </c>
      <c r="H35" s="11">
        <v>7.8586179999999995E-4</v>
      </c>
      <c r="J35" s="7"/>
      <c r="K35" s="7" t="s">
        <v>26</v>
      </c>
      <c r="L35" s="11">
        <v>5.8057441000000001E-2</v>
      </c>
      <c r="M35" s="11">
        <v>7.851561E-4</v>
      </c>
      <c r="N35" s="7"/>
      <c r="O35" s="7"/>
      <c r="P35" t="s">
        <v>30</v>
      </c>
      <c r="Q35" s="11">
        <v>6.9899260000000005E-2</v>
      </c>
      <c r="R35" s="11">
        <v>1.6364025099999999E-2</v>
      </c>
      <c r="U35" t="s">
        <v>26</v>
      </c>
      <c r="V35" s="11">
        <v>6.0064104E-2</v>
      </c>
      <c r="W35" s="11">
        <v>8.1242990000000002E-4</v>
      </c>
    </row>
    <row r="36" spans="1:24" x14ac:dyDescent="0.3">
      <c r="A36">
        <v>-2</v>
      </c>
      <c r="B36" t="s">
        <v>81</v>
      </c>
      <c r="C36" t="s">
        <v>82</v>
      </c>
      <c r="D36">
        <v>-7593.4080000000004</v>
      </c>
      <c r="F36" s="16"/>
      <c r="G36" s="11"/>
      <c r="J36" s="7"/>
      <c r="L36" s="11"/>
      <c r="M36" s="7"/>
      <c r="N36" s="7"/>
      <c r="O36" s="7"/>
      <c r="P36" t="s">
        <v>26</v>
      </c>
      <c r="Q36" s="11">
        <v>5.7901010000000003E-2</v>
      </c>
      <c r="R36" s="11">
        <v>7.8304510000000004E-4</v>
      </c>
      <c r="V36" s="11"/>
    </row>
    <row r="37" spans="1:24" x14ac:dyDescent="0.3">
      <c r="F37" s="17">
        <v>-2</v>
      </c>
      <c r="G37" t="s">
        <v>81</v>
      </c>
      <c r="H37" t="s">
        <v>82</v>
      </c>
      <c r="I37" s="8">
        <v>-7784.8109999999997</v>
      </c>
      <c r="J37" s="7"/>
      <c r="K37" s="7">
        <v>-2</v>
      </c>
      <c r="L37" s="7" t="s">
        <v>81</v>
      </c>
      <c r="M37" s="7" t="s">
        <v>82</v>
      </c>
      <c r="N37" s="8">
        <v>-7788.7730000000001</v>
      </c>
      <c r="O37" s="7"/>
      <c r="Q37" s="11"/>
      <c r="U37">
        <v>-2</v>
      </c>
      <c r="V37" t="s">
        <v>81</v>
      </c>
      <c r="W37" t="s">
        <v>82</v>
      </c>
      <c r="X37" s="8">
        <v>-7603.6710000000003</v>
      </c>
    </row>
    <row r="38" spans="1:24" x14ac:dyDescent="0.3">
      <c r="F38" s="25"/>
      <c r="J38" s="7"/>
      <c r="K38" s="7"/>
      <c r="L38" s="7"/>
      <c r="M38" s="7"/>
      <c r="N38" s="7"/>
      <c r="O38" s="7"/>
      <c r="P38">
        <v>-2</v>
      </c>
      <c r="Q38" t="s">
        <v>81</v>
      </c>
      <c r="R38" t="s">
        <v>82</v>
      </c>
      <c r="S38" s="8">
        <v>-7803.5349999999999</v>
      </c>
    </row>
    <row r="39" spans="1:24" x14ac:dyDescent="0.3">
      <c r="J39" s="7"/>
      <c r="K39" s="7"/>
      <c r="L39" s="7"/>
      <c r="M39" s="7"/>
      <c r="N39" s="7"/>
      <c r="O39" s="7"/>
    </row>
    <row r="40" spans="1:24" x14ac:dyDescent="0.3">
      <c r="A40" s="3" t="s">
        <v>20</v>
      </c>
      <c r="F40" s="3" t="s">
        <v>21</v>
      </c>
      <c r="G40" s="7"/>
      <c r="H40" s="7"/>
      <c r="I40" s="7"/>
      <c r="J40" s="7"/>
      <c r="K40" s="3" t="s">
        <v>22</v>
      </c>
      <c r="P40" s="3" t="s">
        <v>23</v>
      </c>
      <c r="Q40" s="3"/>
      <c r="R40" s="3"/>
      <c r="S40" s="3"/>
      <c r="T40" s="3"/>
      <c r="U40" s="3" t="s">
        <v>46</v>
      </c>
      <c r="V40" s="3"/>
      <c r="W40" s="3"/>
      <c r="X40" s="3"/>
    </row>
    <row r="41" spans="1:24" x14ac:dyDescent="0.3">
      <c r="A41" s="3" t="s">
        <v>35</v>
      </c>
      <c r="F41" s="3" t="s">
        <v>37</v>
      </c>
      <c r="G41" s="7"/>
      <c r="H41" s="7"/>
      <c r="I41" s="7"/>
      <c r="J41" s="7"/>
      <c r="K41" s="3" t="s">
        <v>40</v>
      </c>
      <c r="L41" t="s">
        <v>109</v>
      </c>
      <c r="P41" s="3" t="s">
        <v>41</v>
      </c>
      <c r="Q41" s="3"/>
      <c r="R41" s="3"/>
      <c r="S41" s="3"/>
      <c r="T41" s="3"/>
      <c r="U41" s="3" t="s">
        <v>45</v>
      </c>
      <c r="V41" s="3"/>
      <c r="W41" s="3"/>
      <c r="X41" s="3"/>
    </row>
    <row r="42" spans="1:24" x14ac:dyDescent="0.3">
      <c r="A42" t="s">
        <v>13</v>
      </c>
      <c r="F42" s="7" t="s">
        <v>13</v>
      </c>
      <c r="G42" s="7"/>
      <c r="H42" s="7"/>
      <c r="I42" s="7"/>
      <c r="J42" s="7"/>
      <c r="K42" t="s">
        <v>13</v>
      </c>
      <c r="P42" s="3" t="s">
        <v>13</v>
      </c>
      <c r="U42" t="s">
        <v>13</v>
      </c>
    </row>
    <row r="43" spans="1:24" x14ac:dyDescent="0.3">
      <c r="B43" t="s">
        <v>14</v>
      </c>
      <c r="C43" t="s">
        <v>15</v>
      </c>
      <c r="D43" t="s">
        <v>16</v>
      </c>
      <c r="F43" s="7"/>
      <c r="G43" s="7" t="s">
        <v>14</v>
      </c>
      <c r="H43" s="7" t="s">
        <v>15</v>
      </c>
      <c r="I43" s="7" t="s">
        <v>16</v>
      </c>
      <c r="J43" s="7"/>
      <c r="L43" t="s">
        <v>14</v>
      </c>
      <c r="M43" t="s">
        <v>15</v>
      </c>
      <c r="N43" t="s">
        <v>16</v>
      </c>
      <c r="Q43" t="s">
        <v>14</v>
      </c>
      <c r="R43" t="s">
        <v>15</v>
      </c>
      <c r="S43" t="s">
        <v>16</v>
      </c>
      <c r="V43" t="s">
        <v>14</v>
      </c>
      <c r="W43" t="s">
        <v>15</v>
      </c>
      <c r="X43" t="s">
        <v>16</v>
      </c>
    </row>
    <row r="44" spans="1:24" x14ac:dyDescent="0.3">
      <c r="A44" t="s">
        <v>24</v>
      </c>
      <c r="B44" s="19">
        <v>-7.2284861359999999</v>
      </c>
      <c r="C44" s="11">
        <v>3.3653011300000001E-2</v>
      </c>
      <c r="F44" s="7" t="s">
        <v>24</v>
      </c>
      <c r="G44" s="11">
        <v>-7.3166875999999998</v>
      </c>
      <c r="H44" s="11">
        <v>6.6884508999999995E-2</v>
      </c>
      <c r="I44" s="7"/>
      <c r="J44" s="7"/>
      <c r="K44" t="s">
        <v>24</v>
      </c>
      <c r="L44" s="11">
        <v>-7.2963825900000003</v>
      </c>
      <c r="M44" s="11">
        <v>6.2722310000000003E-2</v>
      </c>
      <c r="P44" t="s">
        <v>24</v>
      </c>
      <c r="Q44" s="11">
        <v>-7.3168141000000002</v>
      </c>
      <c r="R44" s="11">
        <v>6.6876155899999998E-2</v>
      </c>
      <c r="U44" t="s">
        <v>24</v>
      </c>
      <c r="V44" s="11">
        <v>-7.3719886800000003</v>
      </c>
      <c r="W44" s="11">
        <v>6.4561533700000007E-2</v>
      </c>
    </row>
    <row r="45" spans="1:24" x14ac:dyDescent="0.3">
      <c r="A45" t="s">
        <v>36</v>
      </c>
      <c r="B45" s="19">
        <v>1.1808739999999999E-3</v>
      </c>
      <c r="C45" s="11">
        <v>3.7384879999999998E-4</v>
      </c>
      <c r="F45" s="7" t="s">
        <v>34</v>
      </c>
      <c r="G45" s="11">
        <v>7.1621270000000001E-2</v>
      </c>
      <c r="H45" s="11">
        <v>4.69471261E-2</v>
      </c>
      <c r="I45" s="7"/>
      <c r="J45" s="7"/>
      <c r="K45" t="s">
        <v>38</v>
      </c>
      <c r="L45" s="11">
        <v>0.10091114</v>
      </c>
      <c r="M45" s="11">
        <v>7.4378478200000001E-2</v>
      </c>
      <c r="P45" t="s">
        <v>34</v>
      </c>
      <c r="Q45" s="11">
        <v>7.1725609999999995E-2</v>
      </c>
      <c r="R45" s="11">
        <v>4.6941262999999997E-2</v>
      </c>
      <c r="U45" t="s">
        <v>34</v>
      </c>
      <c r="V45" s="11">
        <v>0.1075255</v>
      </c>
      <c r="W45" s="11">
        <v>4.5304590800000002E-2</v>
      </c>
    </row>
    <row r="46" spans="1:24" x14ac:dyDescent="0.3">
      <c r="A46" t="s">
        <v>25</v>
      </c>
      <c r="B46" s="19">
        <v>2.8215012439999998</v>
      </c>
      <c r="C46" s="11">
        <v>8.3790571000000001E-3</v>
      </c>
      <c r="F46" s="7" t="s">
        <v>25</v>
      </c>
      <c r="G46" s="11">
        <v>2.8434624300000002</v>
      </c>
      <c r="H46" s="11">
        <v>1.6653358199999999E-2</v>
      </c>
      <c r="I46" s="7"/>
      <c r="J46" s="7"/>
      <c r="K46" t="s">
        <v>25</v>
      </c>
      <c r="L46" s="11">
        <v>2.8398460800000001</v>
      </c>
      <c r="M46" s="11">
        <v>1.5590183699999999E-2</v>
      </c>
      <c r="P46" t="s">
        <v>42</v>
      </c>
      <c r="Q46" s="11">
        <v>0</v>
      </c>
      <c r="R46" s="11">
        <v>0.74507711529999998</v>
      </c>
      <c r="U46" t="s">
        <v>29</v>
      </c>
      <c r="V46" s="11">
        <v>3.2757460000000002E-2</v>
      </c>
      <c r="W46" s="11">
        <v>2.2596272999999998E-3</v>
      </c>
    </row>
    <row r="47" spans="1:24" x14ac:dyDescent="0.3">
      <c r="A47" t="s">
        <v>26</v>
      </c>
      <c r="B47" s="19">
        <v>6.0066874999999999E-2</v>
      </c>
      <c r="C47" s="11">
        <v>8.1245679999999998E-4</v>
      </c>
      <c r="F47" s="7" t="s">
        <v>36</v>
      </c>
      <c r="G47" s="11">
        <v>-1.6665599999999999E-2</v>
      </c>
      <c r="H47" s="11">
        <v>1.1704178900000001E-2</v>
      </c>
      <c r="I47" s="7"/>
      <c r="J47" s="7"/>
      <c r="K47" t="s">
        <v>39</v>
      </c>
      <c r="L47" s="11">
        <v>-2.503586E-2</v>
      </c>
      <c r="M47" s="11">
        <v>1.8504881599999998E-2</v>
      </c>
      <c r="P47" t="s">
        <v>25</v>
      </c>
      <c r="Q47" s="11">
        <v>2.8435007899999998</v>
      </c>
      <c r="R47" s="11">
        <v>1.66512784E-2</v>
      </c>
      <c r="U47" t="s">
        <v>25</v>
      </c>
      <c r="V47" s="11">
        <v>2.8534374100000002</v>
      </c>
      <c r="W47" s="11">
        <v>1.6061642000000001E-2</v>
      </c>
    </row>
    <row r="48" spans="1:24" x14ac:dyDescent="0.3">
      <c r="B48" s="11"/>
      <c r="F48" s="7" t="s">
        <v>26</v>
      </c>
      <c r="G48" s="11">
        <v>6.0041780000000003E-2</v>
      </c>
      <c r="H48" s="11">
        <v>8.1212720000000001E-4</v>
      </c>
      <c r="I48" s="7"/>
      <c r="J48" s="7"/>
      <c r="K48" t="s">
        <v>26</v>
      </c>
      <c r="L48" s="11">
        <v>6.015678E-2</v>
      </c>
      <c r="M48" s="11">
        <v>8.1368629999999998E-4</v>
      </c>
      <c r="P48" t="s">
        <v>36</v>
      </c>
      <c r="Q48" s="11">
        <v>-1.6695910000000001E-2</v>
      </c>
      <c r="R48" s="11">
        <v>1.1702717200000001E-2</v>
      </c>
      <c r="U48" t="s">
        <v>36</v>
      </c>
      <c r="V48" s="11">
        <v>-2.5268820000000001E-2</v>
      </c>
      <c r="W48" s="11">
        <v>1.1293410300000001E-2</v>
      </c>
    </row>
    <row r="49" spans="1:24" x14ac:dyDescent="0.3">
      <c r="A49">
        <v>-2</v>
      </c>
      <c r="B49" t="s">
        <v>81</v>
      </c>
      <c r="C49" t="s">
        <v>82</v>
      </c>
      <c r="D49" s="8">
        <v>-7603.3710000000001</v>
      </c>
      <c r="G49" s="11"/>
      <c r="H49" s="7"/>
      <c r="I49" s="7"/>
      <c r="J49" s="7"/>
      <c r="L49" s="11"/>
      <c r="P49" t="s">
        <v>43</v>
      </c>
      <c r="Q49" s="11">
        <v>0</v>
      </c>
      <c r="R49" s="11">
        <v>0.1060199369</v>
      </c>
      <c r="U49" t="s">
        <v>26</v>
      </c>
      <c r="V49" s="11">
        <v>5.7855299999999998E-2</v>
      </c>
      <c r="W49" s="11">
        <v>7.8247289999999997E-4</v>
      </c>
    </row>
    <row r="50" spans="1:24" x14ac:dyDescent="0.3">
      <c r="F50" s="7">
        <v>-2</v>
      </c>
      <c r="G50" s="7" t="s">
        <v>81</v>
      </c>
      <c r="H50" s="7" t="s">
        <v>82</v>
      </c>
      <c r="I50" s="8">
        <v>-7605.6989999999996</v>
      </c>
      <c r="J50" s="7"/>
      <c r="K50">
        <v>-2</v>
      </c>
      <c r="L50" t="s">
        <v>81</v>
      </c>
      <c r="M50" t="s">
        <v>82</v>
      </c>
      <c r="N50" s="8">
        <v>-7595.2569999999996</v>
      </c>
      <c r="P50" t="s">
        <v>26</v>
      </c>
      <c r="Q50" s="11">
        <v>6.0034280000000002E-2</v>
      </c>
      <c r="R50" s="11">
        <v>8.1187350000000002E-4</v>
      </c>
      <c r="V50" s="11"/>
    </row>
    <row r="51" spans="1:24" x14ac:dyDescent="0.3">
      <c r="J51" s="7"/>
      <c r="K51" s="7"/>
      <c r="L51" s="7"/>
      <c r="M51" s="7"/>
      <c r="N51" s="7"/>
      <c r="O51" s="7"/>
      <c r="Q51" s="11"/>
      <c r="U51">
        <v>-2</v>
      </c>
      <c r="V51" t="s">
        <v>81</v>
      </c>
      <c r="W51" t="s">
        <v>82</v>
      </c>
      <c r="X51" s="8">
        <v>-7808.0709999999999</v>
      </c>
    </row>
    <row r="52" spans="1:24" x14ac:dyDescent="0.3">
      <c r="J52" s="3"/>
      <c r="P52">
        <v>-2</v>
      </c>
      <c r="Q52" t="s">
        <v>81</v>
      </c>
      <c r="R52" t="s">
        <v>82</v>
      </c>
      <c r="S52" s="8">
        <v>-7605.6989999999996</v>
      </c>
    </row>
    <row r="53" spans="1:24" x14ac:dyDescent="0.3">
      <c r="J53" s="3"/>
      <c r="S53" s="8"/>
    </row>
    <row r="54" spans="1:24" x14ac:dyDescent="0.3">
      <c r="A54" s="3" t="s">
        <v>44</v>
      </c>
      <c r="B54" s="3"/>
      <c r="C54" s="3"/>
      <c r="D54" s="3"/>
      <c r="E54" s="3"/>
      <c r="F54" s="3" t="s">
        <v>47</v>
      </c>
      <c r="J54" s="3"/>
      <c r="K54" s="3" t="s">
        <v>51</v>
      </c>
      <c r="P54" s="3" t="s">
        <v>53</v>
      </c>
      <c r="U54" s="3" t="s">
        <v>55</v>
      </c>
      <c r="W54" s="4"/>
    </row>
    <row r="55" spans="1:24" x14ac:dyDescent="0.3">
      <c r="A55" s="3" t="s">
        <v>49</v>
      </c>
      <c r="B55" s="3"/>
      <c r="C55" s="3"/>
      <c r="D55" s="3"/>
      <c r="E55" s="3"/>
      <c r="F55" s="3" t="s">
        <v>48</v>
      </c>
      <c r="K55" t="s">
        <v>50</v>
      </c>
      <c r="L55" t="s">
        <v>109</v>
      </c>
      <c r="P55" t="s">
        <v>52</v>
      </c>
      <c r="Q55" t="s">
        <v>109</v>
      </c>
      <c r="U55" t="s">
        <v>54</v>
      </c>
      <c r="W55" t="s">
        <v>109</v>
      </c>
    </row>
    <row r="56" spans="1:24" x14ac:dyDescent="0.3">
      <c r="A56" t="s">
        <v>13</v>
      </c>
      <c r="F56" t="s">
        <v>13</v>
      </c>
      <c r="K56" t="s">
        <v>13</v>
      </c>
      <c r="P56" t="s">
        <v>13</v>
      </c>
      <c r="U56" t="s">
        <v>13</v>
      </c>
    </row>
    <row r="57" spans="1:24" x14ac:dyDescent="0.3">
      <c r="B57" t="s">
        <v>14</v>
      </c>
      <c r="C57" t="s">
        <v>15</v>
      </c>
      <c r="D57" t="s">
        <v>16</v>
      </c>
      <c r="G57" t="s">
        <v>14</v>
      </c>
      <c r="H57" t="s">
        <v>15</v>
      </c>
      <c r="I57" t="s">
        <v>16</v>
      </c>
      <c r="L57" t="s">
        <v>14</v>
      </c>
      <c r="M57" t="s">
        <v>15</v>
      </c>
      <c r="N57" t="s">
        <v>16</v>
      </c>
      <c r="Q57" t="s">
        <v>14</v>
      </c>
      <c r="R57" t="s">
        <v>15</v>
      </c>
      <c r="S57" t="s">
        <v>16</v>
      </c>
      <c r="V57" t="s">
        <v>14</v>
      </c>
      <c r="W57" t="s">
        <v>15</v>
      </c>
      <c r="X57" t="s">
        <v>16</v>
      </c>
    </row>
    <row r="58" spans="1:24" x14ac:dyDescent="0.3">
      <c r="A58" t="s">
        <v>24</v>
      </c>
      <c r="B58" s="11">
        <v>-7.36163451</v>
      </c>
      <c r="C58" s="11">
        <v>6.4470534699999998E-2</v>
      </c>
      <c r="F58" t="s">
        <v>24</v>
      </c>
      <c r="G58" s="11">
        <v>-7.27668669</v>
      </c>
      <c r="H58" s="11">
        <v>6.7822555500000006E-2</v>
      </c>
      <c r="K58" t="s">
        <v>24</v>
      </c>
      <c r="L58" s="11">
        <v>-7.3569026199999996</v>
      </c>
      <c r="M58" s="11">
        <v>6.0642201499999999E-2</v>
      </c>
      <c r="P58" t="s">
        <v>24</v>
      </c>
      <c r="Q58" s="11">
        <v>-7.3418962429999999</v>
      </c>
      <c r="R58" s="11">
        <v>6.0540318000000003E-2</v>
      </c>
      <c r="U58" t="s">
        <v>24</v>
      </c>
      <c r="V58" s="11">
        <v>-7.2348391599999999</v>
      </c>
      <c r="W58" s="11">
        <v>6.7308339499999995E-2</v>
      </c>
    </row>
    <row r="59" spans="1:24" x14ac:dyDescent="0.3">
      <c r="A59" t="s">
        <v>34</v>
      </c>
      <c r="B59" s="11">
        <v>0.110167346</v>
      </c>
      <c r="C59" s="11">
        <v>4.52779892E-2</v>
      </c>
      <c r="F59" t="s">
        <v>34</v>
      </c>
      <c r="G59" s="11">
        <v>0.12937861</v>
      </c>
      <c r="H59" s="11">
        <v>4.5402362600000003E-2</v>
      </c>
      <c r="K59" t="s">
        <v>29</v>
      </c>
      <c r="L59" s="11">
        <v>3.2544669999999998E-2</v>
      </c>
      <c r="M59" s="11">
        <v>2.2747913000000001E-3</v>
      </c>
      <c r="P59" t="s">
        <v>38</v>
      </c>
      <c r="Q59" s="11">
        <v>0.16696730700000001</v>
      </c>
      <c r="R59" s="11">
        <v>7.1841601000000005E-2</v>
      </c>
      <c r="U59" t="s">
        <v>29</v>
      </c>
      <c r="V59" s="11">
        <v>-0.24104527000000001</v>
      </c>
      <c r="W59" s="11">
        <v>6.5781413299999994E-2</v>
      </c>
    </row>
    <row r="60" spans="1:24" x14ac:dyDescent="0.3">
      <c r="A60" t="s">
        <v>25</v>
      </c>
      <c r="B60" s="11">
        <v>2.8508360430000002</v>
      </c>
      <c r="C60" s="11">
        <v>1.60420132E-2</v>
      </c>
      <c r="F60" t="s">
        <v>29</v>
      </c>
      <c r="G60" s="11">
        <v>-0.25832669000000003</v>
      </c>
      <c r="H60" s="11">
        <v>6.5874178300000003E-2</v>
      </c>
      <c r="K60" t="s">
        <v>38</v>
      </c>
      <c r="L60" s="11">
        <v>0.16897175</v>
      </c>
      <c r="M60" s="11">
        <v>7.1894164999999996E-2</v>
      </c>
      <c r="P60" t="s">
        <v>25</v>
      </c>
      <c r="Q60" s="11">
        <v>2.8471966750000002</v>
      </c>
      <c r="R60" s="11">
        <v>1.503581E-2</v>
      </c>
      <c r="U60" t="s">
        <v>38</v>
      </c>
      <c r="V60" s="11">
        <v>0.15871194</v>
      </c>
      <c r="W60" s="11">
        <v>7.17023839E-2</v>
      </c>
    </row>
    <row r="61" spans="1:24" x14ac:dyDescent="0.3">
      <c r="A61" t="s">
        <v>36</v>
      </c>
      <c r="B61" s="11">
        <v>-2.5936328000000002E-2</v>
      </c>
      <c r="C61" s="11">
        <v>1.12867269E-2</v>
      </c>
      <c r="F61" t="s">
        <v>25</v>
      </c>
      <c r="G61" s="11">
        <v>2.8297807100000001</v>
      </c>
      <c r="H61" s="11">
        <v>1.68694463E-2</v>
      </c>
      <c r="K61" t="s">
        <v>25</v>
      </c>
      <c r="L61" s="11">
        <v>2.8509578100000001</v>
      </c>
      <c r="M61" s="11">
        <v>1.5056468700000001E-2</v>
      </c>
      <c r="P61" t="s">
        <v>30</v>
      </c>
      <c r="Q61" s="11">
        <v>8.182145E-3</v>
      </c>
      <c r="R61" s="11">
        <v>5.6609900000000003E-4</v>
      </c>
      <c r="U61" t="s">
        <v>25</v>
      </c>
      <c r="V61" s="11">
        <v>2.8206302499999998</v>
      </c>
      <c r="W61" s="11">
        <v>1.6712979900000001E-2</v>
      </c>
    </row>
    <row r="62" spans="1:24" x14ac:dyDescent="0.3">
      <c r="A62" t="s">
        <v>30</v>
      </c>
      <c r="B62" s="11">
        <v>8.2372810000000008E-3</v>
      </c>
      <c r="C62" s="11">
        <v>5.6245399999999999E-4</v>
      </c>
      <c r="F62" t="s">
        <v>36</v>
      </c>
      <c r="G62" s="11">
        <v>-3.0801410000000001E-2</v>
      </c>
      <c r="H62" s="11">
        <v>1.13198676E-2</v>
      </c>
      <c r="K62" t="s">
        <v>39</v>
      </c>
      <c r="L62" s="11">
        <v>-4.1081609999999998E-2</v>
      </c>
      <c r="M62" s="11">
        <v>1.7882800800000001E-2</v>
      </c>
      <c r="P62" t="s">
        <v>39</v>
      </c>
      <c r="Q62" s="11">
        <v>-4.0591611999999999E-2</v>
      </c>
      <c r="R62" s="11">
        <v>1.7869887000000001E-2</v>
      </c>
      <c r="U62" t="s">
        <v>30</v>
      </c>
      <c r="V62" s="11">
        <v>6.8170980000000006E-2</v>
      </c>
      <c r="W62" s="11">
        <v>1.63807048E-2</v>
      </c>
    </row>
    <row r="63" spans="1:24" x14ac:dyDescent="0.3">
      <c r="A63" t="s">
        <v>26</v>
      </c>
      <c r="B63" s="11">
        <v>5.7809149999999997E-2</v>
      </c>
      <c r="C63" s="11">
        <v>7.8180139999999996E-4</v>
      </c>
      <c r="F63" t="s">
        <v>30</v>
      </c>
      <c r="G63" s="11">
        <v>7.2552580000000005E-2</v>
      </c>
      <c r="H63" s="11">
        <v>1.6410128199999999E-2</v>
      </c>
      <c r="K63" t="s">
        <v>26</v>
      </c>
      <c r="L63" s="11">
        <v>5.8019870000000001E-2</v>
      </c>
      <c r="M63" s="11">
        <v>7.847361E-4</v>
      </c>
      <c r="P63" t="s">
        <v>26</v>
      </c>
      <c r="Q63" s="11">
        <v>5.7982660999999998E-2</v>
      </c>
      <c r="R63" s="11">
        <v>7.8431300000000002E-4</v>
      </c>
      <c r="U63" t="s">
        <v>39</v>
      </c>
      <c r="V63" s="11">
        <v>-3.8662080000000001E-2</v>
      </c>
      <c r="W63" s="11">
        <v>1.7833792500000001E-2</v>
      </c>
    </row>
    <row r="64" spans="1:24" x14ac:dyDescent="0.3">
      <c r="B64" s="11"/>
      <c r="F64" t="s">
        <v>26</v>
      </c>
      <c r="G64" s="11">
        <v>5.7629519999999997E-2</v>
      </c>
      <c r="H64" s="11">
        <v>7.7901260000000003E-4</v>
      </c>
      <c r="L64" s="11"/>
      <c r="Q64" s="11"/>
      <c r="U64" t="s">
        <v>26</v>
      </c>
      <c r="V64" s="11">
        <v>5.7821740000000003E-2</v>
      </c>
      <c r="W64" s="11">
        <v>7.8176410000000004E-4</v>
      </c>
    </row>
    <row r="65" spans="1:24" x14ac:dyDescent="0.3">
      <c r="A65">
        <v>-2</v>
      </c>
      <c r="B65" t="s">
        <v>81</v>
      </c>
      <c r="C65" s="4" t="s">
        <v>82</v>
      </c>
      <c r="D65" s="8">
        <v>-7812.2120000000004</v>
      </c>
      <c r="G65" s="11"/>
      <c r="K65">
        <v>-2</v>
      </c>
      <c r="L65" t="s">
        <v>81</v>
      </c>
      <c r="M65" t="s">
        <v>82</v>
      </c>
      <c r="N65" s="8">
        <v>-7792.72</v>
      </c>
      <c r="P65">
        <v>-2</v>
      </c>
      <c r="Q65" t="s">
        <v>81</v>
      </c>
      <c r="R65" t="s">
        <v>82</v>
      </c>
      <c r="S65" s="8">
        <v>-7796.5969999999998</v>
      </c>
      <c r="V65" s="11"/>
    </row>
    <row r="66" spans="1:24" x14ac:dyDescent="0.3">
      <c r="C66" s="4"/>
      <c r="F66">
        <v>-2</v>
      </c>
      <c r="G66" t="s">
        <v>81</v>
      </c>
      <c r="H66" t="s">
        <v>82</v>
      </c>
      <c r="I66" s="8">
        <v>-7827.5439999999999</v>
      </c>
      <c r="U66">
        <v>-2</v>
      </c>
      <c r="V66" t="s">
        <v>81</v>
      </c>
      <c r="W66" t="s">
        <v>82</v>
      </c>
      <c r="X66" s="8">
        <v>-7810.0550000000003</v>
      </c>
    </row>
    <row r="68" spans="1:24" x14ac:dyDescent="0.3">
      <c r="A68" s="3" t="s">
        <v>57</v>
      </c>
      <c r="F68" s="3" t="s">
        <v>58</v>
      </c>
      <c r="K68" s="3" t="s">
        <v>61</v>
      </c>
      <c r="P68" s="3" t="s">
        <v>63</v>
      </c>
      <c r="U68" s="3" t="s">
        <v>66</v>
      </c>
    </row>
    <row r="69" spans="1:24" x14ac:dyDescent="0.3">
      <c r="A69" s="3" t="s">
        <v>56</v>
      </c>
      <c r="F69" s="3" t="s">
        <v>59</v>
      </c>
      <c r="K69" s="3" t="s">
        <v>60</v>
      </c>
      <c r="P69" s="3" t="s">
        <v>62</v>
      </c>
      <c r="U69" s="3" t="s">
        <v>65</v>
      </c>
    </row>
    <row r="70" spans="1:24" x14ac:dyDescent="0.3">
      <c r="A70" t="s">
        <v>13</v>
      </c>
      <c r="F70" t="s">
        <v>13</v>
      </c>
      <c r="K70" t="s">
        <v>13</v>
      </c>
      <c r="P70" t="s">
        <v>13</v>
      </c>
      <c r="U70" t="s">
        <v>13</v>
      </c>
    </row>
    <row r="71" spans="1:24" x14ac:dyDescent="0.3">
      <c r="B71" t="s">
        <v>14</v>
      </c>
      <c r="C71" t="s">
        <v>15</v>
      </c>
      <c r="D71" t="s">
        <v>16</v>
      </c>
      <c r="G71" t="s">
        <v>14</v>
      </c>
      <c r="H71" t="s">
        <v>15</v>
      </c>
      <c r="I71" t="s">
        <v>16</v>
      </c>
      <c r="L71" t="s">
        <v>14</v>
      </c>
      <c r="M71" t="s">
        <v>15</v>
      </c>
      <c r="N71" t="s">
        <v>16</v>
      </c>
      <c r="Q71" t="s">
        <v>14</v>
      </c>
      <c r="R71" t="s">
        <v>15</v>
      </c>
      <c r="S71" t="s">
        <v>16</v>
      </c>
      <c r="V71" t="s">
        <v>14</v>
      </c>
      <c r="W71" t="s">
        <v>15</v>
      </c>
      <c r="X71" t="s">
        <v>16</v>
      </c>
    </row>
    <row r="72" spans="1:24" x14ac:dyDescent="0.3">
      <c r="A72" t="s">
        <v>24</v>
      </c>
      <c r="B72" s="11">
        <v>-7.2474020760000002</v>
      </c>
      <c r="C72" s="11">
        <v>3.2571638600000001E-2</v>
      </c>
      <c r="F72" t="s">
        <v>24</v>
      </c>
      <c r="G72" s="11">
        <v>-7.2225799039999998</v>
      </c>
      <c r="H72" s="11">
        <v>3.24213343E-2</v>
      </c>
      <c r="K72" t="s">
        <v>24</v>
      </c>
      <c r="L72" s="11">
        <v>-7.2536882990000002</v>
      </c>
      <c r="M72" s="11">
        <v>3.2718749999999998E-2</v>
      </c>
      <c r="P72" t="s">
        <v>24</v>
      </c>
      <c r="Q72" s="11">
        <v>-7.2539168590000003</v>
      </c>
      <c r="R72" s="11">
        <v>3.2712061200000003E-2</v>
      </c>
      <c r="U72" t="s">
        <v>24</v>
      </c>
      <c r="V72" s="11">
        <v>-7.2303043210000002</v>
      </c>
      <c r="W72" s="11">
        <v>3.2457016499999998E-2</v>
      </c>
    </row>
    <row r="73" spans="1:24" x14ac:dyDescent="0.3">
      <c r="A73" t="s">
        <v>34</v>
      </c>
      <c r="B73" s="11">
        <v>6.2035370000000003E-3</v>
      </c>
      <c r="C73" s="11">
        <v>1.4489231E-3</v>
      </c>
      <c r="F73" t="s">
        <v>25</v>
      </c>
      <c r="G73" s="11">
        <v>2.8162487340000002</v>
      </c>
      <c r="H73" s="11">
        <v>8.0779721000000006E-3</v>
      </c>
      <c r="K73" t="s">
        <v>110</v>
      </c>
      <c r="L73" s="11">
        <v>8.6512180000000004E-3</v>
      </c>
      <c r="M73" s="11">
        <v>1.902824E-3</v>
      </c>
      <c r="P73" t="s">
        <v>34</v>
      </c>
      <c r="Q73" s="11">
        <v>2.8130009999999999E-3</v>
      </c>
      <c r="R73" s="11">
        <v>2.2348706000000001E-3</v>
      </c>
      <c r="U73" t="s">
        <v>25</v>
      </c>
      <c r="V73" s="11">
        <v>2.817371997</v>
      </c>
      <c r="W73" s="11">
        <v>8.0742900999999992E-3</v>
      </c>
    </row>
    <row r="74" spans="1:24" x14ac:dyDescent="0.3">
      <c r="A74" t="s">
        <v>29</v>
      </c>
      <c r="B74" s="11">
        <v>3.2479165999999997E-2</v>
      </c>
      <c r="C74" s="11">
        <v>2.2585968000000001E-3</v>
      </c>
      <c r="F74" t="s">
        <v>36</v>
      </c>
      <c r="G74" s="11">
        <v>1.51432E-3</v>
      </c>
      <c r="H74" s="11">
        <v>3.6088599999999999E-4</v>
      </c>
      <c r="K74" t="s">
        <v>29</v>
      </c>
      <c r="L74" s="11">
        <v>4.3313417E-2</v>
      </c>
      <c r="M74" s="11">
        <v>3.3877849999999999E-3</v>
      </c>
      <c r="P74" t="s">
        <v>110</v>
      </c>
      <c r="Q74" s="11">
        <v>5.8480590000000001E-3</v>
      </c>
      <c r="R74" s="11">
        <v>2.9361417E-3</v>
      </c>
      <c r="U74" t="s">
        <v>111</v>
      </c>
      <c r="V74" s="11">
        <v>2.1174750000000002E-3</v>
      </c>
      <c r="W74" s="11">
        <v>4.743964E-4</v>
      </c>
    </row>
    <row r="75" spans="1:24" x14ac:dyDescent="0.3">
      <c r="A75" t="s">
        <v>25</v>
      </c>
      <c r="B75" s="11">
        <v>2.8224199969999999</v>
      </c>
      <c r="C75" s="11">
        <v>8.0814618000000001E-3</v>
      </c>
      <c r="F75" t="s">
        <v>30</v>
      </c>
      <c r="G75" s="11">
        <v>8.1536830000000001E-3</v>
      </c>
      <c r="H75" s="11">
        <v>5.6206880000000004E-4</v>
      </c>
      <c r="K75" t="s">
        <v>25</v>
      </c>
      <c r="L75" s="11">
        <v>2.8231747149999999</v>
      </c>
      <c r="M75" s="11">
        <v>8.0874880000000003E-3</v>
      </c>
      <c r="P75" t="s">
        <v>29</v>
      </c>
      <c r="Q75" s="11">
        <v>3.9900950999999997E-2</v>
      </c>
      <c r="R75" s="11">
        <v>4.3568384999999998E-3</v>
      </c>
      <c r="U75" t="s">
        <v>30</v>
      </c>
      <c r="V75" s="11">
        <v>1.0814074E-2</v>
      </c>
      <c r="W75" s="11">
        <v>8.4254079999999997E-4</v>
      </c>
    </row>
    <row r="76" spans="1:24" x14ac:dyDescent="0.3">
      <c r="A76" t="s">
        <v>26</v>
      </c>
      <c r="B76" s="11">
        <v>5.7908142000000003E-2</v>
      </c>
      <c r="C76" s="11">
        <v>7.8318850000000005E-4</v>
      </c>
      <c r="F76" t="s">
        <v>26</v>
      </c>
      <c r="G76" s="11">
        <v>5.7867420000000003E-2</v>
      </c>
      <c r="H76" s="11">
        <v>7.8250219999999998E-4</v>
      </c>
      <c r="K76" t="s">
        <v>26</v>
      </c>
      <c r="L76" s="11">
        <v>5.7885297000000002E-2</v>
      </c>
      <c r="M76" s="11">
        <v>7.8292800000000001E-4</v>
      </c>
      <c r="P76" t="s">
        <v>25</v>
      </c>
      <c r="Q76" s="11">
        <v>2.823227218</v>
      </c>
      <c r="R76" s="11">
        <v>8.0858428999999992E-3</v>
      </c>
      <c r="U76" t="s">
        <v>26</v>
      </c>
      <c r="V76" s="11">
        <v>5.7850250999999998E-2</v>
      </c>
      <c r="W76" s="11">
        <v>7.8242280000000001E-4</v>
      </c>
    </row>
    <row r="77" spans="1:24" x14ac:dyDescent="0.3">
      <c r="B77" s="11"/>
      <c r="G77" s="11"/>
      <c r="L77" s="11"/>
      <c r="P77" t="s">
        <v>26</v>
      </c>
      <c r="Q77" s="11">
        <v>5.7866353000000002E-2</v>
      </c>
      <c r="R77" s="11">
        <v>7.8262760000000003E-4</v>
      </c>
      <c r="V77" s="11"/>
    </row>
    <row r="78" spans="1:24" x14ac:dyDescent="0.3">
      <c r="A78">
        <v>-2</v>
      </c>
      <c r="B78" t="s">
        <v>81</v>
      </c>
      <c r="C78" t="s">
        <v>82</v>
      </c>
      <c r="D78" s="8">
        <v>-7803.0860000000002</v>
      </c>
      <c r="F78">
        <v>-2</v>
      </c>
      <c r="G78" t="s">
        <v>81</v>
      </c>
      <c r="H78" t="s">
        <v>82</v>
      </c>
      <c r="I78" s="8">
        <v>-7806.2849999999999</v>
      </c>
      <c r="K78">
        <v>-2</v>
      </c>
      <c r="L78" t="s">
        <v>81</v>
      </c>
      <c r="M78" t="s">
        <v>82</v>
      </c>
      <c r="N78" s="8">
        <v>-7805.4660000000003</v>
      </c>
      <c r="Q78" s="11"/>
      <c r="U78">
        <v>-2</v>
      </c>
      <c r="V78" t="s">
        <v>81</v>
      </c>
      <c r="W78" t="s">
        <v>82</v>
      </c>
      <c r="X78" s="8">
        <v>-7808.6329999999998</v>
      </c>
    </row>
    <row r="79" spans="1:24" x14ac:dyDescent="0.3">
      <c r="P79">
        <v>-2</v>
      </c>
      <c r="Q79" t="s">
        <v>81</v>
      </c>
      <c r="R79" t="s">
        <v>82</v>
      </c>
      <c r="S79" s="8">
        <v>-7807.0510000000004</v>
      </c>
    </row>
    <row r="81" spans="1:24" x14ac:dyDescent="0.3">
      <c r="A81" s="3" t="s">
        <v>67</v>
      </c>
      <c r="F81" s="3" t="s">
        <v>70</v>
      </c>
      <c r="K81" s="3" t="s">
        <v>72</v>
      </c>
      <c r="P81" s="3"/>
      <c r="U81" s="3"/>
    </row>
    <row r="82" spans="1:24" x14ac:dyDescent="0.3">
      <c r="A82" s="3" t="s">
        <v>68</v>
      </c>
      <c r="F82" s="3" t="s">
        <v>69</v>
      </c>
      <c r="K82" t="s">
        <v>71</v>
      </c>
      <c r="P82" s="3"/>
      <c r="U82" s="3"/>
    </row>
    <row r="83" spans="1:24" x14ac:dyDescent="0.3">
      <c r="A83" t="s">
        <v>13</v>
      </c>
      <c r="F83" t="s">
        <v>13</v>
      </c>
      <c r="K83" t="s">
        <v>13</v>
      </c>
    </row>
    <row r="84" spans="1:24" x14ac:dyDescent="0.3">
      <c r="B84" t="s">
        <v>14</v>
      </c>
      <c r="C84" t="s">
        <v>15</v>
      </c>
      <c r="D84" t="s">
        <v>16</v>
      </c>
      <c r="G84" t="s">
        <v>14</v>
      </c>
      <c r="H84" t="s">
        <v>15</v>
      </c>
      <c r="I84" t="s">
        <v>16</v>
      </c>
      <c r="L84" t="s">
        <v>14</v>
      </c>
      <c r="M84" t="s">
        <v>15</v>
      </c>
      <c r="N84" t="s">
        <v>16</v>
      </c>
    </row>
    <row r="85" spans="1:24" x14ac:dyDescent="0.3">
      <c r="A85" t="s">
        <v>24</v>
      </c>
      <c r="B85" s="11">
        <v>-7.2295664672999997</v>
      </c>
      <c r="C85" s="11">
        <v>3.2453250000000003E-2</v>
      </c>
      <c r="F85" t="s">
        <v>24</v>
      </c>
      <c r="G85" s="11">
        <v>-7.3440204700000002</v>
      </c>
      <c r="H85" s="11">
        <v>8.5029375099999999E-2</v>
      </c>
      <c r="K85" t="s">
        <v>24</v>
      </c>
      <c r="L85" s="11">
        <v>-7.2416425220000002</v>
      </c>
      <c r="M85" s="11">
        <v>3.2863128200000001E-2</v>
      </c>
      <c r="Q85" s="12"/>
      <c r="R85" s="20"/>
      <c r="V85" s="12"/>
      <c r="W85" s="12"/>
      <c r="X85" s="6"/>
    </row>
    <row r="86" spans="1:24" x14ac:dyDescent="0.3">
      <c r="A86" t="s">
        <v>25</v>
      </c>
      <c r="B86" s="11">
        <v>2.8171897609999998</v>
      </c>
      <c r="C86" s="11">
        <v>8.0733420000000007E-3</v>
      </c>
      <c r="F86" t="s">
        <v>34</v>
      </c>
      <c r="G86" s="11">
        <v>6.6436229999999999E-2</v>
      </c>
      <c r="H86" s="11">
        <v>6.5156472899999998E-2</v>
      </c>
      <c r="K86" t="s">
        <v>38</v>
      </c>
      <c r="L86" s="11">
        <v>1.5249840000000001E-3</v>
      </c>
      <c r="M86" s="11">
        <v>3.5829074999999999E-3</v>
      </c>
      <c r="Q86" s="12"/>
      <c r="R86" s="20"/>
      <c r="V86" s="12"/>
      <c r="W86" s="12"/>
      <c r="X86" s="6"/>
    </row>
    <row r="87" spans="1:24" x14ac:dyDescent="0.3">
      <c r="A87" t="s">
        <v>36</v>
      </c>
      <c r="B87" s="11">
        <v>6.831176E-4</v>
      </c>
      <c r="C87" s="11">
        <v>5.5623200000000004E-4</v>
      </c>
      <c r="F87" t="s">
        <v>110</v>
      </c>
      <c r="G87" s="11">
        <v>0.11718616</v>
      </c>
      <c r="H87" s="11">
        <v>9.0841415800000005E-2</v>
      </c>
      <c r="K87" t="s">
        <v>112</v>
      </c>
      <c r="L87" s="11">
        <v>4.3668639999999998E-3</v>
      </c>
      <c r="M87" s="11">
        <v>4.8400248000000003E-3</v>
      </c>
      <c r="Q87" s="12"/>
      <c r="R87" s="20"/>
      <c r="V87" s="12"/>
      <c r="W87" s="12"/>
      <c r="X87" s="6"/>
    </row>
    <row r="88" spans="1:24" x14ac:dyDescent="0.3">
      <c r="A88" t="s">
        <v>111</v>
      </c>
      <c r="B88" s="11">
        <v>1.4332224E-3</v>
      </c>
      <c r="C88" s="11">
        <v>7.3140219999999999E-4</v>
      </c>
      <c r="F88" t="s">
        <v>29</v>
      </c>
      <c r="G88" s="11">
        <v>-0.10975652</v>
      </c>
      <c r="H88" s="11">
        <v>0.13084983629999999</v>
      </c>
      <c r="K88" t="s">
        <v>29</v>
      </c>
      <c r="L88" s="11">
        <v>3.5141146999999998E-2</v>
      </c>
      <c r="M88" s="11">
        <v>3.9587329999999999E-3</v>
      </c>
      <c r="Q88" s="12"/>
      <c r="R88" s="20"/>
      <c r="V88" s="12"/>
      <c r="W88" s="12"/>
      <c r="X88" s="6"/>
    </row>
    <row r="89" spans="1:24" x14ac:dyDescent="0.3">
      <c r="A89" t="s">
        <v>30</v>
      </c>
      <c r="B89" s="11">
        <v>9.9769356000000003E-3</v>
      </c>
      <c r="C89" s="11">
        <v>1.0844839999999999E-3</v>
      </c>
      <c r="F89" t="s">
        <v>25</v>
      </c>
      <c r="G89" s="11">
        <v>2.8458113100000002</v>
      </c>
      <c r="H89" s="11">
        <v>2.1158500899999998E-2</v>
      </c>
      <c r="K89" t="s">
        <v>25</v>
      </c>
      <c r="L89" s="11">
        <v>2.8219744549999999</v>
      </c>
      <c r="M89" s="11">
        <v>8.1207368999999998E-3</v>
      </c>
      <c r="P89" s="13"/>
      <c r="Q89" s="11"/>
      <c r="R89" s="21"/>
      <c r="V89" s="12"/>
      <c r="W89" s="12"/>
      <c r="X89" s="6"/>
    </row>
    <row r="90" spans="1:24" x14ac:dyDescent="0.3">
      <c r="A90" t="s">
        <v>26</v>
      </c>
      <c r="B90" s="11">
        <v>5.7833610200000003E-2</v>
      </c>
      <c r="C90" s="11">
        <v>7.8218359999999998E-4</v>
      </c>
      <c r="F90" t="s">
        <v>36</v>
      </c>
      <c r="G90" s="11">
        <v>-1.589614E-2</v>
      </c>
      <c r="H90" s="11">
        <v>1.6226891600000001E-2</v>
      </c>
      <c r="K90" t="s">
        <v>26</v>
      </c>
      <c r="L90" s="11">
        <v>5.8058736E-2</v>
      </c>
      <c r="M90" s="11">
        <v>7.8509930000000003E-4</v>
      </c>
      <c r="Q90" s="8"/>
      <c r="R90" s="21"/>
      <c r="U90" s="13"/>
      <c r="V90" s="12"/>
      <c r="W90" s="12"/>
      <c r="X90" s="6"/>
    </row>
    <row r="91" spans="1:24" x14ac:dyDescent="0.3">
      <c r="A91" s="13"/>
      <c r="B91" s="11"/>
      <c r="F91" t="s">
        <v>111</v>
      </c>
      <c r="G91" s="11">
        <v>-2.787941E-2</v>
      </c>
      <c r="H91" s="11">
        <v>2.2644824899999999E-2</v>
      </c>
      <c r="K91" s="13"/>
      <c r="L91" s="11"/>
      <c r="Q91" s="8"/>
      <c r="R91" s="8"/>
      <c r="V91" s="8"/>
      <c r="W91" s="8"/>
    </row>
    <row r="92" spans="1:24" x14ac:dyDescent="0.3">
      <c r="A92">
        <v>-2</v>
      </c>
      <c r="B92" t="s">
        <v>81</v>
      </c>
      <c r="C92" t="s">
        <v>82</v>
      </c>
      <c r="D92">
        <v>-7810.14</v>
      </c>
      <c r="F92" t="s">
        <v>30</v>
      </c>
      <c r="G92" s="11">
        <v>3.7222970000000001E-2</v>
      </c>
      <c r="H92" s="11">
        <v>3.2590239E-2</v>
      </c>
      <c r="K92">
        <v>-2</v>
      </c>
      <c r="L92" t="s">
        <v>81</v>
      </c>
      <c r="M92" t="s">
        <v>82</v>
      </c>
      <c r="N92">
        <v>-7788.3040000000001</v>
      </c>
      <c r="Q92" s="8"/>
      <c r="R92" s="8"/>
      <c r="V92" s="8"/>
      <c r="W92" s="8"/>
    </row>
    <row r="93" spans="1:24" x14ac:dyDescent="0.3">
      <c r="F93" t="s">
        <v>26</v>
      </c>
      <c r="G93" s="11">
        <v>5.7599129999999998E-2</v>
      </c>
      <c r="H93" s="11">
        <v>7.7904069999999996E-4</v>
      </c>
      <c r="Q93" s="8"/>
      <c r="R93" s="8"/>
    </row>
    <row r="94" spans="1:24" x14ac:dyDescent="0.3">
      <c r="F94" s="13"/>
      <c r="G94" s="11"/>
    </row>
    <row r="95" spans="1:24" x14ac:dyDescent="0.3">
      <c r="F95">
        <v>-2</v>
      </c>
      <c r="G95" t="s">
        <v>81</v>
      </c>
      <c r="H95" t="s">
        <v>82</v>
      </c>
      <c r="I95">
        <v>-7832.4780000000001</v>
      </c>
      <c r="S95" s="8"/>
    </row>
  </sheetData>
  <sortState ref="A2:L24">
    <sortCondition ref="I2:I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F21" sqref="F21:F24"/>
    </sheetView>
  </sheetViews>
  <sheetFormatPr defaultRowHeight="14.4" x14ac:dyDescent="0.3"/>
  <cols>
    <col min="6" max="6" width="11.5546875" bestFit="1" customWidth="1"/>
    <col min="7" max="7" width="13.33203125" bestFit="1" customWidth="1"/>
    <col min="11" max="11" width="13.33203125" bestFit="1" customWidth="1"/>
    <col min="16" max="16" width="12" bestFit="1" customWidth="1"/>
  </cols>
  <sheetData>
    <row r="1" spans="1:21" x14ac:dyDescent="0.3">
      <c r="A1" s="3" t="s">
        <v>12</v>
      </c>
      <c r="F1" s="9" t="s">
        <v>64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144</v>
      </c>
    </row>
    <row r="2" spans="1:21" x14ac:dyDescent="0.3">
      <c r="A2" s="3" t="s">
        <v>10</v>
      </c>
      <c r="F2" s="2">
        <v>1</v>
      </c>
      <c r="G2" s="9" t="s">
        <v>10</v>
      </c>
      <c r="H2" s="2">
        <v>3</v>
      </c>
      <c r="I2">
        <v>-12143.88</v>
      </c>
      <c r="J2" s="11">
        <v>2728</v>
      </c>
      <c r="K2" s="2">
        <f t="shared" ref="K2:K3" si="0">I2+2*H2</f>
        <v>-12137.88</v>
      </c>
      <c r="L2" s="2">
        <f t="shared" ref="L2:L3" si="1">(2*H2*(H2+1))/(J2-H2-1)</f>
        <v>8.8105726872246704E-3</v>
      </c>
      <c r="M2" s="2">
        <f t="shared" ref="M2:M3" si="2">K2+L2</f>
        <v>-12137.871189427313</v>
      </c>
      <c r="N2" s="2">
        <f>M2-MIN($M$2:$M$4)</f>
        <v>226.10763410209984</v>
      </c>
      <c r="O2" s="2">
        <f t="shared" ref="O2:O3" si="3">EXP(-0.5*N2)</f>
        <v>7.9680324965189724E-50</v>
      </c>
      <c r="P2" s="2">
        <f>O2/SUM($O$2:$O$4)</f>
        <v>7.967667287717536E-50</v>
      </c>
    </row>
    <row r="3" spans="1:21" x14ac:dyDescent="0.3">
      <c r="A3" t="s">
        <v>13</v>
      </c>
      <c r="F3" s="2">
        <v>4</v>
      </c>
      <c r="G3" s="3" t="s">
        <v>31</v>
      </c>
      <c r="H3" s="2">
        <v>5</v>
      </c>
      <c r="I3">
        <v>-12354.02</v>
      </c>
      <c r="J3" s="11">
        <v>2728</v>
      </c>
      <c r="K3" s="2">
        <f t="shared" si="0"/>
        <v>-12344.02</v>
      </c>
      <c r="L3" s="2">
        <f t="shared" si="1"/>
        <v>2.2042615723732551E-2</v>
      </c>
      <c r="M3" s="2">
        <f t="shared" si="2"/>
        <v>-12343.997957384277</v>
      </c>
      <c r="N3" s="2">
        <f>M3-MIN($M$2:$M$4)</f>
        <v>19.980866145135224</v>
      </c>
      <c r="O3" s="2">
        <f t="shared" si="3"/>
        <v>4.5836351876643308E-5</v>
      </c>
      <c r="P3" s="2">
        <f>O3/SUM($O$2:$O$4)</f>
        <v>4.5834251001786388E-5</v>
      </c>
    </row>
    <row r="4" spans="1:21" x14ac:dyDescent="0.3">
      <c r="B4" t="s">
        <v>14</v>
      </c>
      <c r="C4" t="s">
        <v>15</v>
      </c>
      <c r="D4" t="s">
        <v>16</v>
      </c>
      <c r="F4" s="2">
        <v>12</v>
      </c>
      <c r="G4" s="3" t="s">
        <v>48</v>
      </c>
      <c r="H4" s="2">
        <v>7</v>
      </c>
      <c r="I4">
        <v>-12378.02</v>
      </c>
      <c r="J4" s="11">
        <v>2728</v>
      </c>
      <c r="K4" s="2">
        <f>I4+2*H4</f>
        <v>-12364.02</v>
      </c>
      <c r="L4" s="2">
        <f>(2*H4*(H4+1))/(J4-H4-1)</f>
        <v>4.1176470588235294E-2</v>
      </c>
      <c r="M4" s="2">
        <f>K4+L4</f>
        <v>-12363.978823529413</v>
      </c>
      <c r="N4" s="2">
        <f>M4-MIN($M$2:$M$4)</f>
        <v>0</v>
      </c>
      <c r="O4" s="2">
        <f>EXP(-0.5*N4)</f>
        <v>1</v>
      </c>
      <c r="P4" s="2">
        <f>O4/SUM($O$2:$O$4)</f>
        <v>0.99995416574899809</v>
      </c>
    </row>
    <row r="5" spans="1:21" x14ac:dyDescent="0.3">
      <c r="A5" t="s">
        <v>24</v>
      </c>
      <c r="B5">
        <v>-3.13755987</v>
      </c>
      <c r="C5">
        <v>1.4645902400000001E-2</v>
      </c>
    </row>
    <row r="6" spans="1:21" x14ac:dyDescent="0.3">
      <c r="A6" t="s">
        <v>25</v>
      </c>
      <c r="B6">
        <v>2.82202639</v>
      </c>
      <c r="C6">
        <v>8.4009364999999992E-3</v>
      </c>
    </row>
    <row r="7" spans="1:21" x14ac:dyDescent="0.3">
      <c r="A7" s="13" t="s">
        <v>26</v>
      </c>
      <c r="B7">
        <v>2.6159890000000002E-2</v>
      </c>
      <c r="C7">
        <v>3.524636E-4</v>
      </c>
    </row>
    <row r="8" spans="1:21" x14ac:dyDescent="0.3">
      <c r="A8" s="13" t="s">
        <v>142</v>
      </c>
      <c r="B8">
        <v>-12143.88</v>
      </c>
    </row>
    <row r="9" spans="1:21" x14ac:dyDescent="0.3">
      <c r="A9" t="s">
        <v>6</v>
      </c>
      <c r="B9">
        <v>-12137.870970654627</v>
      </c>
    </row>
    <row r="10" spans="1:21" x14ac:dyDescent="0.3">
      <c r="D10" t="s">
        <v>157</v>
      </c>
      <c r="E10">
        <v>0.213644</v>
      </c>
    </row>
    <row r="11" spans="1:21" x14ac:dyDescent="0.3">
      <c r="D11" t="s">
        <v>158</v>
      </c>
      <c r="E11">
        <v>3.219322</v>
      </c>
    </row>
    <row r="12" spans="1:21" x14ac:dyDescent="0.3">
      <c r="A12" s="3" t="s">
        <v>47</v>
      </c>
    </row>
    <row r="13" spans="1:21" x14ac:dyDescent="0.3">
      <c r="A13" s="3" t="s">
        <v>48</v>
      </c>
      <c r="Q13" t="s">
        <v>6</v>
      </c>
    </row>
    <row r="14" spans="1:21" x14ac:dyDescent="0.3">
      <c r="A14" t="s">
        <v>13</v>
      </c>
      <c r="J14" s="3" t="s">
        <v>12</v>
      </c>
      <c r="K14" s="3" t="s">
        <v>10</v>
      </c>
      <c r="L14" t="s">
        <v>13</v>
      </c>
      <c r="M14" t="s">
        <v>24</v>
      </c>
      <c r="N14" t="s">
        <v>25</v>
      </c>
      <c r="O14" t="s">
        <v>26</v>
      </c>
      <c r="P14" s="13" t="s">
        <v>142</v>
      </c>
      <c r="Q14">
        <v>-11902.64</v>
      </c>
    </row>
    <row r="15" spans="1:21" x14ac:dyDescent="0.3">
      <c r="B15" t="s">
        <v>14</v>
      </c>
      <c r="C15" t="s">
        <v>15</v>
      </c>
      <c r="D15" t="s">
        <v>16</v>
      </c>
      <c r="L15" t="s">
        <v>14</v>
      </c>
      <c r="M15">
        <v>-3.1361033599999999</v>
      </c>
      <c r="N15">
        <v>2.8214318199999999</v>
      </c>
      <c r="O15">
        <v>2.584989E-2</v>
      </c>
      <c r="P15">
        <v>-11908.64</v>
      </c>
    </row>
    <row r="16" spans="1:21" x14ac:dyDescent="0.3">
      <c r="A16" t="s">
        <v>24</v>
      </c>
      <c r="B16">
        <v>-3.15939645</v>
      </c>
      <c r="C16">
        <v>2.9478063299999999E-2</v>
      </c>
      <c r="E16" t="s">
        <v>149</v>
      </c>
      <c r="F16">
        <f>B16+(B17*E10)+(B18*0)</f>
        <v>-3.1473019584744399</v>
      </c>
      <c r="G16">
        <f>10^F16</f>
        <v>7.1235756631330902E-4</v>
      </c>
      <c r="L16" t="s">
        <v>143</v>
      </c>
      <c r="M16">
        <v>1.46610899E-2</v>
      </c>
      <c r="N16">
        <v>8.4089396999999996E-3</v>
      </c>
      <c r="O16">
        <v>3.5203539999999997E-4</v>
      </c>
      <c r="Q16" t="s">
        <v>36</v>
      </c>
      <c r="R16" t="s">
        <v>30</v>
      </c>
      <c r="S16" t="s">
        <v>26</v>
      </c>
      <c r="T16" s="13" t="s">
        <v>142</v>
      </c>
      <c r="U16" t="s">
        <v>6</v>
      </c>
    </row>
    <row r="17" spans="1:21" x14ac:dyDescent="0.3">
      <c r="A17" t="s">
        <v>34</v>
      </c>
      <c r="B17">
        <v>5.6610489999999999E-2</v>
      </c>
      <c r="C17">
        <v>1.97334581E-2</v>
      </c>
      <c r="E17" t="s">
        <v>150</v>
      </c>
      <c r="F17">
        <f>B16+(B17*E11)+(B18*0)</f>
        <v>-2.9771490541122199</v>
      </c>
      <c r="G17">
        <f t="shared" ref="G17:G19" si="4">10^F17</f>
        <v>1.0540250825924052E-3</v>
      </c>
      <c r="J17" s="3" t="s">
        <v>47</v>
      </c>
      <c r="K17" s="3" t="s">
        <v>48</v>
      </c>
      <c r="L17" t="s">
        <v>13</v>
      </c>
      <c r="M17" t="s">
        <v>24</v>
      </c>
      <c r="N17" t="s">
        <v>34</v>
      </c>
      <c r="O17" t="s">
        <v>29</v>
      </c>
      <c r="P17" t="s">
        <v>25</v>
      </c>
      <c r="Q17">
        <v>-3.0398439999999999E-2</v>
      </c>
      <c r="R17">
        <v>7.3440729999999996E-2</v>
      </c>
      <c r="S17">
        <v>2.475105E-2</v>
      </c>
      <c r="T17">
        <v>-12145.63</v>
      </c>
      <c r="U17">
        <v>-12131.587799547851</v>
      </c>
    </row>
    <row r="18" spans="1:21" x14ac:dyDescent="0.3">
      <c r="A18" t="s">
        <v>29</v>
      </c>
      <c r="B18">
        <v>-0.11415454999999999</v>
      </c>
      <c r="C18">
        <v>2.8631271E-2</v>
      </c>
      <c r="E18" t="s">
        <v>151</v>
      </c>
      <c r="F18">
        <f>B16+(B17*E10)+(B18*1)</f>
        <v>-3.2614565084744398</v>
      </c>
      <c r="G18">
        <f t="shared" si="4"/>
        <v>5.4770094659781774E-4</v>
      </c>
      <c r="L18" t="s">
        <v>14</v>
      </c>
      <c r="M18">
        <v>-3.15819735</v>
      </c>
      <c r="N18">
        <v>5.5442749999999999E-2</v>
      </c>
      <c r="O18">
        <v>-0.11360029000000001</v>
      </c>
      <c r="P18">
        <v>2.8288883</v>
      </c>
      <c r="Q18">
        <v>1.13511155E-2</v>
      </c>
      <c r="R18">
        <v>1.6467509000000002E-2</v>
      </c>
      <c r="S18">
        <v>3.3740670000000002E-4</v>
      </c>
    </row>
    <row r="19" spans="1:21" x14ac:dyDescent="0.3">
      <c r="A19" t="s">
        <v>25</v>
      </c>
      <c r="B19">
        <v>2.8292922300000001</v>
      </c>
      <c r="C19">
        <v>1.6882677400000001E-2</v>
      </c>
      <c r="E19" t="s">
        <v>152</v>
      </c>
      <c r="F19">
        <f>B16+(B17*E11)+(B18*1)</f>
        <v>-3.0913036041122197</v>
      </c>
      <c r="G19">
        <f t="shared" si="4"/>
        <v>8.1039433393173153E-4</v>
      </c>
      <c r="L19" t="s">
        <v>143</v>
      </c>
      <c r="M19">
        <v>2.9461250500000001E-2</v>
      </c>
      <c r="N19">
        <v>1.97733135E-2</v>
      </c>
      <c r="O19">
        <v>2.8709689600000001E-2</v>
      </c>
      <c r="P19">
        <v>1.6870490700000001E-2</v>
      </c>
    </row>
    <row r="20" spans="1:21" x14ac:dyDescent="0.3">
      <c r="A20" t="s">
        <v>36</v>
      </c>
      <c r="B20">
        <v>-3.1040519999999999E-2</v>
      </c>
      <c r="C20">
        <v>1.13287445E-2</v>
      </c>
      <c r="J20" s="3" t="s">
        <v>19</v>
      </c>
      <c r="K20" s="3" t="s">
        <v>31</v>
      </c>
      <c r="L20" t="s">
        <v>148</v>
      </c>
      <c r="M20" t="s">
        <v>24</v>
      </c>
      <c r="N20" t="s">
        <v>29</v>
      </c>
      <c r="O20" t="s">
        <v>25</v>
      </c>
      <c r="P20" t="s">
        <v>30</v>
      </c>
      <c r="Q20" t="s">
        <v>26</v>
      </c>
      <c r="R20" s="13" t="s">
        <v>142</v>
      </c>
      <c r="S20" t="s">
        <v>6</v>
      </c>
    </row>
    <row r="21" spans="1:21" x14ac:dyDescent="0.3">
      <c r="A21" t="s">
        <v>30</v>
      </c>
      <c r="B21">
        <v>7.368893E-2</v>
      </c>
      <c r="C21">
        <v>1.6423022700000001E-2</v>
      </c>
      <c r="E21" t="s">
        <v>153</v>
      </c>
      <c r="F21">
        <f>B19+(B20*E10)+(B21*0)</f>
        <v>2.8226606091451201</v>
      </c>
      <c r="L21" t="s">
        <v>14</v>
      </c>
      <c r="M21" s="4">
        <v>-3.0900551900000002</v>
      </c>
      <c r="N21" s="4">
        <v>-0.10986143</v>
      </c>
      <c r="O21" s="4">
        <v>2.7914977200000002</v>
      </c>
      <c r="P21" s="4">
        <v>7.0977719999999994E-2</v>
      </c>
      <c r="Q21" s="4">
        <v>2.5143660000000002E-2</v>
      </c>
      <c r="R21" s="26">
        <v>-12354.02</v>
      </c>
      <c r="S21" s="26">
        <v>-12343.997957384277</v>
      </c>
    </row>
    <row r="22" spans="1:21" x14ac:dyDescent="0.3">
      <c r="A22" s="13" t="s">
        <v>26</v>
      </c>
      <c r="B22">
        <v>2.5047799999999999E-2</v>
      </c>
      <c r="C22">
        <v>3.3701169999999998E-4</v>
      </c>
      <c r="E22" t="s">
        <v>154</v>
      </c>
      <c r="F22">
        <f>B19+(B20*E11)+(B21*0)</f>
        <v>2.7293628010725599</v>
      </c>
      <c r="L22" t="s">
        <v>143</v>
      </c>
      <c r="M22" s="4">
        <v>1.8474395500000001E-2</v>
      </c>
      <c r="N22" s="4">
        <v>2.85281654E-2</v>
      </c>
      <c r="O22" s="4">
        <v>1.05992115E-2</v>
      </c>
      <c r="P22" s="4">
        <v>1.63624216E-2</v>
      </c>
      <c r="Q22" s="4">
        <v>3.3802659999999999E-4</v>
      </c>
    </row>
    <row r="23" spans="1:21" x14ac:dyDescent="0.3">
      <c r="A23" s="13" t="s">
        <v>142</v>
      </c>
      <c r="B23">
        <v>-12378.02</v>
      </c>
      <c r="E23" t="s">
        <v>155</v>
      </c>
      <c r="F23">
        <f>B19+(B20*E10)+(B21*1)</f>
        <v>2.8963495391451199</v>
      </c>
    </row>
    <row r="24" spans="1:21" x14ac:dyDescent="0.3">
      <c r="A24" t="s">
        <v>6</v>
      </c>
      <c r="B24">
        <v>-12363.977799547853</v>
      </c>
      <c r="E24" t="s">
        <v>156</v>
      </c>
      <c r="F24">
        <f>B19+(B20*E11)+(B21*1)</f>
        <v>2.8030517310725598</v>
      </c>
    </row>
    <row r="29" spans="1:21" x14ac:dyDescent="0.3">
      <c r="A29" s="3" t="s">
        <v>19</v>
      </c>
    </row>
    <row r="30" spans="1:21" x14ac:dyDescent="0.3">
      <c r="A30" s="3" t="s">
        <v>31</v>
      </c>
    </row>
    <row r="31" spans="1:21" x14ac:dyDescent="0.3">
      <c r="A31" t="s">
        <v>148</v>
      </c>
      <c r="B31" t="s">
        <v>14</v>
      </c>
      <c r="C31" t="s">
        <v>143</v>
      </c>
    </row>
    <row r="32" spans="1:21" x14ac:dyDescent="0.3">
      <c r="A32" t="s">
        <v>24</v>
      </c>
      <c r="B32" s="4">
        <v>-3.0900551900000002</v>
      </c>
      <c r="C32" s="4">
        <v>1.8474395500000001E-2</v>
      </c>
    </row>
    <row r="33" spans="1:3" x14ac:dyDescent="0.3">
      <c r="A33" t="s">
        <v>29</v>
      </c>
      <c r="B33" s="4">
        <v>-0.10986143</v>
      </c>
      <c r="C33" s="4">
        <v>2.85281654E-2</v>
      </c>
    </row>
    <row r="34" spans="1:3" x14ac:dyDescent="0.3">
      <c r="A34" t="s">
        <v>25</v>
      </c>
      <c r="B34" s="4">
        <v>2.7914977200000002</v>
      </c>
      <c r="C34" s="4">
        <v>1.05992115E-2</v>
      </c>
    </row>
    <row r="35" spans="1:3" x14ac:dyDescent="0.3">
      <c r="A35" t="s">
        <v>30</v>
      </c>
      <c r="B35" s="4">
        <v>7.0977719999999994E-2</v>
      </c>
      <c r="C35" s="4">
        <v>1.63624216E-2</v>
      </c>
    </row>
    <row r="36" spans="1:3" x14ac:dyDescent="0.3">
      <c r="A36" t="s">
        <v>26</v>
      </c>
      <c r="B36" s="4">
        <v>2.5143660000000002E-2</v>
      </c>
      <c r="C36" s="4">
        <v>3.3802659999999999E-4</v>
      </c>
    </row>
    <row r="37" spans="1:3" x14ac:dyDescent="0.3">
      <c r="A37" s="13" t="s">
        <v>142</v>
      </c>
      <c r="B37" s="26">
        <v>-12354.02</v>
      </c>
    </row>
    <row r="38" spans="1:3" x14ac:dyDescent="0.3">
      <c r="A38" t="s">
        <v>6</v>
      </c>
      <c r="B38" s="26">
        <v>-12343.997957384277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4" sqref="A34:XFD34"/>
    </sheetView>
  </sheetViews>
  <sheetFormatPr defaultRowHeight="14.4" x14ac:dyDescent="0.3"/>
  <cols>
    <col min="2" max="2" width="20.88671875" bestFit="1" customWidth="1"/>
    <col min="11" max="11" width="12" bestFit="1" customWidth="1"/>
  </cols>
  <sheetData>
    <row r="1" spans="1:12" x14ac:dyDescent="0.3">
      <c r="A1" s="9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144</v>
      </c>
    </row>
    <row r="2" spans="1:12" x14ac:dyDescent="0.3">
      <c r="A2" s="5">
        <v>34</v>
      </c>
      <c r="B2" s="3" t="s">
        <v>91</v>
      </c>
      <c r="C2" s="2">
        <v>23</v>
      </c>
      <c r="D2">
        <v>-7758.5839999999998</v>
      </c>
      <c r="E2" s="11">
        <v>2662</v>
      </c>
      <c r="F2" s="2">
        <f t="shared" ref="F2:F36" si="0">D2+2*C2</f>
        <v>-7712.5839999999998</v>
      </c>
      <c r="G2" s="2">
        <f t="shared" ref="G2:G36" si="1">(2*C2*(C2+1))/(E2-C2-1)</f>
        <v>0.41849886277482939</v>
      </c>
      <c r="H2" s="2">
        <f t="shared" ref="H2:H36" si="2">F2+G2</f>
        <v>-7712.165501137225</v>
      </c>
      <c r="I2" s="2">
        <f>H2-MIN($H$2:$H$35)</f>
        <v>0</v>
      </c>
      <c r="J2" s="2">
        <f t="shared" ref="J2:J36" si="3">EXP(-0.5*I2)</f>
        <v>1</v>
      </c>
      <c r="K2" s="2">
        <f t="shared" ref="K2:K36" si="4">J2/SUM($J$3:$J$35)</f>
        <v>7.1369068129836339</v>
      </c>
      <c r="L2" t="s">
        <v>145</v>
      </c>
    </row>
    <row r="3" spans="1:12" x14ac:dyDescent="0.3">
      <c r="A3" s="5">
        <v>28</v>
      </c>
      <c r="B3" s="3" t="s">
        <v>87</v>
      </c>
      <c r="C3" s="2">
        <v>13</v>
      </c>
      <c r="D3">
        <v>-7734.348</v>
      </c>
      <c r="E3" s="11">
        <v>2662</v>
      </c>
      <c r="F3" s="2">
        <f t="shared" si="0"/>
        <v>-7708.348</v>
      </c>
      <c r="G3" s="2">
        <f t="shared" si="1"/>
        <v>0.13746223564954682</v>
      </c>
      <c r="H3" s="2">
        <f t="shared" si="2"/>
        <v>-7708.2105377643502</v>
      </c>
      <c r="I3" s="2">
        <f t="shared" ref="I3:I36" si="5">H3-MIN($H$2:$H$35)</f>
        <v>3.9549633728747722</v>
      </c>
      <c r="J3" s="2">
        <f t="shared" si="3"/>
        <v>0.13841737712240804</v>
      </c>
      <c r="K3" s="2">
        <f t="shared" si="4"/>
        <v>0.98787192182023886</v>
      </c>
      <c r="L3" t="s">
        <v>145</v>
      </c>
    </row>
    <row r="4" spans="1:12" x14ac:dyDescent="0.3">
      <c r="A4" s="5">
        <v>30</v>
      </c>
      <c r="B4" s="3" t="s">
        <v>89</v>
      </c>
      <c r="C4" s="2">
        <v>9</v>
      </c>
      <c r="D4">
        <v>-7716.5630000000001</v>
      </c>
      <c r="E4" s="11">
        <v>2662</v>
      </c>
      <c r="F4" s="2">
        <f t="shared" si="0"/>
        <v>-7698.5630000000001</v>
      </c>
      <c r="G4" s="2">
        <f t="shared" si="1"/>
        <v>6.7873303167420809E-2</v>
      </c>
      <c r="H4" s="2">
        <f t="shared" si="2"/>
        <v>-7698.4951266968328</v>
      </c>
      <c r="I4" s="2">
        <f t="shared" si="5"/>
        <v>13.670374440392152</v>
      </c>
      <c r="J4" s="2">
        <f t="shared" si="3"/>
        <v>1.0752659848975213E-3</v>
      </c>
      <c r="K4" s="2">
        <f t="shared" si="4"/>
        <v>7.6740731333846774E-3</v>
      </c>
      <c r="L4" t="s">
        <v>145</v>
      </c>
    </row>
    <row r="5" spans="1:12" x14ac:dyDescent="0.3">
      <c r="A5" s="5">
        <v>27</v>
      </c>
      <c r="B5" s="3" t="s">
        <v>86</v>
      </c>
      <c r="C5" s="2">
        <v>13</v>
      </c>
      <c r="D5">
        <v>-7723.3130000000001</v>
      </c>
      <c r="E5" s="11">
        <v>2662</v>
      </c>
      <c r="F5" s="2">
        <f t="shared" si="0"/>
        <v>-7697.3130000000001</v>
      </c>
      <c r="G5" s="2">
        <f t="shared" si="1"/>
        <v>0.13746223564954682</v>
      </c>
      <c r="H5" s="2">
        <f t="shared" si="2"/>
        <v>-7697.1755377643503</v>
      </c>
      <c r="I5" s="2">
        <f t="shared" si="5"/>
        <v>14.989963372874627</v>
      </c>
      <c r="J5" s="2">
        <f t="shared" si="3"/>
        <v>5.5586689690025558E-4</v>
      </c>
      <c r="K5" s="2">
        <f t="shared" si="4"/>
        <v>3.967170243599505E-3</v>
      </c>
      <c r="L5" t="s">
        <v>145</v>
      </c>
    </row>
    <row r="6" spans="1:12" x14ac:dyDescent="0.3">
      <c r="A6" s="2">
        <v>12</v>
      </c>
      <c r="B6" s="3" t="s">
        <v>48</v>
      </c>
      <c r="C6" s="2">
        <v>7</v>
      </c>
      <c r="D6" s="8">
        <v>-7705.2470000000003</v>
      </c>
      <c r="E6" s="11">
        <v>2662</v>
      </c>
      <c r="F6" s="2">
        <f t="shared" si="0"/>
        <v>-7691.2470000000003</v>
      </c>
      <c r="G6" s="2">
        <f t="shared" si="1"/>
        <v>4.220045214770158E-2</v>
      </c>
      <c r="H6" s="2">
        <f t="shared" si="2"/>
        <v>-7691.2047995478524</v>
      </c>
      <c r="I6" s="2">
        <f t="shared" si="5"/>
        <v>20.960701589372547</v>
      </c>
      <c r="J6" s="2">
        <f t="shared" si="3"/>
        <v>2.8082869476705532E-5</v>
      </c>
      <c r="K6" s="2">
        <f t="shared" si="4"/>
        <v>2.0042482249642984E-4</v>
      </c>
    </row>
    <row r="7" spans="1:12" x14ac:dyDescent="0.3">
      <c r="A7" s="5">
        <v>22</v>
      </c>
      <c r="B7" s="3" t="s">
        <v>69</v>
      </c>
      <c r="C7" s="2">
        <v>9</v>
      </c>
      <c r="D7">
        <v>-7708.6360000000004</v>
      </c>
      <c r="E7" s="11">
        <v>2662</v>
      </c>
      <c r="F7" s="2">
        <f t="shared" si="0"/>
        <v>-7690.6360000000004</v>
      </c>
      <c r="G7" s="2">
        <f t="shared" si="1"/>
        <v>6.7873303167420809E-2</v>
      </c>
      <c r="H7" s="2">
        <f t="shared" si="2"/>
        <v>-7690.5681266968331</v>
      </c>
      <c r="I7" s="2">
        <f t="shared" si="5"/>
        <v>21.597374440391832</v>
      </c>
      <c r="J7" s="2">
        <f t="shared" si="3"/>
        <v>2.0426301053116471E-5</v>
      </c>
      <c r="K7" s="2">
        <f t="shared" si="4"/>
        <v>1.4578060715004173E-4</v>
      </c>
    </row>
    <row r="8" spans="1:12" x14ac:dyDescent="0.3">
      <c r="A8" s="5">
        <v>29</v>
      </c>
      <c r="B8" s="3" t="s">
        <v>88</v>
      </c>
      <c r="C8" s="2">
        <v>11</v>
      </c>
      <c r="D8">
        <v>-7712.5720000000001</v>
      </c>
      <c r="E8" s="11">
        <v>2662</v>
      </c>
      <c r="F8" s="2">
        <f t="shared" si="0"/>
        <v>-7690.5720000000001</v>
      </c>
      <c r="G8" s="2">
        <f t="shared" si="1"/>
        <v>9.9622641509433965E-2</v>
      </c>
      <c r="H8" s="2">
        <f t="shared" si="2"/>
        <v>-7690.472377358491</v>
      </c>
      <c r="I8" s="2">
        <f t="shared" si="5"/>
        <v>21.693123778733934</v>
      </c>
      <c r="J8" s="2">
        <f t="shared" si="3"/>
        <v>1.9471437897274116E-5</v>
      </c>
      <c r="K8" s="2">
        <f t="shared" si="4"/>
        <v>1.3896583778764336E-4</v>
      </c>
    </row>
    <row r="9" spans="1:12" x14ac:dyDescent="0.3">
      <c r="A9" s="5">
        <v>32</v>
      </c>
      <c r="B9" s="3" t="s">
        <v>90</v>
      </c>
      <c r="C9" s="2">
        <v>17</v>
      </c>
      <c r="D9">
        <v>-7714.36</v>
      </c>
      <c r="E9" s="11">
        <v>2662</v>
      </c>
      <c r="F9" s="2">
        <f t="shared" si="0"/>
        <v>-7680.36</v>
      </c>
      <c r="G9" s="2">
        <f t="shared" si="1"/>
        <v>0.23146747352496219</v>
      </c>
      <c r="H9" s="2">
        <f t="shared" si="2"/>
        <v>-7680.1285325264744</v>
      </c>
      <c r="I9" s="2">
        <f t="shared" si="5"/>
        <v>32.036968610750591</v>
      </c>
      <c r="J9" s="2">
        <f t="shared" si="3"/>
        <v>1.1047414719752919E-7</v>
      </c>
      <c r="K9" s="2">
        <f t="shared" si="4"/>
        <v>7.8844369379260286E-7</v>
      </c>
    </row>
    <row r="10" spans="1:12" x14ac:dyDescent="0.3">
      <c r="A10" s="5">
        <v>26</v>
      </c>
      <c r="B10" s="3" t="s">
        <v>85</v>
      </c>
      <c r="C10" s="2">
        <v>7</v>
      </c>
      <c r="D10">
        <v>-7692.5709999999999</v>
      </c>
      <c r="E10" s="11">
        <v>2662</v>
      </c>
      <c r="F10" s="2">
        <f t="shared" si="0"/>
        <v>-7678.5709999999999</v>
      </c>
      <c r="G10" s="2">
        <f t="shared" si="1"/>
        <v>4.220045214770158E-2</v>
      </c>
      <c r="H10" s="2">
        <f t="shared" si="2"/>
        <v>-7678.528799547852</v>
      </c>
      <c r="I10" s="2">
        <f t="shared" si="5"/>
        <v>33.636701589372933</v>
      </c>
      <c r="J10" s="2">
        <f t="shared" si="3"/>
        <v>4.9645861932771772E-8</v>
      </c>
      <c r="K10" s="2">
        <f t="shared" si="4"/>
        <v>3.5431789026444372E-7</v>
      </c>
    </row>
    <row r="11" spans="1:12" x14ac:dyDescent="0.3">
      <c r="A11" s="2">
        <v>11</v>
      </c>
      <c r="B11" s="3" t="s">
        <v>49</v>
      </c>
      <c r="C11" s="2">
        <v>6</v>
      </c>
      <c r="D11" s="8">
        <v>-7689.5929999999998</v>
      </c>
      <c r="E11" s="11">
        <v>2662</v>
      </c>
      <c r="F11" s="2">
        <f t="shared" si="0"/>
        <v>-7677.5929999999998</v>
      </c>
      <c r="G11" s="2">
        <f t="shared" si="1"/>
        <v>3.1638418079096044E-2</v>
      </c>
      <c r="H11" s="2">
        <f t="shared" si="2"/>
        <v>-7677.5613615819211</v>
      </c>
      <c r="I11" s="2">
        <f t="shared" si="5"/>
        <v>34.604139555303846</v>
      </c>
      <c r="J11" s="2">
        <f t="shared" si="3"/>
        <v>3.0605999728391457E-8</v>
      </c>
      <c r="K11" s="2">
        <f t="shared" si="4"/>
        <v>2.1843216797973223E-7</v>
      </c>
    </row>
    <row r="12" spans="1:12" x14ac:dyDescent="0.3">
      <c r="A12" s="2">
        <v>15</v>
      </c>
      <c r="B12" t="s">
        <v>54</v>
      </c>
      <c r="C12" s="2">
        <v>7</v>
      </c>
      <c r="D12" s="8">
        <v>-7689.3329999999996</v>
      </c>
      <c r="E12" s="11">
        <v>2662</v>
      </c>
      <c r="F12" s="2">
        <f t="shared" si="0"/>
        <v>-7675.3329999999996</v>
      </c>
      <c r="G12" s="2">
        <f t="shared" si="1"/>
        <v>4.220045214770158E-2</v>
      </c>
      <c r="H12" s="2">
        <f t="shared" si="2"/>
        <v>-7675.2907995478517</v>
      </c>
      <c r="I12" s="2">
        <f t="shared" si="5"/>
        <v>36.874701589373217</v>
      </c>
      <c r="J12" s="2">
        <f t="shared" si="3"/>
        <v>9.8346812569338979E-9</v>
      </c>
      <c r="K12" s="2">
        <f t="shared" si="4"/>
        <v>7.0189203666133989E-8</v>
      </c>
    </row>
    <row r="13" spans="1:12" x14ac:dyDescent="0.3">
      <c r="A13" s="2">
        <v>21</v>
      </c>
      <c r="B13" s="3" t="s">
        <v>68</v>
      </c>
      <c r="C13" s="2">
        <v>6</v>
      </c>
      <c r="D13">
        <v>-7686.5619999999999</v>
      </c>
      <c r="E13" s="11">
        <v>2662</v>
      </c>
      <c r="F13" s="2">
        <f t="shared" si="0"/>
        <v>-7674.5619999999999</v>
      </c>
      <c r="G13" s="2">
        <f t="shared" si="1"/>
        <v>3.1638418079096044E-2</v>
      </c>
      <c r="H13" s="2">
        <f t="shared" si="2"/>
        <v>-7674.5303615819212</v>
      </c>
      <c r="I13" s="2">
        <f t="shared" si="5"/>
        <v>37.635139555303795</v>
      </c>
      <c r="J13" s="2">
        <f t="shared" si="3"/>
        <v>6.7240863619171288E-9</v>
      </c>
      <c r="K13" s="2">
        <f t="shared" si="4"/>
        <v>4.7989177767456697E-8</v>
      </c>
    </row>
    <row r="14" spans="1:12" x14ac:dyDescent="0.3">
      <c r="A14" s="2">
        <v>20</v>
      </c>
      <c r="B14" s="3" t="s">
        <v>65</v>
      </c>
      <c r="C14" s="2">
        <v>5</v>
      </c>
      <c r="D14" s="8">
        <v>-7684.5159999999996</v>
      </c>
      <c r="E14" s="11">
        <v>2662</v>
      </c>
      <c r="F14" s="2">
        <f t="shared" si="0"/>
        <v>-7674.5159999999996</v>
      </c>
      <c r="G14" s="2">
        <f t="shared" si="1"/>
        <v>2.2590361445783132E-2</v>
      </c>
      <c r="H14" s="2">
        <f t="shared" si="2"/>
        <v>-7674.4934096385541</v>
      </c>
      <c r="I14" s="2">
        <f t="shared" si="5"/>
        <v>37.672091498670852</v>
      </c>
      <c r="J14" s="2">
        <f t="shared" si="3"/>
        <v>6.6009929693073675E-9</v>
      </c>
      <c r="K14" s="2">
        <f t="shared" si="4"/>
        <v>4.7110671695106817E-8</v>
      </c>
    </row>
    <row r="15" spans="1:12" x14ac:dyDescent="0.3">
      <c r="A15" s="5">
        <v>31</v>
      </c>
      <c r="B15" s="3" t="s">
        <v>99</v>
      </c>
      <c r="C15" s="2">
        <v>13</v>
      </c>
      <c r="D15">
        <v>-7700.1819999999998</v>
      </c>
      <c r="E15" s="11">
        <v>2662</v>
      </c>
      <c r="F15" s="2">
        <f t="shared" si="0"/>
        <v>-7674.1819999999998</v>
      </c>
      <c r="G15" s="2">
        <f t="shared" si="1"/>
        <v>0.13746223564954682</v>
      </c>
      <c r="H15" s="2">
        <f t="shared" si="2"/>
        <v>-7674.04453776435</v>
      </c>
      <c r="I15" s="2">
        <f t="shared" si="5"/>
        <v>38.12096337287494</v>
      </c>
      <c r="J15" s="2">
        <f t="shared" si="3"/>
        <v>5.2739739600998469E-9</v>
      </c>
      <c r="K15" s="2">
        <f t="shared" si="4"/>
        <v>3.7639860687334871E-8</v>
      </c>
    </row>
    <row r="16" spans="1:12" x14ac:dyDescent="0.3">
      <c r="A16" s="2">
        <v>17</v>
      </c>
      <c r="B16" s="3" t="s">
        <v>59</v>
      </c>
      <c r="C16" s="2">
        <v>5</v>
      </c>
      <c r="D16" s="8">
        <v>-7683.88</v>
      </c>
      <c r="E16" s="11">
        <v>2662</v>
      </c>
      <c r="F16" s="2">
        <f t="shared" si="0"/>
        <v>-7673.88</v>
      </c>
      <c r="G16" s="2">
        <f t="shared" si="1"/>
        <v>2.2590361445783132E-2</v>
      </c>
      <c r="H16" s="2">
        <f t="shared" si="2"/>
        <v>-7673.8574096385546</v>
      </c>
      <c r="I16" s="2">
        <f t="shared" si="5"/>
        <v>38.308091498670365</v>
      </c>
      <c r="J16" s="2">
        <f t="shared" si="3"/>
        <v>4.8029008907743511E-9</v>
      </c>
      <c r="K16" s="2">
        <f t="shared" si="4"/>
        <v>3.4277856089452633E-8</v>
      </c>
    </row>
    <row r="17" spans="1:11" x14ac:dyDescent="0.3">
      <c r="A17" s="2">
        <v>10</v>
      </c>
      <c r="B17" s="3" t="s">
        <v>45</v>
      </c>
      <c r="C17" s="2">
        <v>6</v>
      </c>
      <c r="D17" s="8">
        <v>-7685.3770000000004</v>
      </c>
      <c r="E17" s="11">
        <v>2662</v>
      </c>
      <c r="F17" s="2">
        <f t="shared" si="0"/>
        <v>-7673.3770000000004</v>
      </c>
      <c r="G17" s="2">
        <f t="shared" si="1"/>
        <v>3.1638418079096044E-2</v>
      </c>
      <c r="H17" s="2">
        <f t="shared" si="2"/>
        <v>-7673.3453615819217</v>
      </c>
      <c r="I17" s="2">
        <f t="shared" si="5"/>
        <v>38.820139555303285</v>
      </c>
      <c r="J17" s="2">
        <f t="shared" si="3"/>
        <v>3.7180378122356042E-9</v>
      </c>
      <c r="K17" s="2">
        <f t="shared" si="4"/>
        <v>2.6535289393075048E-8</v>
      </c>
    </row>
    <row r="18" spans="1:11" x14ac:dyDescent="0.3">
      <c r="A18" s="2">
        <v>4</v>
      </c>
      <c r="B18" s="3" t="s">
        <v>31</v>
      </c>
      <c r="C18" s="2">
        <v>5</v>
      </c>
      <c r="D18" s="8">
        <v>-7682.0060000000003</v>
      </c>
      <c r="E18" s="11">
        <v>2662</v>
      </c>
      <c r="F18" s="2">
        <f t="shared" si="0"/>
        <v>-7672.0060000000003</v>
      </c>
      <c r="G18" s="2">
        <f t="shared" si="1"/>
        <v>2.2590361445783132E-2</v>
      </c>
      <c r="H18" s="2">
        <f t="shared" si="2"/>
        <v>-7671.9834096385548</v>
      </c>
      <c r="I18" s="2">
        <f t="shared" si="5"/>
        <v>40.182091498670161</v>
      </c>
      <c r="J18" s="2">
        <f t="shared" si="3"/>
        <v>1.8817836698496025E-9</v>
      </c>
      <c r="K18" s="2">
        <f t="shared" si="4"/>
        <v>1.3430114693910973E-8</v>
      </c>
    </row>
    <row r="19" spans="1:11" x14ac:dyDescent="0.3">
      <c r="A19" s="2">
        <v>19</v>
      </c>
      <c r="B19" s="3" t="s">
        <v>62</v>
      </c>
      <c r="C19" s="2">
        <v>6</v>
      </c>
      <c r="D19" s="8">
        <v>-7683.326</v>
      </c>
      <c r="E19" s="11">
        <v>2662</v>
      </c>
      <c r="F19" s="2">
        <f t="shared" si="0"/>
        <v>-7671.326</v>
      </c>
      <c r="G19" s="2">
        <f t="shared" si="1"/>
        <v>3.1638418079096044E-2</v>
      </c>
      <c r="H19" s="2">
        <f t="shared" si="2"/>
        <v>-7671.2943615819213</v>
      </c>
      <c r="I19" s="2">
        <f t="shared" si="5"/>
        <v>40.871139555303671</v>
      </c>
      <c r="J19" s="2">
        <f t="shared" si="3"/>
        <v>1.3333519825874814E-9</v>
      </c>
      <c r="K19" s="2">
        <f t="shared" si="4"/>
        <v>9.5160088486338311E-9</v>
      </c>
    </row>
    <row r="20" spans="1:11" x14ac:dyDescent="0.3">
      <c r="A20" s="2">
        <v>18</v>
      </c>
      <c r="B20" s="3" t="s">
        <v>60</v>
      </c>
      <c r="C20" s="2">
        <v>5</v>
      </c>
      <c r="D20" s="8">
        <v>-7681.1660000000002</v>
      </c>
      <c r="E20" s="11">
        <v>2662</v>
      </c>
      <c r="F20" s="2">
        <f t="shared" si="0"/>
        <v>-7671.1660000000002</v>
      </c>
      <c r="G20" s="2">
        <f t="shared" si="1"/>
        <v>2.2590361445783132E-2</v>
      </c>
      <c r="H20" s="2">
        <f t="shared" si="2"/>
        <v>-7671.1434096385547</v>
      </c>
      <c r="I20" s="2">
        <f t="shared" si="5"/>
        <v>41.022091498670306</v>
      </c>
      <c r="J20" s="2">
        <f t="shared" si="3"/>
        <v>1.2364199758544982E-9</v>
      </c>
      <c r="K20" s="2">
        <f t="shared" si="4"/>
        <v>8.824214149385029E-9</v>
      </c>
    </row>
    <row r="21" spans="1:11" x14ac:dyDescent="0.3">
      <c r="A21" s="2">
        <v>16</v>
      </c>
      <c r="B21" s="3" t="s">
        <v>56</v>
      </c>
      <c r="C21" s="2">
        <v>5</v>
      </c>
      <c r="D21" s="8">
        <v>-7680.58</v>
      </c>
      <c r="E21" s="11">
        <v>2662</v>
      </c>
      <c r="F21" s="2">
        <f t="shared" si="0"/>
        <v>-7670.58</v>
      </c>
      <c r="G21" s="2">
        <f t="shared" si="1"/>
        <v>2.2590361445783132E-2</v>
      </c>
      <c r="H21" s="2">
        <f t="shared" si="2"/>
        <v>-7670.5574096385544</v>
      </c>
      <c r="I21" s="2">
        <f t="shared" si="5"/>
        <v>41.608091498670547</v>
      </c>
      <c r="J21" s="2">
        <f t="shared" si="3"/>
        <v>9.2239667718766878E-10</v>
      </c>
      <c r="K21" s="2">
        <f t="shared" si="4"/>
        <v>6.5830591296941387E-9</v>
      </c>
    </row>
    <row r="22" spans="1:11" x14ac:dyDescent="0.3">
      <c r="A22" s="2">
        <v>14</v>
      </c>
      <c r="B22" t="s">
        <v>52</v>
      </c>
      <c r="C22" s="2">
        <v>6</v>
      </c>
      <c r="D22" s="8">
        <v>-7675.5690000000004</v>
      </c>
      <c r="E22" s="11">
        <v>2662</v>
      </c>
      <c r="F22" s="2">
        <f t="shared" si="0"/>
        <v>-7663.5690000000004</v>
      </c>
      <c r="G22" s="2">
        <f t="shared" si="1"/>
        <v>3.1638418079096044E-2</v>
      </c>
      <c r="H22" s="2">
        <f t="shared" si="2"/>
        <v>-7663.5373615819217</v>
      </c>
      <c r="I22" s="2">
        <f t="shared" si="5"/>
        <v>48.628139555303278</v>
      </c>
      <c r="J22" s="2">
        <f t="shared" si="3"/>
        <v>2.7576151918321687E-11</v>
      </c>
      <c r="K22" s="2">
        <f t="shared" si="4"/>
        <v>1.9680842650174175E-10</v>
      </c>
    </row>
    <row r="23" spans="1:11" x14ac:dyDescent="0.3">
      <c r="A23" s="2">
        <v>13</v>
      </c>
      <c r="B23" s="3" t="s">
        <v>50</v>
      </c>
      <c r="C23" s="2">
        <v>6</v>
      </c>
      <c r="D23" s="8">
        <v>-7671.6139999999996</v>
      </c>
      <c r="E23" s="11">
        <v>2662</v>
      </c>
      <c r="F23" s="2">
        <f t="shared" si="0"/>
        <v>-7659.6139999999996</v>
      </c>
      <c r="G23" s="2">
        <f t="shared" si="1"/>
        <v>3.1638418079096044E-2</v>
      </c>
      <c r="H23" s="2">
        <f t="shared" si="2"/>
        <v>-7659.5823615819208</v>
      </c>
      <c r="I23" s="2">
        <f t="shared" si="5"/>
        <v>52.583139555304115</v>
      </c>
      <c r="J23" s="2">
        <f t="shared" si="3"/>
        <v>3.8169487170921468E-12</v>
      </c>
      <c r="K23" s="2">
        <f t="shared" si="4"/>
        <v>2.7241207303824085E-11</v>
      </c>
    </row>
    <row r="24" spans="1:11" x14ac:dyDescent="0.3">
      <c r="A24" s="2">
        <v>3</v>
      </c>
      <c r="B24" s="3" t="s">
        <v>28</v>
      </c>
      <c r="C24" s="2">
        <v>4</v>
      </c>
      <c r="D24" s="8">
        <v>-7666.7129999999997</v>
      </c>
      <c r="E24" s="11">
        <v>2662</v>
      </c>
      <c r="F24" s="2">
        <f t="shared" si="0"/>
        <v>-7658.7129999999997</v>
      </c>
      <c r="G24" s="2">
        <f t="shared" si="1"/>
        <v>1.5054572826496047E-2</v>
      </c>
      <c r="H24" s="2">
        <f t="shared" si="2"/>
        <v>-7658.6979454271732</v>
      </c>
      <c r="I24" s="2">
        <f t="shared" si="5"/>
        <v>53.467555710051784</v>
      </c>
      <c r="J24" s="2">
        <f t="shared" si="3"/>
        <v>2.4528319645269722E-12</v>
      </c>
      <c r="K24" s="2">
        <f t="shared" si="4"/>
        <v>1.7505633158736579E-11</v>
      </c>
    </row>
    <row r="25" spans="1:11" x14ac:dyDescent="0.3">
      <c r="A25" s="2">
        <v>2</v>
      </c>
      <c r="B25" s="3" t="s">
        <v>27</v>
      </c>
      <c r="C25" s="2">
        <v>4</v>
      </c>
      <c r="D25" s="8">
        <v>-7662.6549999999997</v>
      </c>
      <c r="E25" s="11">
        <v>2662</v>
      </c>
      <c r="F25" s="2">
        <f t="shared" si="0"/>
        <v>-7654.6549999999997</v>
      </c>
      <c r="G25" s="2">
        <f t="shared" si="1"/>
        <v>1.5054572826496047E-2</v>
      </c>
      <c r="H25" s="2">
        <f t="shared" si="2"/>
        <v>-7654.6399454271732</v>
      </c>
      <c r="I25" s="2">
        <f t="shared" si="5"/>
        <v>57.525555710051776</v>
      </c>
      <c r="J25" s="2">
        <f t="shared" si="3"/>
        <v>3.2246626944087025E-13</v>
      </c>
      <c r="K25" s="2">
        <f t="shared" si="4"/>
        <v>2.3014117153299632E-12</v>
      </c>
    </row>
    <row r="26" spans="1:11" x14ac:dyDescent="0.3">
      <c r="A26" s="5">
        <v>23</v>
      </c>
      <c r="B26" s="3" t="s">
        <v>71</v>
      </c>
      <c r="C26" s="2">
        <v>6</v>
      </c>
      <c r="D26">
        <v>-7666.6509999999998</v>
      </c>
      <c r="E26" s="11">
        <v>2662</v>
      </c>
      <c r="F26" s="2">
        <f t="shared" si="0"/>
        <v>-7654.6509999999998</v>
      </c>
      <c r="G26" s="2">
        <f t="shared" si="1"/>
        <v>3.1638418079096044E-2</v>
      </c>
      <c r="H26" s="2">
        <f t="shared" si="2"/>
        <v>-7654.6193615819211</v>
      </c>
      <c r="I26" s="2">
        <f t="shared" si="5"/>
        <v>57.546139555303853</v>
      </c>
      <c r="J26" s="2">
        <f t="shared" si="3"/>
        <v>3.1916449151241353E-13</v>
      </c>
      <c r="K26" s="2">
        <f t="shared" si="4"/>
        <v>2.2778472339374014E-12</v>
      </c>
    </row>
    <row r="27" spans="1:11" x14ac:dyDescent="0.3">
      <c r="A27" s="5">
        <v>24</v>
      </c>
      <c r="B27" s="3" t="s">
        <v>83</v>
      </c>
      <c r="C27" s="2">
        <v>6</v>
      </c>
      <c r="D27">
        <v>-7593.38</v>
      </c>
      <c r="E27" s="11">
        <v>2662</v>
      </c>
      <c r="F27" s="2">
        <f t="shared" si="0"/>
        <v>-7581.38</v>
      </c>
      <c r="G27" s="2">
        <f t="shared" si="1"/>
        <v>3.1638418079096044E-2</v>
      </c>
      <c r="H27" s="2">
        <f t="shared" si="2"/>
        <v>-7581.3483615819214</v>
      </c>
      <c r="I27" s="2">
        <f t="shared" si="5"/>
        <v>130.81713955530358</v>
      </c>
      <c r="J27" s="2">
        <f t="shared" si="3"/>
        <v>3.9212007441265829E-29</v>
      </c>
      <c r="K27" s="2">
        <f t="shared" si="4"/>
        <v>2.7985244305833505E-28</v>
      </c>
    </row>
    <row r="28" spans="1:11" x14ac:dyDescent="0.3">
      <c r="A28" s="5">
        <v>25</v>
      </c>
      <c r="B28" s="3" t="s">
        <v>84</v>
      </c>
      <c r="C28" s="2">
        <v>9</v>
      </c>
      <c r="D28">
        <v>-7599.0450000000001</v>
      </c>
      <c r="E28" s="11">
        <v>2662</v>
      </c>
      <c r="F28" s="2">
        <f t="shared" si="0"/>
        <v>-7581.0450000000001</v>
      </c>
      <c r="G28" s="2">
        <f t="shared" si="1"/>
        <v>6.7873303167420809E-2</v>
      </c>
      <c r="H28" s="2">
        <f t="shared" si="2"/>
        <v>-7580.9771266968328</v>
      </c>
      <c r="I28" s="2">
        <f t="shared" si="5"/>
        <v>131.18837444039218</v>
      </c>
      <c r="J28" s="2">
        <f t="shared" si="3"/>
        <v>3.2569151573531239E-29</v>
      </c>
      <c r="K28" s="2">
        <f t="shared" si="4"/>
        <v>2.3244299975823173E-28</v>
      </c>
    </row>
    <row r="29" spans="1:11" x14ac:dyDescent="0.3">
      <c r="A29" s="5">
        <v>33</v>
      </c>
      <c r="B29" s="3" t="s">
        <v>103</v>
      </c>
      <c r="C29" s="2">
        <v>6</v>
      </c>
      <c r="D29">
        <v>-7591.85</v>
      </c>
      <c r="E29" s="11">
        <v>2662</v>
      </c>
      <c r="F29" s="2">
        <f t="shared" si="0"/>
        <v>-7579.85</v>
      </c>
      <c r="G29" s="2">
        <f t="shared" si="1"/>
        <v>3.1638418079096044E-2</v>
      </c>
      <c r="H29" s="2">
        <f t="shared" si="2"/>
        <v>-7579.8183615819216</v>
      </c>
      <c r="I29" s="2">
        <f t="shared" si="5"/>
        <v>132.34713955530333</v>
      </c>
      <c r="J29" s="2">
        <f t="shared" si="3"/>
        <v>1.8246677564040578E-29</v>
      </c>
      <c r="K29" s="2">
        <f t="shared" si="4"/>
        <v>1.3022483742111682E-28</v>
      </c>
    </row>
    <row r="30" spans="1:11" x14ac:dyDescent="0.3">
      <c r="A30" s="2">
        <v>5</v>
      </c>
      <c r="B30" s="10" t="s">
        <v>33</v>
      </c>
      <c r="C30" s="2">
        <v>4</v>
      </c>
      <c r="D30" s="8">
        <v>-7477.9409999999998</v>
      </c>
      <c r="E30" s="11">
        <v>2662</v>
      </c>
      <c r="F30" s="2">
        <f t="shared" si="0"/>
        <v>-7469.9409999999998</v>
      </c>
      <c r="G30" s="2">
        <f t="shared" si="1"/>
        <v>1.5054572826496047E-2</v>
      </c>
      <c r="H30" s="2">
        <f t="shared" si="2"/>
        <v>-7469.9259454271732</v>
      </c>
      <c r="I30" s="2">
        <f t="shared" si="5"/>
        <v>242.23955571005172</v>
      </c>
      <c r="J30" s="2">
        <f t="shared" si="3"/>
        <v>2.5023544624641044E-53</v>
      </c>
      <c r="K30" s="2">
        <f t="shared" si="4"/>
        <v>1.7859070611660065E-52</v>
      </c>
    </row>
    <row r="31" spans="1:11" x14ac:dyDescent="0.3">
      <c r="A31" s="2">
        <v>6</v>
      </c>
      <c r="B31" s="3" t="s">
        <v>35</v>
      </c>
      <c r="C31" s="2">
        <v>4</v>
      </c>
      <c r="D31" s="8">
        <v>-7477.6779999999999</v>
      </c>
      <c r="E31" s="11">
        <v>2662</v>
      </c>
      <c r="F31" s="2">
        <f t="shared" si="0"/>
        <v>-7469.6779999999999</v>
      </c>
      <c r="G31" s="2">
        <f t="shared" si="1"/>
        <v>1.5054572826496047E-2</v>
      </c>
      <c r="H31" s="2">
        <f t="shared" si="2"/>
        <v>-7469.6629454271733</v>
      </c>
      <c r="I31" s="2">
        <f t="shared" si="5"/>
        <v>242.50255571005164</v>
      </c>
      <c r="J31" s="2">
        <f t="shared" si="3"/>
        <v>2.1940125317371963E-53</v>
      </c>
      <c r="K31" s="2">
        <f t="shared" si="4"/>
        <v>1.5658462985526668E-52</v>
      </c>
    </row>
    <row r="32" spans="1:11" x14ac:dyDescent="0.3">
      <c r="A32" s="2">
        <v>7</v>
      </c>
      <c r="B32" s="3" t="s">
        <v>37</v>
      </c>
      <c r="C32" s="2">
        <v>5</v>
      </c>
      <c r="D32" s="8">
        <v>-7479.5889999999999</v>
      </c>
      <c r="E32" s="11">
        <v>2662</v>
      </c>
      <c r="F32" s="2">
        <f t="shared" si="0"/>
        <v>-7469.5889999999999</v>
      </c>
      <c r="G32" s="2">
        <f t="shared" si="1"/>
        <v>2.2590361445783132E-2</v>
      </c>
      <c r="H32" s="2">
        <f t="shared" si="2"/>
        <v>-7469.5664096385544</v>
      </c>
      <c r="I32" s="2">
        <f t="shared" si="5"/>
        <v>242.59909149867053</v>
      </c>
      <c r="J32" s="2">
        <f t="shared" si="3"/>
        <v>2.0906273310789046E-53</v>
      </c>
      <c r="K32" s="2">
        <f t="shared" si="4"/>
        <v>1.4920612442586825E-52</v>
      </c>
    </row>
    <row r="33" spans="1:11" x14ac:dyDescent="0.3">
      <c r="A33" s="2">
        <v>9</v>
      </c>
      <c r="B33" s="3" t="s">
        <v>41</v>
      </c>
      <c r="C33" s="2">
        <v>7</v>
      </c>
      <c r="D33" s="8">
        <v>-7479.59</v>
      </c>
      <c r="E33" s="11">
        <v>2662</v>
      </c>
      <c r="F33" s="2">
        <f t="shared" si="0"/>
        <v>-7465.59</v>
      </c>
      <c r="G33" s="2">
        <f t="shared" si="1"/>
        <v>4.220045214770158E-2</v>
      </c>
      <c r="H33" s="2">
        <f t="shared" si="2"/>
        <v>-7465.5477995478523</v>
      </c>
      <c r="I33" s="2">
        <f t="shared" si="5"/>
        <v>246.6177015893727</v>
      </c>
      <c r="J33" s="2">
        <f t="shared" si="3"/>
        <v>2.8031512394109423E-54</v>
      </c>
      <c r="K33" s="2">
        <f t="shared" si="4"/>
        <v>2.0005829178375471E-53</v>
      </c>
    </row>
    <row r="34" spans="1:11" x14ac:dyDescent="0.3">
      <c r="A34" s="2">
        <v>1</v>
      </c>
      <c r="B34" s="2" t="s">
        <v>11</v>
      </c>
      <c r="C34" s="2">
        <v>3</v>
      </c>
      <c r="D34">
        <v>-7468.2489999999998</v>
      </c>
      <c r="E34" s="11">
        <v>2662</v>
      </c>
      <c r="F34" s="2">
        <f t="shared" si="0"/>
        <v>-7462.2489999999998</v>
      </c>
      <c r="G34" s="2">
        <f t="shared" si="1"/>
        <v>9.0293453724604959E-3</v>
      </c>
      <c r="H34" s="2">
        <f t="shared" si="2"/>
        <v>-7462.2399706546275</v>
      </c>
      <c r="I34" s="2">
        <f t="shared" si="5"/>
        <v>249.92553048259742</v>
      </c>
      <c r="J34" s="2">
        <f t="shared" si="3"/>
        <v>5.362417359790987E-55</v>
      </c>
      <c r="K34" s="2">
        <f t="shared" si="4"/>
        <v>3.8271072989154006E-54</v>
      </c>
    </row>
    <row r="35" spans="1:11" x14ac:dyDescent="0.3">
      <c r="A35" s="2">
        <v>8</v>
      </c>
      <c r="B35" s="3" t="s">
        <v>40</v>
      </c>
      <c r="C35" s="2">
        <v>5</v>
      </c>
      <c r="D35" s="8">
        <v>-7470.2839999999997</v>
      </c>
      <c r="E35" s="11">
        <v>2662</v>
      </c>
      <c r="F35" s="2">
        <f t="shared" si="0"/>
        <v>-7460.2839999999997</v>
      </c>
      <c r="G35" s="2">
        <f t="shared" si="1"/>
        <v>2.2590361445783132E-2</v>
      </c>
      <c r="H35" s="2">
        <f t="shared" si="2"/>
        <v>-7460.2614096385541</v>
      </c>
      <c r="I35" s="2">
        <f t="shared" si="5"/>
        <v>251.90409149867082</v>
      </c>
      <c r="J35" s="2">
        <f t="shared" si="3"/>
        <v>1.9939834375009102E-55</v>
      </c>
      <c r="K35" s="2">
        <f t="shared" si="4"/>
        <v>1.4230873980076773E-54</v>
      </c>
    </row>
    <row r="36" spans="1:11" x14ac:dyDescent="0.3">
      <c r="A36" s="5">
        <v>35</v>
      </c>
      <c r="B36" s="3" t="s">
        <v>92</v>
      </c>
      <c r="C36" s="2"/>
      <c r="D36" t="s">
        <v>116</v>
      </c>
      <c r="E36" s="11">
        <v>2662</v>
      </c>
      <c r="F36" s="2" t="e">
        <f t="shared" si="0"/>
        <v>#VALUE!</v>
      </c>
      <c r="G36" s="2">
        <f t="shared" si="1"/>
        <v>0</v>
      </c>
      <c r="H36" s="2" t="e">
        <f t="shared" si="2"/>
        <v>#VALUE!</v>
      </c>
      <c r="I36" s="2" t="e">
        <f t="shared" si="5"/>
        <v>#VALUE!</v>
      </c>
      <c r="J36" s="2" t="e">
        <f t="shared" si="3"/>
        <v>#VALUE!</v>
      </c>
      <c r="K36" s="2" t="e">
        <f t="shared" si="4"/>
        <v>#VALUE!</v>
      </c>
    </row>
  </sheetData>
  <sortState ref="A2:K36">
    <sortCondition ref="I2:I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zoomScale="75" zoomScaleNormal="75" workbookViewId="0">
      <selection activeCell="I24" sqref="I24"/>
    </sheetView>
  </sheetViews>
  <sheetFormatPr defaultRowHeight="14.4" x14ac:dyDescent="0.3"/>
  <cols>
    <col min="1" max="1" width="12.33203125" bestFit="1" customWidth="1"/>
    <col min="2" max="2" width="21" customWidth="1"/>
    <col min="4" max="4" width="10.109375" bestFit="1" customWidth="1"/>
    <col min="8" max="8" width="13.109375" bestFit="1" customWidth="1"/>
    <col min="9" max="10" width="12" bestFit="1" customWidth="1"/>
    <col min="11" max="11" width="15.6640625" customWidth="1"/>
    <col min="12" max="12" width="16.33203125" customWidth="1"/>
    <col min="13" max="13" width="16" bestFit="1" customWidth="1"/>
    <col min="16" max="16" width="11.5546875" customWidth="1"/>
    <col min="18" max="18" width="12" bestFit="1" customWidth="1"/>
  </cols>
  <sheetData>
    <row r="1" spans="1:20" x14ac:dyDescent="0.3">
      <c r="A1" s="3"/>
      <c r="B1" s="3"/>
      <c r="C1" s="3"/>
      <c r="D1" s="3"/>
      <c r="E1" s="3"/>
    </row>
    <row r="2" spans="1:20" x14ac:dyDescent="0.3">
      <c r="A2" s="9" t="s">
        <v>64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t="s">
        <v>80</v>
      </c>
      <c r="Q2" s="1"/>
      <c r="R2" s="1"/>
      <c r="S2" s="1"/>
      <c r="T2" s="1"/>
    </row>
    <row r="3" spans="1:20" x14ac:dyDescent="0.3">
      <c r="A3" s="2">
        <v>1</v>
      </c>
      <c r="B3" s="2" t="s">
        <v>11</v>
      </c>
      <c r="C3" s="2">
        <v>3</v>
      </c>
      <c r="D3">
        <v>-7468.2489999999998</v>
      </c>
      <c r="E3" s="11">
        <v>2662</v>
      </c>
      <c r="F3" s="2">
        <f>D3+2*C3</f>
        <v>-7462.2489999999998</v>
      </c>
      <c r="G3" s="2">
        <f>(2*C3*(C3+1))/(E3-C3-1)</f>
        <v>9.0293453724604959E-3</v>
      </c>
      <c r="H3" s="2">
        <f>F3+G3</f>
        <v>-7462.2399706546275</v>
      </c>
      <c r="I3" s="2">
        <f>H3-MIN($H$3:$H$36)</f>
        <v>249.92553048259742</v>
      </c>
      <c r="J3" s="2">
        <f>EXP(-0.5*I3)</f>
        <v>5.362417359790987E-55</v>
      </c>
      <c r="K3" s="2">
        <f>J3/SUM($J$3:$J$36)</f>
        <v>4.7033933002755876E-55</v>
      </c>
      <c r="M3" s="2"/>
      <c r="N3" s="2"/>
      <c r="P3" s="2"/>
      <c r="Q3" s="2"/>
      <c r="R3" s="2"/>
      <c r="S3" s="2"/>
      <c r="T3" s="2"/>
    </row>
    <row r="4" spans="1:20" x14ac:dyDescent="0.3">
      <c r="A4" s="2">
        <v>2</v>
      </c>
      <c r="B4" s="3" t="s">
        <v>27</v>
      </c>
      <c r="C4" s="2">
        <v>4</v>
      </c>
      <c r="D4" s="8">
        <v>-7662.6549999999997</v>
      </c>
      <c r="E4" s="11">
        <v>2662</v>
      </c>
      <c r="F4" s="2">
        <f t="shared" ref="F4:F33" si="0">D4+2*C4</f>
        <v>-7654.6549999999997</v>
      </c>
      <c r="G4" s="2">
        <f t="shared" ref="G4:G35" si="1">(2*C4*(C4+1))/(E4-C4-1)</f>
        <v>1.5054572826496047E-2</v>
      </c>
      <c r="H4" s="2">
        <f t="shared" ref="H4:H35" si="2">F4+G4</f>
        <v>-7654.6399454271732</v>
      </c>
      <c r="I4" s="2">
        <f t="shared" ref="I4:I37" si="3">H4-MIN($H$3:$H$36)</f>
        <v>57.525555710051776</v>
      </c>
      <c r="J4" s="2">
        <f t="shared" ref="J4:J37" si="4">EXP(-0.5*I4)</f>
        <v>3.2246626944087025E-13</v>
      </c>
      <c r="K4" s="2">
        <f t="shared" ref="K4:K37" si="5">J4/SUM($J$3:$J$36)</f>
        <v>2.8283618925778057E-13</v>
      </c>
      <c r="M4" s="2"/>
      <c r="N4" s="2"/>
      <c r="P4" s="2"/>
      <c r="Q4" s="2"/>
      <c r="R4" s="2"/>
      <c r="S4" s="2"/>
      <c r="T4" s="2"/>
    </row>
    <row r="5" spans="1:20" x14ac:dyDescent="0.3">
      <c r="A5" s="2">
        <v>3</v>
      </c>
      <c r="B5" s="3" t="s">
        <v>28</v>
      </c>
      <c r="C5" s="2">
        <v>4</v>
      </c>
      <c r="D5" s="8">
        <v>-7666.7129999999997</v>
      </c>
      <c r="E5" s="11">
        <v>2662</v>
      </c>
      <c r="F5" s="2">
        <f t="shared" si="0"/>
        <v>-7658.7129999999997</v>
      </c>
      <c r="G5" s="2">
        <f t="shared" si="1"/>
        <v>1.5054572826496047E-2</v>
      </c>
      <c r="H5" s="2">
        <f t="shared" si="2"/>
        <v>-7658.6979454271732</v>
      </c>
      <c r="I5" s="2">
        <f t="shared" si="3"/>
        <v>53.467555710051784</v>
      </c>
      <c r="J5" s="2">
        <f t="shared" si="4"/>
        <v>2.4528319645269722E-12</v>
      </c>
      <c r="K5" s="2">
        <f t="shared" si="5"/>
        <v>2.151386707637325E-12</v>
      </c>
      <c r="M5" s="2"/>
      <c r="N5" s="2"/>
      <c r="P5" s="2"/>
      <c r="Q5" s="2"/>
      <c r="R5" s="2"/>
      <c r="S5" s="2"/>
      <c r="T5" s="2"/>
    </row>
    <row r="6" spans="1:20" x14ac:dyDescent="0.3">
      <c r="A6" s="2">
        <v>4</v>
      </c>
      <c r="B6" s="3" t="s">
        <v>31</v>
      </c>
      <c r="C6" s="2">
        <v>5</v>
      </c>
      <c r="D6" s="8">
        <v>-7682.0060000000003</v>
      </c>
      <c r="E6" s="11">
        <v>2662</v>
      </c>
      <c r="F6" s="2">
        <f t="shared" si="0"/>
        <v>-7672.0060000000003</v>
      </c>
      <c r="G6" s="2">
        <f t="shared" si="1"/>
        <v>2.2590361445783132E-2</v>
      </c>
      <c r="H6" s="2">
        <f t="shared" si="2"/>
        <v>-7671.9834096385548</v>
      </c>
      <c r="I6" s="2">
        <f t="shared" si="3"/>
        <v>40.182091498670161</v>
      </c>
      <c r="J6" s="2">
        <f t="shared" si="4"/>
        <v>1.8817836698496025E-9</v>
      </c>
      <c r="K6" s="2">
        <f t="shared" si="5"/>
        <v>1.6505184344106346E-9</v>
      </c>
      <c r="M6" s="2"/>
      <c r="N6" s="2"/>
      <c r="P6" s="2"/>
      <c r="Q6" s="2"/>
      <c r="R6" s="2"/>
      <c r="S6" s="2"/>
      <c r="T6" s="2"/>
    </row>
    <row r="7" spans="1:20" x14ac:dyDescent="0.3">
      <c r="A7" s="2">
        <v>5</v>
      </c>
      <c r="B7" s="10" t="s">
        <v>33</v>
      </c>
      <c r="C7" s="2">
        <v>4</v>
      </c>
      <c r="D7" s="8">
        <v>-7477.9409999999998</v>
      </c>
      <c r="E7" s="11">
        <v>2662</v>
      </c>
      <c r="F7" s="2">
        <f t="shared" si="0"/>
        <v>-7469.9409999999998</v>
      </c>
      <c r="G7" s="2">
        <f t="shared" si="1"/>
        <v>1.5054572826496047E-2</v>
      </c>
      <c r="H7" s="2">
        <f t="shared" si="2"/>
        <v>-7469.9259454271732</v>
      </c>
      <c r="I7" s="2">
        <f t="shared" si="3"/>
        <v>242.23955571005172</v>
      </c>
      <c r="J7" s="2">
        <f t="shared" si="4"/>
        <v>2.5023544624641044E-53</v>
      </c>
      <c r="K7" s="2">
        <f t="shared" si="5"/>
        <v>2.1948230478888227E-53</v>
      </c>
      <c r="M7" s="5"/>
      <c r="N7" s="2"/>
      <c r="P7" s="2"/>
      <c r="Q7" s="2"/>
      <c r="R7" s="2"/>
      <c r="S7" s="2"/>
      <c r="T7" s="2"/>
    </row>
    <row r="8" spans="1:20" x14ac:dyDescent="0.3">
      <c r="A8" s="2">
        <v>6</v>
      </c>
      <c r="B8" s="3" t="s">
        <v>35</v>
      </c>
      <c r="C8" s="2">
        <v>4</v>
      </c>
      <c r="D8" s="8">
        <v>-7477.6779999999999</v>
      </c>
      <c r="E8" s="11">
        <v>2662</v>
      </c>
      <c r="F8" s="2">
        <f t="shared" si="0"/>
        <v>-7469.6779999999999</v>
      </c>
      <c r="G8" s="2">
        <f t="shared" si="1"/>
        <v>1.5054572826496047E-2</v>
      </c>
      <c r="H8" s="2">
        <f t="shared" si="2"/>
        <v>-7469.6629454271733</v>
      </c>
      <c r="I8" s="2">
        <f t="shared" si="3"/>
        <v>242.50255571005164</v>
      </c>
      <c r="J8" s="2">
        <f t="shared" si="4"/>
        <v>2.1940125317371963E-53</v>
      </c>
      <c r="K8" s="2">
        <f t="shared" si="5"/>
        <v>1.9243753609837689E-53</v>
      </c>
      <c r="M8" s="5"/>
      <c r="N8" s="2"/>
      <c r="P8" s="2"/>
      <c r="Q8" s="2"/>
      <c r="R8" s="2"/>
      <c r="S8" s="2"/>
      <c r="T8" s="2"/>
    </row>
    <row r="9" spans="1:20" x14ac:dyDescent="0.3">
      <c r="A9" s="2">
        <v>7</v>
      </c>
      <c r="B9" s="3" t="s">
        <v>37</v>
      </c>
      <c r="C9" s="2">
        <v>5</v>
      </c>
      <c r="D9" s="8">
        <v>-7479.5889999999999</v>
      </c>
      <c r="E9" s="11">
        <v>2662</v>
      </c>
      <c r="F9" s="2">
        <f t="shared" si="0"/>
        <v>-7469.5889999999999</v>
      </c>
      <c r="G9" s="2">
        <f t="shared" si="1"/>
        <v>2.2590361445783132E-2</v>
      </c>
      <c r="H9" s="2">
        <f t="shared" si="2"/>
        <v>-7469.5664096385544</v>
      </c>
      <c r="I9" s="2">
        <f t="shared" si="3"/>
        <v>242.59909149867053</v>
      </c>
      <c r="J9" s="2">
        <f t="shared" si="4"/>
        <v>2.0906273310789046E-53</v>
      </c>
      <c r="K9" s="2">
        <f t="shared" si="5"/>
        <v>1.8336958730778126E-53</v>
      </c>
      <c r="M9" s="5"/>
      <c r="N9" s="2"/>
      <c r="P9" s="2"/>
      <c r="Q9" s="2"/>
      <c r="R9" s="2"/>
      <c r="S9" s="2"/>
      <c r="T9" s="2"/>
    </row>
    <row r="10" spans="1:20" x14ac:dyDescent="0.3">
      <c r="A10" s="2">
        <v>8</v>
      </c>
      <c r="B10" s="3" t="s">
        <v>40</v>
      </c>
      <c r="C10" s="2">
        <v>5</v>
      </c>
      <c r="D10" s="8">
        <v>-7470.2839999999997</v>
      </c>
      <c r="E10" s="11">
        <v>2662</v>
      </c>
      <c r="F10" s="2">
        <f t="shared" si="0"/>
        <v>-7460.2839999999997</v>
      </c>
      <c r="G10" s="2">
        <f t="shared" si="1"/>
        <v>2.2590361445783132E-2</v>
      </c>
      <c r="H10" s="2">
        <f t="shared" si="2"/>
        <v>-7460.2614096385541</v>
      </c>
      <c r="I10" s="2">
        <f t="shared" si="3"/>
        <v>251.90409149867082</v>
      </c>
      <c r="J10" s="2">
        <f t="shared" si="4"/>
        <v>1.9939834375009102E-55</v>
      </c>
      <c r="K10" s="2">
        <f t="shared" si="5"/>
        <v>1.7489292070261042E-55</v>
      </c>
      <c r="M10" s="5"/>
      <c r="N10" s="2"/>
      <c r="P10" s="2"/>
      <c r="Q10" s="2"/>
      <c r="R10" s="2"/>
      <c r="S10" s="2"/>
      <c r="T10" s="2"/>
    </row>
    <row r="11" spans="1:20" x14ac:dyDescent="0.3">
      <c r="A11" s="2">
        <v>9</v>
      </c>
      <c r="B11" s="3" t="s">
        <v>41</v>
      </c>
      <c r="C11" s="2">
        <v>7</v>
      </c>
      <c r="D11" s="8">
        <v>-7479.59</v>
      </c>
      <c r="E11" s="11">
        <v>2662</v>
      </c>
      <c r="F11" s="2">
        <f t="shared" si="0"/>
        <v>-7465.59</v>
      </c>
      <c r="G11" s="2">
        <f t="shared" si="1"/>
        <v>4.220045214770158E-2</v>
      </c>
      <c r="H11" s="2">
        <f t="shared" si="2"/>
        <v>-7465.5477995478523</v>
      </c>
      <c r="I11" s="2">
        <f t="shared" si="3"/>
        <v>246.6177015893727</v>
      </c>
      <c r="J11" s="2">
        <f t="shared" si="4"/>
        <v>2.8031512394109423E-54</v>
      </c>
      <c r="K11" s="2">
        <f t="shared" si="5"/>
        <v>2.4586528564457961E-54</v>
      </c>
      <c r="M11" s="5"/>
      <c r="N11" s="2"/>
      <c r="P11" s="2"/>
      <c r="Q11" s="2"/>
      <c r="R11" s="2"/>
      <c r="S11" s="2"/>
      <c r="T11" s="2"/>
    </row>
    <row r="12" spans="1:20" x14ac:dyDescent="0.3">
      <c r="A12" s="2">
        <v>10</v>
      </c>
      <c r="B12" s="3" t="s">
        <v>45</v>
      </c>
      <c r="C12" s="2">
        <v>6</v>
      </c>
      <c r="D12" s="8">
        <v>-7685.3770000000004</v>
      </c>
      <c r="E12" s="11">
        <v>2662</v>
      </c>
      <c r="F12" s="2">
        <f t="shared" si="0"/>
        <v>-7673.3770000000004</v>
      </c>
      <c r="G12" s="2">
        <f t="shared" si="1"/>
        <v>3.1638418079096044E-2</v>
      </c>
      <c r="H12" s="2">
        <f t="shared" si="2"/>
        <v>-7673.3453615819217</v>
      </c>
      <c r="I12" s="2">
        <f t="shared" si="3"/>
        <v>38.820139555303285</v>
      </c>
      <c r="J12" s="2">
        <f t="shared" si="4"/>
        <v>3.7180378122356042E-9</v>
      </c>
      <c r="K12" s="2">
        <f t="shared" si="5"/>
        <v>3.261102775655988E-9</v>
      </c>
    </row>
    <row r="13" spans="1:20" x14ac:dyDescent="0.3">
      <c r="A13" s="2">
        <v>11</v>
      </c>
      <c r="B13" s="3" t="s">
        <v>49</v>
      </c>
      <c r="C13" s="2">
        <v>6</v>
      </c>
      <c r="D13" s="8">
        <v>-7689.5929999999998</v>
      </c>
      <c r="E13" s="11">
        <v>2662</v>
      </c>
      <c r="F13" s="2">
        <f t="shared" si="0"/>
        <v>-7677.5929999999998</v>
      </c>
      <c r="G13" s="2">
        <f t="shared" si="1"/>
        <v>3.1638418079096044E-2</v>
      </c>
      <c r="H13" s="2">
        <f t="shared" si="2"/>
        <v>-7677.5613615819211</v>
      </c>
      <c r="I13" s="2">
        <f t="shared" si="3"/>
        <v>34.604139555303846</v>
      </c>
      <c r="J13" s="2">
        <f t="shared" si="4"/>
        <v>3.0605999728391457E-8</v>
      </c>
      <c r="K13" s="2">
        <f t="shared" si="5"/>
        <v>2.6844619583352181E-8</v>
      </c>
    </row>
    <row r="14" spans="1:20" x14ac:dyDescent="0.3">
      <c r="A14" s="2">
        <v>12</v>
      </c>
      <c r="B14" s="3" t="s">
        <v>48</v>
      </c>
      <c r="C14" s="2">
        <v>7</v>
      </c>
      <c r="D14" s="8">
        <v>-7705.2470000000003</v>
      </c>
      <c r="E14" s="11">
        <v>2662</v>
      </c>
      <c r="F14" s="2">
        <f t="shared" si="0"/>
        <v>-7691.2470000000003</v>
      </c>
      <c r="G14" s="2">
        <f t="shared" si="1"/>
        <v>4.220045214770158E-2</v>
      </c>
      <c r="H14" s="2">
        <f t="shared" si="2"/>
        <v>-7691.2047995478524</v>
      </c>
      <c r="I14" s="2">
        <f t="shared" si="3"/>
        <v>20.960701589372547</v>
      </c>
      <c r="J14" s="2">
        <f t="shared" si="4"/>
        <v>2.8082869476705532E-5</v>
      </c>
      <c r="K14" s="2">
        <f t="shared" si="5"/>
        <v>2.4631574024741506E-5</v>
      </c>
    </row>
    <row r="15" spans="1:20" x14ac:dyDescent="0.3">
      <c r="A15" s="2">
        <v>13</v>
      </c>
      <c r="B15" s="3" t="s">
        <v>50</v>
      </c>
      <c r="C15" s="2">
        <v>6</v>
      </c>
      <c r="D15" s="8">
        <v>-7671.6139999999996</v>
      </c>
      <c r="E15" s="11">
        <v>2662</v>
      </c>
      <c r="F15" s="2">
        <f t="shared" si="0"/>
        <v>-7659.6139999999996</v>
      </c>
      <c r="G15" s="2">
        <f t="shared" si="1"/>
        <v>3.1638418079096044E-2</v>
      </c>
      <c r="H15" s="2">
        <f t="shared" si="2"/>
        <v>-7659.5823615819208</v>
      </c>
      <c r="I15" s="2">
        <f t="shared" si="3"/>
        <v>52.583139555304115</v>
      </c>
      <c r="J15" s="2">
        <f t="shared" si="4"/>
        <v>3.8169487170921468E-12</v>
      </c>
      <c r="K15" s="2">
        <f t="shared" si="5"/>
        <v>3.3478578445013926E-12</v>
      </c>
    </row>
    <row r="16" spans="1:20" x14ac:dyDescent="0.3">
      <c r="A16" s="2">
        <v>14</v>
      </c>
      <c r="B16" t="s">
        <v>52</v>
      </c>
      <c r="C16" s="2">
        <v>6</v>
      </c>
      <c r="D16" s="8">
        <v>-7675.5690000000004</v>
      </c>
      <c r="E16" s="11">
        <v>2662</v>
      </c>
      <c r="F16" s="2">
        <f t="shared" si="0"/>
        <v>-7663.5690000000004</v>
      </c>
      <c r="G16" s="2">
        <f t="shared" si="1"/>
        <v>3.1638418079096044E-2</v>
      </c>
      <c r="H16" s="2">
        <f t="shared" si="2"/>
        <v>-7663.5373615819217</v>
      </c>
      <c r="I16" s="2">
        <f t="shared" si="3"/>
        <v>48.628139555303278</v>
      </c>
      <c r="J16" s="2">
        <f t="shared" si="4"/>
        <v>2.7576151918321687E-11</v>
      </c>
      <c r="K16" s="2">
        <f t="shared" si="5"/>
        <v>2.4187130444667857E-11</v>
      </c>
    </row>
    <row r="17" spans="1:20" x14ac:dyDescent="0.3">
      <c r="A17" s="2">
        <v>15</v>
      </c>
      <c r="B17" t="s">
        <v>54</v>
      </c>
      <c r="C17" s="2">
        <v>7</v>
      </c>
      <c r="D17" s="8">
        <v>-7689.3329999999996</v>
      </c>
      <c r="E17" s="11">
        <v>2662</v>
      </c>
      <c r="F17" s="2">
        <f t="shared" si="0"/>
        <v>-7675.3329999999996</v>
      </c>
      <c r="G17" s="2">
        <f t="shared" si="1"/>
        <v>4.220045214770158E-2</v>
      </c>
      <c r="H17" s="2">
        <f t="shared" si="2"/>
        <v>-7675.2907995478517</v>
      </c>
      <c r="I17" s="2">
        <f t="shared" si="3"/>
        <v>36.874701589373217</v>
      </c>
      <c r="J17" s="2">
        <f t="shared" si="4"/>
        <v>9.8346812569338979E-9</v>
      </c>
      <c r="K17" s="2">
        <f t="shared" si="5"/>
        <v>8.6260301708429012E-9</v>
      </c>
    </row>
    <row r="18" spans="1:20" x14ac:dyDescent="0.3">
      <c r="A18" s="2">
        <v>16</v>
      </c>
      <c r="B18" s="3" t="s">
        <v>56</v>
      </c>
      <c r="C18" s="2">
        <v>5</v>
      </c>
      <c r="D18" s="8">
        <v>-7680.58</v>
      </c>
      <c r="E18" s="11">
        <v>2662</v>
      </c>
      <c r="F18" s="2">
        <f t="shared" si="0"/>
        <v>-7670.58</v>
      </c>
      <c r="G18" s="2">
        <f t="shared" si="1"/>
        <v>2.2590361445783132E-2</v>
      </c>
      <c r="H18" s="2">
        <f t="shared" si="2"/>
        <v>-7670.5574096385544</v>
      </c>
      <c r="I18" s="2">
        <f t="shared" si="3"/>
        <v>41.608091498670547</v>
      </c>
      <c r="J18" s="2">
        <f t="shared" si="4"/>
        <v>9.2239667718766878E-10</v>
      </c>
      <c r="K18" s="2">
        <f t="shared" si="5"/>
        <v>8.0903705560322978E-10</v>
      </c>
    </row>
    <row r="19" spans="1:20" x14ac:dyDescent="0.3">
      <c r="A19" s="2">
        <v>17</v>
      </c>
      <c r="B19" s="3" t="s">
        <v>59</v>
      </c>
      <c r="C19" s="2">
        <v>5</v>
      </c>
      <c r="D19" s="8">
        <v>-7683.88</v>
      </c>
      <c r="E19" s="11">
        <v>2662</v>
      </c>
      <c r="F19" s="2">
        <f t="shared" si="0"/>
        <v>-7673.88</v>
      </c>
      <c r="G19" s="2">
        <f t="shared" si="1"/>
        <v>2.2590361445783132E-2</v>
      </c>
      <c r="H19" s="2">
        <f t="shared" si="2"/>
        <v>-7673.8574096385546</v>
      </c>
      <c r="I19" s="2">
        <f t="shared" si="3"/>
        <v>38.308091498670365</v>
      </c>
      <c r="J19" s="2">
        <f t="shared" si="4"/>
        <v>4.8029008907743511E-9</v>
      </c>
      <c r="K19" s="2">
        <f t="shared" si="5"/>
        <v>4.2126396279673822E-9</v>
      </c>
    </row>
    <row r="20" spans="1:20" x14ac:dyDescent="0.3">
      <c r="A20" s="2">
        <v>18</v>
      </c>
      <c r="B20" s="3" t="s">
        <v>60</v>
      </c>
      <c r="C20" s="2">
        <v>5</v>
      </c>
      <c r="D20" s="8">
        <v>-7681.1660000000002</v>
      </c>
      <c r="E20" s="11">
        <v>2662</v>
      </c>
      <c r="F20" s="2">
        <f t="shared" si="0"/>
        <v>-7671.1660000000002</v>
      </c>
      <c r="G20" s="2">
        <f t="shared" si="1"/>
        <v>2.2590361445783132E-2</v>
      </c>
      <c r="H20" s="2">
        <f t="shared" si="2"/>
        <v>-7671.1434096385547</v>
      </c>
      <c r="I20" s="2">
        <f t="shared" si="3"/>
        <v>41.022091498670306</v>
      </c>
      <c r="J20" s="2">
        <f t="shared" si="4"/>
        <v>1.2364199758544982E-9</v>
      </c>
      <c r="K20" s="2">
        <f t="shared" si="5"/>
        <v>1.084467888375555E-9</v>
      </c>
    </row>
    <row r="21" spans="1:20" x14ac:dyDescent="0.3">
      <c r="A21" s="2">
        <v>19</v>
      </c>
      <c r="B21" s="3" t="s">
        <v>62</v>
      </c>
      <c r="C21" s="2">
        <v>6</v>
      </c>
      <c r="D21" s="8">
        <v>-7683.326</v>
      </c>
      <c r="E21" s="11">
        <v>2662</v>
      </c>
      <c r="F21" s="2">
        <f t="shared" si="0"/>
        <v>-7671.326</v>
      </c>
      <c r="G21" s="2">
        <f t="shared" si="1"/>
        <v>3.1638418079096044E-2</v>
      </c>
      <c r="H21" s="2">
        <f t="shared" si="2"/>
        <v>-7671.2943615819213</v>
      </c>
      <c r="I21" s="2">
        <f t="shared" si="3"/>
        <v>40.871139555303671</v>
      </c>
      <c r="J21" s="2">
        <f t="shared" si="4"/>
        <v>1.3333519825874814E-9</v>
      </c>
      <c r="K21" s="2">
        <f t="shared" si="5"/>
        <v>1.1694872593907106E-9</v>
      </c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s="2">
        <v>20</v>
      </c>
      <c r="B22" s="3" t="s">
        <v>65</v>
      </c>
      <c r="C22" s="2">
        <v>5</v>
      </c>
      <c r="D22" s="8">
        <v>-7684.5159999999996</v>
      </c>
      <c r="E22" s="11">
        <v>2662</v>
      </c>
      <c r="F22" s="2">
        <f t="shared" si="0"/>
        <v>-7674.5159999999996</v>
      </c>
      <c r="G22" s="2">
        <f t="shared" si="1"/>
        <v>2.2590361445783132E-2</v>
      </c>
      <c r="H22" s="2">
        <f t="shared" si="2"/>
        <v>-7674.4934096385541</v>
      </c>
      <c r="I22" s="2">
        <f t="shared" si="3"/>
        <v>37.672091498670852</v>
      </c>
      <c r="J22" s="2">
        <f t="shared" si="4"/>
        <v>6.6009929693073675E-9</v>
      </c>
      <c r="K22" s="2">
        <f t="shared" si="5"/>
        <v>5.7897519017834638E-9</v>
      </c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2">
        <v>21</v>
      </c>
      <c r="B23" s="3" t="s">
        <v>68</v>
      </c>
      <c r="C23" s="2">
        <v>6</v>
      </c>
      <c r="D23">
        <v>-7686.5619999999999</v>
      </c>
      <c r="E23" s="11">
        <v>2662</v>
      </c>
      <c r="F23" s="2">
        <f t="shared" si="0"/>
        <v>-7674.5619999999999</v>
      </c>
      <c r="G23" s="2">
        <f t="shared" si="1"/>
        <v>3.1638418079096044E-2</v>
      </c>
      <c r="H23" s="2">
        <f t="shared" si="2"/>
        <v>-7674.5303615819212</v>
      </c>
      <c r="I23" s="2">
        <f t="shared" si="3"/>
        <v>37.635139555303795</v>
      </c>
      <c r="J23" s="2">
        <f t="shared" si="4"/>
        <v>6.7240863619171288E-9</v>
      </c>
      <c r="K23" s="2">
        <f t="shared" si="5"/>
        <v>5.8977175074541706E-9</v>
      </c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5">
        <v>22</v>
      </c>
      <c r="B24" s="3" t="s">
        <v>69</v>
      </c>
      <c r="C24" s="2">
        <v>9</v>
      </c>
      <c r="D24">
        <v>-7708.6360000000004</v>
      </c>
      <c r="E24" s="11">
        <v>2662</v>
      </c>
      <c r="F24" s="2">
        <f t="shared" si="0"/>
        <v>-7690.6360000000004</v>
      </c>
      <c r="G24" s="2">
        <f t="shared" si="1"/>
        <v>6.7873303167420809E-2</v>
      </c>
      <c r="H24" s="2">
        <f t="shared" si="2"/>
        <v>-7690.5681266968331</v>
      </c>
      <c r="I24" s="2">
        <f t="shared" si="3"/>
        <v>21.597374440391832</v>
      </c>
      <c r="J24" s="2">
        <f t="shared" si="4"/>
        <v>2.0426301053116471E-5</v>
      </c>
      <c r="K24" s="2">
        <f t="shared" si="5"/>
        <v>1.7915973538916197E-5</v>
      </c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5">
        <v>23</v>
      </c>
      <c r="B25" s="3" t="s">
        <v>71</v>
      </c>
      <c r="C25" s="2">
        <v>6</v>
      </c>
      <c r="D25">
        <v>-7666.6509999999998</v>
      </c>
      <c r="E25" s="11">
        <v>2662</v>
      </c>
      <c r="F25" s="2">
        <f t="shared" si="0"/>
        <v>-7654.6509999999998</v>
      </c>
      <c r="G25" s="2">
        <f t="shared" si="1"/>
        <v>3.1638418079096044E-2</v>
      </c>
      <c r="H25" s="2">
        <f t="shared" si="2"/>
        <v>-7654.6193615819211</v>
      </c>
      <c r="I25" s="2">
        <f t="shared" si="3"/>
        <v>57.546139555303853</v>
      </c>
      <c r="J25" s="2">
        <f t="shared" si="4"/>
        <v>3.1916449151241353E-13</v>
      </c>
      <c r="K25" s="2">
        <f t="shared" si="5"/>
        <v>2.7994018934845859E-13</v>
      </c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5">
        <v>24</v>
      </c>
      <c r="B26" s="3" t="s">
        <v>83</v>
      </c>
      <c r="C26" s="2">
        <v>6</v>
      </c>
      <c r="D26">
        <v>-7593.38</v>
      </c>
      <c r="E26" s="11">
        <v>2662</v>
      </c>
      <c r="F26" s="2">
        <f t="shared" si="0"/>
        <v>-7581.38</v>
      </c>
      <c r="G26" s="2">
        <f t="shared" si="1"/>
        <v>3.1638418079096044E-2</v>
      </c>
      <c r="H26" s="2">
        <f t="shared" si="2"/>
        <v>-7581.3483615819214</v>
      </c>
      <c r="I26" s="2">
        <f t="shared" si="3"/>
        <v>130.81713955530358</v>
      </c>
      <c r="J26" s="2">
        <f t="shared" si="4"/>
        <v>3.9212007441265829E-29</v>
      </c>
      <c r="K26" s="2">
        <f t="shared" si="5"/>
        <v>3.439297628575385E-29</v>
      </c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5">
        <v>25</v>
      </c>
      <c r="B27" s="3" t="s">
        <v>84</v>
      </c>
      <c r="C27" s="2">
        <v>9</v>
      </c>
      <c r="D27">
        <v>-7599.0450000000001</v>
      </c>
      <c r="E27" s="11">
        <v>2662</v>
      </c>
      <c r="F27" s="2">
        <f t="shared" si="0"/>
        <v>-7581.0450000000001</v>
      </c>
      <c r="G27" s="2">
        <f t="shared" si="1"/>
        <v>6.7873303167420809E-2</v>
      </c>
      <c r="H27" s="2">
        <f t="shared" si="2"/>
        <v>-7580.9771266968328</v>
      </c>
      <c r="I27" s="2">
        <f t="shared" si="3"/>
        <v>131.18837444039218</v>
      </c>
      <c r="J27" s="2">
        <f t="shared" si="4"/>
        <v>3.2569151573531239E-29</v>
      </c>
      <c r="K27" s="2">
        <f t="shared" si="5"/>
        <v>2.8566506302780152E-29</v>
      </c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5">
        <v>26</v>
      </c>
      <c r="B28" s="3" t="s">
        <v>85</v>
      </c>
      <c r="C28" s="2">
        <v>7</v>
      </c>
      <c r="D28">
        <v>-7692.5709999999999</v>
      </c>
      <c r="E28" s="11">
        <v>2662</v>
      </c>
      <c r="F28" s="2">
        <f t="shared" si="0"/>
        <v>-7678.5709999999999</v>
      </c>
      <c r="G28" s="2">
        <f t="shared" si="1"/>
        <v>4.220045214770158E-2</v>
      </c>
      <c r="H28" s="2">
        <f t="shared" si="2"/>
        <v>-7678.528799547852</v>
      </c>
      <c r="I28" s="2">
        <f t="shared" si="3"/>
        <v>33.636701589372933</v>
      </c>
      <c r="J28" s="2">
        <f t="shared" si="4"/>
        <v>4.9645861932771772E-8</v>
      </c>
      <c r="K28" s="2">
        <f t="shared" si="5"/>
        <v>4.3544543203945424E-8</v>
      </c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5">
        <v>27</v>
      </c>
      <c r="B29" s="3" t="s">
        <v>86</v>
      </c>
      <c r="C29" s="2">
        <v>13</v>
      </c>
      <c r="D29">
        <v>-7723.3130000000001</v>
      </c>
      <c r="E29" s="11">
        <v>2662</v>
      </c>
      <c r="F29" s="2">
        <f t="shared" si="0"/>
        <v>-7697.3130000000001</v>
      </c>
      <c r="G29" s="2">
        <f t="shared" si="1"/>
        <v>0.13746223564954682</v>
      </c>
      <c r="H29" s="2">
        <f t="shared" si="2"/>
        <v>-7697.1755377643503</v>
      </c>
      <c r="I29" s="2">
        <f t="shared" si="3"/>
        <v>14.989963372874627</v>
      </c>
      <c r="J29" s="2">
        <f t="shared" si="4"/>
        <v>5.5586689690025558E-4</v>
      </c>
      <c r="K29" s="2">
        <f t="shared" si="5"/>
        <v>4.8755262101186914E-4</v>
      </c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5">
        <v>28</v>
      </c>
      <c r="B30" s="3" t="s">
        <v>87</v>
      </c>
      <c r="C30" s="2">
        <v>13</v>
      </c>
      <c r="D30">
        <v>-7734.348</v>
      </c>
      <c r="E30" s="11">
        <v>2662</v>
      </c>
      <c r="F30" s="2">
        <f t="shared" si="0"/>
        <v>-7708.348</v>
      </c>
      <c r="G30" s="2">
        <f t="shared" si="1"/>
        <v>0.13746223564954682</v>
      </c>
      <c r="H30" s="2">
        <f t="shared" si="2"/>
        <v>-7708.2105377643502</v>
      </c>
      <c r="I30" s="2">
        <f t="shared" si="3"/>
        <v>3.9549633728747722</v>
      </c>
      <c r="J30" s="2">
        <f t="shared" si="4"/>
        <v>0.13841737712240804</v>
      </c>
      <c r="K30" s="2">
        <f t="shared" si="5"/>
        <v>0.12140632116419764</v>
      </c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5">
        <v>29</v>
      </c>
      <c r="B31" s="3" t="s">
        <v>88</v>
      </c>
      <c r="C31" s="2">
        <v>11</v>
      </c>
      <c r="D31">
        <v>-7712.5720000000001</v>
      </c>
      <c r="E31" s="11">
        <v>2662</v>
      </c>
      <c r="F31" s="2">
        <f t="shared" si="0"/>
        <v>-7690.5720000000001</v>
      </c>
      <c r="G31" s="2">
        <f t="shared" si="1"/>
        <v>9.9622641509433965E-2</v>
      </c>
      <c r="H31" s="2">
        <f t="shared" si="2"/>
        <v>-7690.472377358491</v>
      </c>
      <c r="I31" s="2">
        <f t="shared" si="3"/>
        <v>21.693123778733934</v>
      </c>
      <c r="J31" s="2">
        <f t="shared" si="4"/>
        <v>1.9471437897274116E-5</v>
      </c>
      <c r="K31" s="2">
        <f t="shared" si="5"/>
        <v>1.7078460031753452E-5</v>
      </c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5">
        <v>30</v>
      </c>
      <c r="B32" s="3" t="s">
        <v>89</v>
      </c>
      <c r="C32" s="2">
        <v>9</v>
      </c>
      <c r="D32">
        <v>-7716.5630000000001</v>
      </c>
      <c r="E32" s="11">
        <v>2662</v>
      </c>
      <c r="F32" s="2">
        <f t="shared" si="0"/>
        <v>-7698.5630000000001</v>
      </c>
      <c r="G32" s="2">
        <f t="shared" si="1"/>
        <v>6.7873303167420809E-2</v>
      </c>
      <c r="H32" s="2">
        <f t="shared" si="2"/>
        <v>-7698.4951266968328</v>
      </c>
      <c r="I32" s="2">
        <f t="shared" si="3"/>
        <v>13.670374440392152</v>
      </c>
      <c r="J32" s="2">
        <f t="shared" si="4"/>
        <v>1.0752659848975213E-3</v>
      </c>
      <c r="K32" s="2">
        <f t="shared" si="5"/>
        <v>9.4311921099299832E-4</v>
      </c>
      <c r="M32" s="3"/>
      <c r="N32" s="3"/>
      <c r="O32" s="3"/>
      <c r="P32" s="3"/>
      <c r="Q32" s="3"/>
      <c r="R32" s="3"/>
      <c r="S32" s="3"/>
      <c r="T32" s="3"/>
    </row>
    <row r="33" spans="1:24" x14ac:dyDescent="0.3">
      <c r="A33" s="5">
        <v>31</v>
      </c>
      <c r="B33" s="3" t="s">
        <v>99</v>
      </c>
      <c r="C33" s="2">
        <v>13</v>
      </c>
      <c r="D33">
        <v>-7700.1819999999998</v>
      </c>
      <c r="E33" s="11">
        <v>2662</v>
      </c>
      <c r="F33" s="2">
        <f t="shared" si="0"/>
        <v>-7674.1819999999998</v>
      </c>
      <c r="G33" s="2">
        <f t="shared" si="1"/>
        <v>0.13746223564954682</v>
      </c>
      <c r="H33" s="2">
        <f t="shared" si="2"/>
        <v>-7674.04453776435</v>
      </c>
      <c r="I33" s="2">
        <f t="shared" si="3"/>
        <v>38.12096337287494</v>
      </c>
      <c r="J33" s="2">
        <f t="shared" si="4"/>
        <v>5.2739739600998469E-9</v>
      </c>
      <c r="K33" s="2">
        <f t="shared" si="5"/>
        <v>4.6258193134613427E-9</v>
      </c>
      <c r="M33" s="3"/>
      <c r="N33" s="3"/>
      <c r="O33" s="3"/>
      <c r="P33" s="3"/>
      <c r="Q33" s="3"/>
      <c r="R33" s="3"/>
      <c r="S33" s="3"/>
      <c r="T33" s="3"/>
    </row>
    <row r="34" spans="1:24" x14ac:dyDescent="0.3">
      <c r="A34" s="5">
        <v>32</v>
      </c>
      <c r="B34" s="3" t="s">
        <v>90</v>
      </c>
      <c r="C34" s="2">
        <v>17</v>
      </c>
      <c r="D34">
        <v>-7714.36</v>
      </c>
      <c r="E34" s="11">
        <v>2662</v>
      </c>
      <c r="F34" s="2">
        <f t="shared" ref="F34:F35" si="6">D34+2*C34</f>
        <v>-7680.36</v>
      </c>
      <c r="G34" s="2">
        <f t="shared" si="1"/>
        <v>0.23146747352496219</v>
      </c>
      <c r="H34" s="2">
        <f t="shared" si="2"/>
        <v>-7680.1285325264744</v>
      </c>
      <c r="I34" s="2">
        <f t="shared" si="3"/>
        <v>32.036968610750591</v>
      </c>
      <c r="J34" s="2">
        <f t="shared" si="4"/>
        <v>1.1047414719752919E-7</v>
      </c>
      <c r="K34" s="2">
        <f t="shared" si="5"/>
        <v>9.6897225433935753E-8</v>
      </c>
      <c r="M34" s="3"/>
      <c r="N34" s="3"/>
      <c r="O34" s="3"/>
      <c r="P34" s="3"/>
      <c r="Q34" s="3"/>
      <c r="R34" s="3"/>
      <c r="S34" s="3"/>
      <c r="T34" s="3"/>
    </row>
    <row r="35" spans="1:24" x14ac:dyDescent="0.3">
      <c r="A35" s="5">
        <v>33</v>
      </c>
      <c r="B35" s="3" t="s">
        <v>103</v>
      </c>
      <c r="C35" s="2">
        <v>6</v>
      </c>
      <c r="D35">
        <v>-7591.85</v>
      </c>
      <c r="E35" s="11">
        <v>2662</v>
      </c>
      <c r="F35" s="2">
        <f t="shared" si="6"/>
        <v>-7579.85</v>
      </c>
      <c r="G35" s="2">
        <f t="shared" si="1"/>
        <v>3.1638418079096044E-2</v>
      </c>
      <c r="H35" s="2">
        <f t="shared" si="2"/>
        <v>-7579.8183615819216</v>
      </c>
      <c r="I35" s="2">
        <f t="shared" si="3"/>
        <v>132.34713955530333</v>
      </c>
      <c r="J35" s="2">
        <f t="shared" si="4"/>
        <v>1.8246677564040578E-29</v>
      </c>
      <c r="K35" s="2">
        <f t="shared" si="5"/>
        <v>1.6004218852958215E-29</v>
      </c>
      <c r="M35" s="3"/>
      <c r="N35" s="3"/>
      <c r="O35" s="3"/>
      <c r="P35" s="3"/>
      <c r="Q35" s="3"/>
      <c r="R35" s="3"/>
      <c r="S35" s="3"/>
      <c r="T35" s="3"/>
    </row>
    <row r="36" spans="1:24" x14ac:dyDescent="0.3">
      <c r="A36" s="5">
        <v>34</v>
      </c>
      <c r="B36" s="3" t="s">
        <v>91</v>
      </c>
      <c r="C36" s="2">
        <v>23</v>
      </c>
      <c r="D36">
        <v>-7758.5839999999998</v>
      </c>
      <c r="E36" s="11">
        <v>2662</v>
      </c>
      <c r="F36" s="2">
        <f>D36+2*C36</f>
        <v>-7712.5839999999998</v>
      </c>
      <c r="G36" s="2">
        <f>(2*C36*(C36+1))/(E36-C36-1)</f>
        <v>0.41849886277482939</v>
      </c>
      <c r="H36" s="2">
        <f>F36+G36</f>
        <v>-7712.165501137225</v>
      </c>
      <c r="I36" s="2">
        <f t="shared" si="3"/>
        <v>0</v>
      </c>
      <c r="J36" s="2">
        <f>EXP(-0.5*I36)</f>
        <v>1</v>
      </c>
      <c r="K36" s="2">
        <f t="shared" si="5"/>
        <v>0.87710317655299275</v>
      </c>
      <c r="M36" s="3"/>
      <c r="N36" s="3"/>
      <c r="O36" s="3"/>
      <c r="P36" s="3"/>
      <c r="Q36" s="3"/>
      <c r="R36" s="3"/>
      <c r="S36" s="3"/>
      <c r="T36" s="3"/>
    </row>
    <row r="37" spans="1:24" x14ac:dyDescent="0.3">
      <c r="A37" s="5">
        <v>35</v>
      </c>
      <c r="B37" s="3" t="s">
        <v>92</v>
      </c>
      <c r="C37" s="2"/>
      <c r="D37" t="s">
        <v>116</v>
      </c>
      <c r="E37" s="11">
        <v>2662</v>
      </c>
      <c r="F37" s="2" t="e">
        <f t="shared" ref="F37" si="7">D37+2*C37</f>
        <v>#VALUE!</v>
      </c>
      <c r="G37" s="2">
        <f t="shared" ref="G37" si="8">(2*C37*(C37+1))/(E37-C37-1)</f>
        <v>0</v>
      </c>
      <c r="H37" s="2" t="e">
        <f t="shared" ref="H37" si="9">F37+G37</f>
        <v>#VALUE!</v>
      </c>
      <c r="I37" s="2" t="e">
        <f t="shared" si="3"/>
        <v>#VALUE!</v>
      </c>
      <c r="J37" s="2" t="e">
        <f t="shared" si="4"/>
        <v>#VALUE!</v>
      </c>
      <c r="K37" s="2" t="e">
        <f t="shared" si="5"/>
        <v>#VALUE!</v>
      </c>
      <c r="M37" s="3"/>
      <c r="N37" s="3"/>
      <c r="O37" s="3"/>
      <c r="P37" s="3"/>
      <c r="Q37" s="3"/>
      <c r="R37" s="3"/>
      <c r="S37" s="3"/>
      <c r="T37" s="3"/>
    </row>
    <row r="38" spans="1:24" x14ac:dyDescent="0.3">
      <c r="A38" s="5"/>
      <c r="B38" s="3"/>
      <c r="C38" s="2"/>
      <c r="D38" s="11"/>
      <c r="E38" s="2"/>
      <c r="F38" s="2"/>
      <c r="G38" s="2"/>
      <c r="H38" s="2"/>
      <c r="I38" s="2"/>
      <c r="J38" s="2"/>
      <c r="K38" s="2"/>
      <c r="M38" s="3"/>
      <c r="N38" s="3"/>
      <c r="O38" s="3"/>
      <c r="P38" s="3"/>
      <c r="Q38" s="3"/>
      <c r="R38" s="3"/>
      <c r="S38" s="3"/>
      <c r="T38" s="3"/>
    </row>
    <row r="39" spans="1:24" x14ac:dyDescent="0.3">
      <c r="A39" s="5"/>
      <c r="B39" s="3"/>
      <c r="C39" s="2"/>
      <c r="D39" s="11"/>
      <c r="E39" s="2"/>
      <c r="F39" s="2"/>
      <c r="G39" s="2"/>
      <c r="H39" s="2"/>
      <c r="I39" s="2"/>
      <c r="J39" s="2"/>
      <c r="K39" s="2"/>
      <c r="M39" s="3"/>
      <c r="N39" s="3"/>
      <c r="O39" s="3"/>
      <c r="P39" s="3"/>
      <c r="Q39" s="3"/>
      <c r="R39" s="3"/>
      <c r="S39" s="3"/>
      <c r="T39" s="3"/>
    </row>
    <row r="40" spans="1:24" x14ac:dyDescent="0.3">
      <c r="A40" s="3"/>
      <c r="C40" s="2"/>
      <c r="D40" s="2"/>
      <c r="E40" s="2"/>
      <c r="F40" s="2"/>
      <c r="G40" s="2"/>
      <c r="H40" s="2"/>
      <c r="I40" s="2"/>
      <c r="J40" s="2"/>
      <c r="K40" s="2"/>
      <c r="M40" s="3"/>
      <c r="N40" s="3"/>
      <c r="O40" s="3"/>
      <c r="P40" s="3"/>
      <c r="Q40" s="3"/>
      <c r="R40" s="3"/>
      <c r="S40" s="3"/>
      <c r="T40" s="3"/>
    </row>
    <row r="41" spans="1:24" s="3" customFormat="1" x14ac:dyDescent="0.3">
      <c r="A41" s="3" t="s">
        <v>12</v>
      </c>
      <c r="F41" s="3" t="s">
        <v>17</v>
      </c>
      <c r="K41" s="3" t="s">
        <v>18</v>
      </c>
      <c r="P41" s="3" t="s">
        <v>19</v>
      </c>
      <c r="U41" s="3" t="s">
        <v>32</v>
      </c>
      <c r="V41"/>
      <c r="W41"/>
      <c r="X41"/>
    </row>
    <row r="42" spans="1:24" s="3" customFormat="1" x14ac:dyDescent="0.3">
      <c r="A42" s="3" t="s">
        <v>10</v>
      </c>
      <c r="F42" s="3" t="s">
        <v>27</v>
      </c>
      <c r="K42" s="3" t="s">
        <v>28</v>
      </c>
      <c r="M42"/>
      <c r="N42"/>
      <c r="O42"/>
      <c r="P42" s="3" t="s">
        <v>31</v>
      </c>
      <c r="Q42"/>
      <c r="R42"/>
      <c r="S42"/>
      <c r="T42"/>
      <c r="U42" s="3" t="s">
        <v>33</v>
      </c>
      <c r="V42"/>
      <c r="W42"/>
      <c r="X42"/>
    </row>
    <row r="43" spans="1:24" x14ac:dyDescent="0.3">
      <c r="A43" t="s">
        <v>13</v>
      </c>
      <c r="F43" s="11" t="s">
        <v>13</v>
      </c>
      <c r="K43" s="6" t="s">
        <v>13</v>
      </c>
      <c r="P43" t="s">
        <v>13</v>
      </c>
      <c r="U43" t="s">
        <v>13</v>
      </c>
    </row>
    <row r="44" spans="1:24" x14ac:dyDescent="0.3">
      <c r="B44" t="s">
        <v>14</v>
      </c>
      <c r="C44" t="s">
        <v>15</v>
      </c>
      <c r="D44" t="s">
        <v>16</v>
      </c>
      <c r="F44" s="11"/>
      <c r="G44" t="s">
        <v>14</v>
      </c>
      <c r="H44" t="s">
        <v>15</v>
      </c>
      <c r="I44" t="s">
        <v>16</v>
      </c>
      <c r="L44" t="s">
        <v>14</v>
      </c>
      <c r="M44" t="s">
        <v>15</v>
      </c>
      <c r="N44" t="s">
        <v>16</v>
      </c>
      <c r="Q44" t="s">
        <v>14</v>
      </c>
      <c r="R44" t="s">
        <v>15</v>
      </c>
      <c r="S44" t="s">
        <v>16</v>
      </c>
      <c r="V44" t="s">
        <v>14</v>
      </c>
      <c r="W44" t="s">
        <v>15</v>
      </c>
      <c r="X44" t="s">
        <v>16</v>
      </c>
    </row>
    <row r="45" spans="1:24" x14ac:dyDescent="0.3">
      <c r="A45" t="s">
        <v>24</v>
      </c>
      <c r="B45">
        <v>-7.2209119599999996</v>
      </c>
      <c r="C45">
        <v>3.37557146E-2</v>
      </c>
      <c r="F45" s="11" t="s">
        <v>24</v>
      </c>
      <c r="G45" s="11">
        <v>-7.2327476900000001</v>
      </c>
      <c r="H45" s="11">
        <v>3.25500279E-2</v>
      </c>
      <c r="K45" t="s">
        <v>24</v>
      </c>
      <c r="L45" s="11">
        <v>-7.2194013860000004</v>
      </c>
      <c r="M45" s="11">
        <v>3.2522322999999999E-2</v>
      </c>
      <c r="P45" t="s">
        <v>24</v>
      </c>
      <c r="Q45" s="11">
        <v>-7.1144999100000001</v>
      </c>
      <c r="R45" s="11">
        <v>4.2398554099999999E-2</v>
      </c>
      <c r="U45" t="s">
        <v>24</v>
      </c>
      <c r="V45" s="11">
        <v>-7.2299498680000003</v>
      </c>
      <c r="W45" s="11">
        <v>3.3823230199999998E-2</v>
      </c>
    </row>
    <row r="46" spans="1:24" x14ac:dyDescent="0.3">
      <c r="A46" t="s">
        <v>25</v>
      </c>
      <c r="B46">
        <v>2.8213778600000001</v>
      </c>
      <c r="C46">
        <v>8.4082691000000008E-3</v>
      </c>
      <c r="F46" s="11" t="s">
        <v>29</v>
      </c>
      <c r="G46" s="11">
        <v>3.211547E-2</v>
      </c>
      <c r="H46" s="11">
        <v>2.2613493999999999E-3</v>
      </c>
      <c r="K46" t="s">
        <v>30</v>
      </c>
      <c r="L46" s="11">
        <v>8.0784859999999993E-3</v>
      </c>
      <c r="M46" s="11">
        <v>5.6296479999999995E-4</v>
      </c>
      <c r="P46" t="s">
        <v>29</v>
      </c>
      <c r="Q46" s="11">
        <v>-0.25313082999999997</v>
      </c>
      <c r="R46" s="11">
        <v>6.5807366300000003E-2</v>
      </c>
      <c r="U46" t="s">
        <v>34</v>
      </c>
      <c r="V46" s="11">
        <v>4.6716170000000003E-3</v>
      </c>
      <c r="W46" s="11">
        <v>1.4987767000000001E-3</v>
      </c>
    </row>
    <row r="47" spans="1:24" x14ac:dyDescent="0.3">
      <c r="A47" t="s">
        <v>26</v>
      </c>
      <c r="B47">
        <v>5.951683E-2</v>
      </c>
      <c r="C47">
        <v>8.1488260000000005E-4</v>
      </c>
      <c r="F47" s="11" t="s">
        <v>25</v>
      </c>
      <c r="G47" s="11">
        <v>2.8210526100000002</v>
      </c>
      <c r="H47" s="11">
        <v>8.1053168999999994E-3</v>
      </c>
      <c r="K47" t="s">
        <v>25</v>
      </c>
      <c r="L47" s="11">
        <v>2.817694549</v>
      </c>
      <c r="M47" s="11">
        <v>8.1050674000000007E-3</v>
      </c>
      <c r="P47" t="s">
        <v>25</v>
      </c>
      <c r="Q47" s="11">
        <v>2.7915765000000001</v>
      </c>
      <c r="R47" s="11">
        <v>1.05620431E-2</v>
      </c>
      <c r="U47" t="s">
        <v>25</v>
      </c>
      <c r="V47" s="11">
        <v>2.8221360340000001</v>
      </c>
      <c r="W47" s="11">
        <v>8.3961078999999997E-3</v>
      </c>
    </row>
    <row r="48" spans="1:24" x14ac:dyDescent="0.3">
      <c r="F48" s="15" t="s">
        <v>26</v>
      </c>
      <c r="G48" s="11">
        <v>5.7372190000000003E-2</v>
      </c>
      <c r="H48" s="11">
        <v>7.8522580000000002E-4</v>
      </c>
      <c r="J48" s="7"/>
      <c r="K48" s="7" t="s">
        <v>26</v>
      </c>
      <c r="L48" s="11">
        <v>5.7341854999999997E-2</v>
      </c>
      <c r="M48" s="11">
        <v>7.8508409999999995E-4</v>
      </c>
      <c r="N48" s="7"/>
      <c r="O48" s="7"/>
      <c r="P48" t="s">
        <v>30</v>
      </c>
      <c r="Q48" s="11">
        <v>7.1088650000000003E-2</v>
      </c>
      <c r="R48" s="11">
        <v>1.6391462900000001E-2</v>
      </c>
      <c r="U48" t="s">
        <v>26</v>
      </c>
      <c r="V48" s="11">
        <v>5.9400293E-2</v>
      </c>
      <c r="W48" s="11">
        <v>8.1311280000000001E-4</v>
      </c>
    </row>
    <row r="49" spans="1:24" x14ac:dyDescent="0.3">
      <c r="A49">
        <v>-2</v>
      </c>
      <c r="B49" t="s">
        <v>81</v>
      </c>
      <c r="C49" t="s">
        <v>82</v>
      </c>
      <c r="D49">
        <v>-7468.2489999999998</v>
      </c>
      <c r="F49" s="16"/>
      <c r="G49" s="11"/>
      <c r="J49" s="7"/>
      <c r="L49" s="11"/>
      <c r="M49" s="7"/>
      <c r="N49" s="7"/>
      <c r="O49" s="7"/>
      <c r="P49" t="s">
        <v>26</v>
      </c>
      <c r="Q49" s="11">
        <v>5.7171720000000002E-2</v>
      </c>
      <c r="R49" s="11">
        <v>7.8263370000000005E-4</v>
      </c>
      <c r="V49" s="11"/>
    </row>
    <row r="50" spans="1:24" x14ac:dyDescent="0.3">
      <c r="F50" s="17">
        <v>-2</v>
      </c>
      <c r="G50" t="s">
        <v>81</v>
      </c>
      <c r="H50" t="s">
        <v>82</v>
      </c>
      <c r="I50" s="8">
        <v>-7662.6549999999997</v>
      </c>
      <c r="J50" s="7"/>
      <c r="K50" s="7">
        <v>-2</v>
      </c>
      <c r="L50" s="7" t="s">
        <v>81</v>
      </c>
      <c r="M50" s="7" t="s">
        <v>82</v>
      </c>
      <c r="N50" s="8">
        <v>-7666.7129999999997</v>
      </c>
      <c r="O50" s="7"/>
      <c r="Q50" s="11"/>
      <c r="U50">
        <v>-2</v>
      </c>
      <c r="V50" t="s">
        <v>81</v>
      </c>
      <c r="W50" t="s">
        <v>82</v>
      </c>
      <c r="X50" s="8">
        <v>-7477.9409999999998</v>
      </c>
    </row>
    <row r="51" spans="1:24" x14ac:dyDescent="0.3">
      <c r="F51" s="18"/>
      <c r="J51" s="7"/>
      <c r="K51" s="7"/>
      <c r="L51" s="7"/>
      <c r="M51" s="7"/>
      <c r="N51" s="7"/>
      <c r="O51" s="7"/>
      <c r="P51">
        <v>-2</v>
      </c>
      <c r="Q51" t="s">
        <v>81</v>
      </c>
      <c r="R51" t="s">
        <v>82</v>
      </c>
      <c r="S51" s="8">
        <v>-7682.0060000000003</v>
      </c>
    </row>
    <row r="52" spans="1:24" x14ac:dyDescent="0.3">
      <c r="J52" s="7"/>
      <c r="K52" s="7"/>
      <c r="L52" s="7"/>
      <c r="M52" s="7"/>
      <c r="N52" s="7"/>
      <c r="O52" s="7"/>
    </row>
    <row r="53" spans="1:24" x14ac:dyDescent="0.3">
      <c r="A53" s="3" t="s">
        <v>20</v>
      </c>
      <c r="F53" s="3" t="s">
        <v>21</v>
      </c>
      <c r="G53" s="7"/>
      <c r="H53" s="7"/>
      <c r="I53" s="7"/>
      <c r="J53" s="7"/>
      <c r="K53" s="3" t="s">
        <v>22</v>
      </c>
      <c r="P53" s="3" t="s">
        <v>23</v>
      </c>
      <c r="Q53" s="3"/>
      <c r="R53" s="3"/>
      <c r="S53" s="3"/>
      <c r="T53" s="3"/>
      <c r="U53" s="3" t="s">
        <v>46</v>
      </c>
      <c r="V53" s="3"/>
      <c r="W53" s="3"/>
      <c r="X53" s="3"/>
    </row>
    <row r="54" spans="1:24" x14ac:dyDescent="0.3">
      <c r="A54" s="3" t="s">
        <v>35</v>
      </c>
      <c r="F54" s="3" t="s">
        <v>37</v>
      </c>
      <c r="G54" s="7"/>
      <c r="H54" s="7"/>
      <c r="I54" s="7"/>
      <c r="J54" s="7"/>
      <c r="K54" s="3" t="s">
        <v>40</v>
      </c>
      <c r="L54" t="s">
        <v>109</v>
      </c>
      <c r="P54" s="3" t="s">
        <v>41</v>
      </c>
      <c r="Q54" s="3"/>
      <c r="R54" s="3"/>
      <c r="S54" s="3"/>
      <c r="T54" s="3"/>
      <c r="U54" s="3" t="s">
        <v>45</v>
      </c>
      <c r="V54" s="3"/>
      <c r="W54" s="3"/>
      <c r="X54" s="3"/>
    </row>
    <row r="55" spans="1:24" x14ac:dyDescent="0.3">
      <c r="A55" t="s">
        <v>13</v>
      </c>
      <c r="F55" s="7" t="s">
        <v>13</v>
      </c>
      <c r="G55" s="7"/>
      <c r="H55" s="7"/>
      <c r="I55" s="7"/>
      <c r="J55" s="7"/>
      <c r="K55" t="s">
        <v>13</v>
      </c>
      <c r="P55" s="3" t="s">
        <v>13</v>
      </c>
      <c r="U55" t="s">
        <v>13</v>
      </c>
    </row>
    <row r="56" spans="1:24" x14ac:dyDescent="0.3">
      <c r="B56" t="s">
        <v>14</v>
      </c>
      <c r="C56" t="s">
        <v>15</v>
      </c>
      <c r="D56" t="s">
        <v>16</v>
      </c>
      <c r="F56" s="7"/>
      <c r="G56" s="7" t="s">
        <v>14</v>
      </c>
      <c r="H56" s="7" t="s">
        <v>15</v>
      </c>
      <c r="I56" s="7" t="s">
        <v>16</v>
      </c>
      <c r="J56" s="7"/>
      <c r="L56" t="s">
        <v>14</v>
      </c>
      <c r="M56" t="s">
        <v>15</v>
      </c>
      <c r="N56" t="s">
        <v>16</v>
      </c>
      <c r="Q56" t="s">
        <v>14</v>
      </c>
      <c r="R56" t="s">
        <v>15</v>
      </c>
      <c r="S56" t="s">
        <v>16</v>
      </c>
      <c r="V56" t="s">
        <v>14</v>
      </c>
      <c r="W56" t="s">
        <v>15</v>
      </c>
      <c r="X56" t="s">
        <v>16</v>
      </c>
    </row>
    <row r="57" spans="1:24" x14ac:dyDescent="0.3">
      <c r="A57" t="s">
        <v>24</v>
      </c>
      <c r="B57" s="19">
        <v>-7.2244845609999997</v>
      </c>
      <c r="C57" s="11">
        <v>3.3717463500000003E-2</v>
      </c>
      <c r="F57" s="7" t="s">
        <v>24</v>
      </c>
      <c r="G57" s="11">
        <v>-7.3054857100000001</v>
      </c>
      <c r="H57" s="11">
        <v>6.6926020000000003E-2</v>
      </c>
      <c r="I57" s="7"/>
      <c r="J57" s="7"/>
      <c r="K57" t="s">
        <v>24</v>
      </c>
      <c r="L57" s="11">
        <v>-7.2952020199999996</v>
      </c>
      <c r="M57" s="11">
        <v>6.2588646100000006E-2</v>
      </c>
      <c r="P57" t="s">
        <v>24</v>
      </c>
      <c r="Q57" s="11">
        <v>-7.3044776699999998</v>
      </c>
      <c r="R57" s="11">
        <v>6.6941370900000005E-2</v>
      </c>
      <c r="U57" t="s">
        <v>24</v>
      </c>
      <c r="V57" s="11">
        <v>-7.36745026</v>
      </c>
      <c r="W57" s="11">
        <v>6.45462178E-2</v>
      </c>
    </row>
    <row r="58" spans="1:24" x14ac:dyDescent="0.3">
      <c r="A58" t="s">
        <v>36</v>
      </c>
      <c r="B58" s="19">
        <v>1.1482160000000001E-3</v>
      </c>
      <c r="C58" s="11">
        <v>3.7372240000000003E-4</v>
      </c>
      <c r="F58" s="7" t="s">
        <v>34</v>
      </c>
      <c r="G58" s="11">
        <v>6.4858260000000001E-2</v>
      </c>
      <c r="H58" s="11">
        <v>4.7065931999999998E-2</v>
      </c>
      <c r="I58" s="7"/>
      <c r="J58" s="7"/>
      <c r="K58" t="s">
        <v>38</v>
      </c>
      <c r="L58" s="11">
        <v>0.10431007</v>
      </c>
      <c r="M58" s="11">
        <v>7.4339338099999999E-2</v>
      </c>
      <c r="P58" t="s">
        <v>34</v>
      </c>
      <c r="Q58" s="11">
        <v>6.5105560000000007E-2</v>
      </c>
      <c r="R58" s="11">
        <v>4.7076730999999997E-2</v>
      </c>
      <c r="U58" t="s">
        <v>34</v>
      </c>
      <c r="V58" s="11">
        <v>0.10568484</v>
      </c>
      <c r="W58" s="11">
        <v>4.5375488300000003E-2</v>
      </c>
    </row>
    <row r="59" spans="1:24" x14ac:dyDescent="0.3">
      <c r="A59" t="s">
        <v>25</v>
      </c>
      <c r="B59" s="19">
        <v>2.8207963949999999</v>
      </c>
      <c r="C59" s="11">
        <v>8.3958920999999999E-3</v>
      </c>
      <c r="F59" s="7" t="s">
        <v>25</v>
      </c>
      <c r="G59" s="11">
        <v>2.8409577100000001</v>
      </c>
      <c r="H59" s="11">
        <v>1.6664398E-2</v>
      </c>
      <c r="I59" s="7"/>
      <c r="J59" s="7"/>
      <c r="K59" t="s">
        <v>25</v>
      </c>
      <c r="L59" s="11">
        <v>2.8397298599999998</v>
      </c>
      <c r="M59" s="11">
        <v>1.55581217E-2</v>
      </c>
      <c r="P59" t="s">
        <v>42</v>
      </c>
      <c r="Q59" s="11">
        <v>0</v>
      </c>
      <c r="R59" s="11">
        <v>0.40102721730000002</v>
      </c>
      <c r="U59" t="s">
        <v>29</v>
      </c>
      <c r="V59" s="11">
        <v>3.3088670000000001E-2</v>
      </c>
      <c r="W59" s="11">
        <v>2.2616017E-3</v>
      </c>
    </row>
    <row r="60" spans="1:24" x14ac:dyDescent="0.3">
      <c r="A60" t="s">
        <v>26</v>
      </c>
      <c r="B60" s="19">
        <v>5.9414015000000001E-2</v>
      </c>
      <c r="C60" s="11">
        <v>8.135226E-4</v>
      </c>
      <c r="F60" s="7" t="s">
        <v>36</v>
      </c>
      <c r="G60" s="11">
        <v>-1.5007329999999999E-2</v>
      </c>
      <c r="H60" s="11">
        <v>1.1733255999999999E-2</v>
      </c>
      <c r="I60" s="7"/>
      <c r="J60" s="7"/>
      <c r="K60" t="s">
        <v>39</v>
      </c>
      <c r="L60" s="11">
        <v>-2.5779650000000001E-2</v>
      </c>
      <c r="M60" s="11">
        <v>1.8495474000000001E-2</v>
      </c>
      <c r="P60" t="s">
        <v>25</v>
      </c>
      <c r="Q60" s="11">
        <v>2.8407141999999999</v>
      </c>
      <c r="R60" s="11">
        <v>1.6668220800000001E-2</v>
      </c>
      <c r="U60" t="s">
        <v>25</v>
      </c>
      <c r="V60" s="11">
        <v>2.8525585900000001</v>
      </c>
      <c r="W60" s="11">
        <v>1.6056496100000001E-2</v>
      </c>
    </row>
    <row r="61" spans="1:24" x14ac:dyDescent="0.3">
      <c r="B61" s="11"/>
      <c r="F61" s="7" t="s">
        <v>26</v>
      </c>
      <c r="G61" s="11">
        <v>5.9379069999999999E-2</v>
      </c>
      <c r="H61" s="11">
        <v>8.12764E-4</v>
      </c>
      <c r="I61" s="7"/>
      <c r="J61" s="7"/>
      <c r="K61" t="s">
        <v>26</v>
      </c>
      <c r="L61" s="11">
        <v>5.9496559999999997E-2</v>
      </c>
      <c r="M61" s="11">
        <v>8.1465509999999999E-4</v>
      </c>
      <c r="P61" t="s">
        <v>36</v>
      </c>
      <c r="Q61" s="11">
        <v>-1.5073909999999999E-2</v>
      </c>
      <c r="R61" s="11">
        <v>1.17359479E-2</v>
      </c>
      <c r="U61" t="s">
        <v>36</v>
      </c>
      <c r="V61" s="11">
        <v>-2.4825509999999999E-2</v>
      </c>
      <c r="W61" s="11">
        <v>1.13103539E-2</v>
      </c>
    </row>
    <row r="62" spans="1:24" x14ac:dyDescent="0.3">
      <c r="A62">
        <v>-2</v>
      </c>
      <c r="B62" t="s">
        <v>81</v>
      </c>
      <c r="C62" t="s">
        <v>82</v>
      </c>
      <c r="D62" s="8">
        <v>-7477.6779999999999</v>
      </c>
      <c r="G62" s="11"/>
      <c r="H62" s="7"/>
      <c r="I62" s="7"/>
      <c r="J62" s="7"/>
      <c r="L62" s="11"/>
      <c r="P62" t="s">
        <v>43</v>
      </c>
      <c r="Q62" s="11">
        <v>0</v>
      </c>
      <c r="R62" s="11">
        <v>9.6854381099999998E-2</v>
      </c>
      <c r="U62" t="s">
        <v>26</v>
      </c>
      <c r="V62" s="11">
        <v>5.7140259999999998E-2</v>
      </c>
      <c r="W62" s="11">
        <v>7.822975E-4</v>
      </c>
    </row>
    <row r="63" spans="1:24" x14ac:dyDescent="0.3">
      <c r="F63" s="7">
        <v>-2</v>
      </c>
      <c r="G63" s="7" t="s">
        <v>81</v>
      </c>
      <c r="H63" s="7" t="s">
        <v>82</v>
      </c>
      <c r="I63" s="8">
        <v>-7479.5889999999999</v>
      </c>
      <c r="J63" s="7"/>
      <c r="K63">
        <v>-2</v>
      </c>
      <c r="L63" t="s">
        <v>81</v>
      </c>
      <c r="M63" t="s">
        <v>82</v>
      </c>
      <c r="N63" s="8">
        <v>-7470.2839999999997</v>
      </c>
      <c r="P63" t="s">
        <v>26</v>
      </c>
      <c r="Q63" s="11">
        <v>5.93927E-2</v>
      </c>
      <c r="R63" s="11">
        <v>8.1323050000000003E-4</v>
      </c>
      <c r="V63" s="11"/>
    </row>
    <row r="64" spans="1:24" x14ac:dyDescent="0.3">
      <c r="J64" s="7"/>
      <c r="K64" s="7"/>
      <c r="L64" s="7"/>
      <c r="M64" s="7"/>
      <c r="N64" s="7"/>
      <c r="O64" s="7"/>
      <c r="Q64" s="11"/>
      <c r="U64">
        <v>-2</v>
      </c>
      <c r="V64" t="s">
        <v>81</v>
      </c>
      <c r="W64" t="s">
        <v>82</v>
      </c>
      <c r="X64" s="8">
        <v>-7685.3770000000004</v>
      </c>
    </row>
    <row r="65" spans="1:24" x14ac:dyDescent="0.3">
      <c r="J65" s="3"/>
      <c r="P65">
        <v>-2</v>
      </c>
      <c r="Q65" t="s">
        <v>81</v>
      </c>
      <c r="R65" t="s">
        <v>82</v>
      </c>
      <c r="S65" s="8">
        <v>-7479.59</v>
      </c>
    </row>
    <row r="66" spans="1:24" x14ac:dyDescent="0.3">
      <c r="J66" s="3"/>
      <c r="S66" s="8"/>
    </row>
    <row r="67" spans="1:24" x14ac:dyDescent="0.3">
      <c r="A67" s="3" t="s">
        <v>44</v>
      </c>
      <c r="B67" s="3"/>
      <c r="C67" s="3"/>
      <c r="D67" s="3"/>
      <c r="E67" s="3"/>
      <c r="F67" s="3" t="s">
        <v>47</v>
      </c>
      <c r="J67" s="3"/>
      <c r="K67" s="3" t="s">
        <v>51</v>
      </c>
      <c r="P67" s="3" t="s">
        <v>53</v>
      </c>
      <c r="U67" s="3" t="s">
        <v>55</v>
      </c>
      <c r="W67" s="4"/>
    </row>
    <row r="68" spans="1:24" x14ac:dyDescent="0.3">
      <c r="A68" s="3" t="s">
        <v>49</v>
      </c>
      <c r="B68" s="3"/>
      <c r="C68" s="3"/>
      <c r="D68" s="3"/>
      <c r="E68" s="3"/>
      <c r="F68" s="3" t="s">
        <v>48</v>
      </c>
      <c r="K68" t="s">
        <v>50</v>
      </c>
      <c r="L68" t="s">
        <v>109</v>
      </c>
      <c r="P68" t="s">
        <v>52</v>
      </c>
      <c r="Q68" t="s">
        <v>109</v>
      </c>
      <c r="U68" t="s">
        <v>54</v>
      </c>
      <c r="W68" t="s">
        <v>109</v>
      </c>
    </row>
    <row r="69" spans="1:24" x14ac:dyDescent="0.3">
      <c r="A69" t="s">
        <v>13</v>
      </c>
      <c r="F69" t="s">
        <v>13</v>
      </c>
      <c r="K69" t="s">
        <v>13</v>
      </c>
      <c r="P69" t="s">
        <v>13</v>
      </c>
      <c r="U69" t="s">
        <v>13</v>
      </c>
    </row>
    <row r="70" spans="1:24" x14ac:dyDescent="0.3">
      <c r="B70" t="s">
        <v>14</v>
      </c>
      <c r="C70" t="s">
        <v>15</v>
      </c>
      <c r="D70" t="s">
        <v>16</v>
      </c>
      <c r="G70" t="s">
        <v>14</v>
      </c>
      <c r="H70" t="s">
        <v>15</v>
      </c>
      <c r="I70" t="s">
        <v>16</v>
      </c>
      <c r="L70" t="s">
        <v>14</v>
      </c>
      <c r="M70" t="s">
        <v>15</v>
      </c>
      <c r="N70" t="s">
        <v>16</v>
      </c>
      <c r="Q70" t="s">
        <v>14</v>
      </c>
      <c r="R70" t="s">
        <v>15</v>
      </c>
      <c r="S70" t="s">
        <v>16</v>
      </c>
      <c r="V70" t="s">
        <v>14</v>
      </c>
      <c r="W70" t="s">
        <v>15</v>
      </c>
      <c r="X70" t="s">
        <v>16</v>
      </c>
    </row>
    <row r="71" spans="1:24" x14ac:dyDescent="0.3">
      <c r="A71" t="s">
        <v>24</v>
      </c>
      <c r="B71" s="11">
        <v>-7.3571624509999998</v>
      </c>
      <c r="C71" s="11">
        <v>6.4450948499999994E-2</v>
      </c>
      <c r="F71" t="s">
        <v>24</v>
      </c>
      <c r="G71" s="11">
        <v>-7.2720124799999999</v>
      </c>
      <c r="H71" s="11">
        <v>6.7753567299999998E-2</v>
      </c>
      <c r="K71" t="s">
        <v>24</v>
      </c>
      <c r="L71" s="11">
        <v>-7.3594986899999997</v>
      </c>
      <c r="M71" s="11">
        <v>6.0431538E-2</v>
      </c>
      <c r="P71" t="s">
        <v>24</v>
      </c>
      <c r="Q71" s="11">
        <v>-7.344615288</v>
      </c>
      <c r="R71" s="11">
        <v>6.0314136300000001E-2</v>
      </c>
      <c r="U71" t="s">
        <v>24</v>
      </c>
      <c r="V71" s="11">
        <v>-7.2359709900000002</v>
      </c>
      <c r="W71" s="11">
        <v>6.7123840000000004E-2</v>
      </c>
    </row>
    <row r="72" spans="1:24" x14ac:dyDescent="0.3">
      <c r="A72" t="s">
        <v>34</v>
      </c>
      <c r="B72" s="11">
        <v>0.10837203300000001</v>
      </c>
      <c r="C72" s="11">
        <v>4.5350529000000001E-2</v>
      </c>
      <c r="F72" t="s">
        <v>34</v>
      </c>
      <c r="G72" s="11">
        <v>0.12766886999999999</v>
      </c>
      <c r="H72" s="11">
        <v>4.5473715599999999E-2</v>
      </c>
      <c r="K72" t="s">
        <v>29</v>
      </c>
      <c r="L72" s="11">
        <v>3.2897450000000002E-2</v>
      </c>
      <c r="M72" s="11">
        <v>2.2754021999999998E-3</v>
      </c>
      <c r="P72" t="s">
        <v>38</v>
      </c>
      <c r="Q72" s="11">
        <v>0.17317612199999999</v>
      </c>
      <c r="R72" s="11">
        <v>7.1682563800000001E-2</v>
      </c>
      <c r="U72" t="s">
        <v>29</v>
      </c>
      <c r="V72" s="11">
        <v>-0.24421979999999999</v>
      </c>
      <c r="W72" s="11">
        <v>6.5920633000000006E-2</v>
      </c>
    </row>
    <row r="73" spans="1:24" x14ac:dyDescent="0.3">
      <c r="A73" t="s">
        <v>25</v>
      </c>
      <c r="B73" s="11">
        <v>2.8499754670000002</v>
      </c>
      <c r="C73" s="11">
        <v>1.6035790599999999E-2</v>
      </c>
      <c r="F73" t="s">
        <v>29</v>
      </c>
      <c r="G73" s="11">
        <v>-0.26157844000000002</v>
      </c>
      <c r="H73" s="11">
        <v>6.60251637E-2</v>
      </c>
      <c r="K73" t="s">
        <v>38</v>
      </c>
      <c r="L73" s="11">
        <v>0.17515107999999999</v>
      </c>
      <c r="M73" s="11">
        <v>7.1750091000000002E-2</v>
      </c>
      <c r="P73" t="s">
        <v>25</v>
      </c>
      <c r="Q73" s="11">
        <v>2.8480216559999998</v>
      </c>
      <c r="R73" s="11">
        <v>1.49797205E-2</v>
      </c>
      <c r="U73" t="s">
        <v>38</v>
      </c>
      <c r="V73" s="11">
        <v>0.16332377000000001</v>
      </c>
      <c r="W73" s="11">
        <v>7.1578593999999995E-2</v>
      </c>
    </row>
    <row r="74" spans="1:24" x14ac:dyDescent="0.3">
      <c r="A74" t="s">
        <v>36</v>
      </c>
      <c r="B74" s="11">
        <v>-2.5505000999999999E-2</v>
      </c>
      <c r="C74" s="11">
        <v>1.13040864E-2</v>
      </c>
      <c r="F74" t="s">
        <v>25</v>
      </c>
      <c r="G74" s="11">
        <v>2.8288868800000002</v>
      </c>
      <c r="H74" s="11">
        <v>1.6849732700000002E-2</v>
      </c>
      <c r="K74" t="s">
        <v>25</v>
      </c>
      <c r="L74" s="11">
        <v>2.8517550900000002</v>
      </c>
      <c r="M74" s="11">
        <v>1.5004242100000001E-2</v>
      </c>
      <c r="P74" t="s">
        <v>30</v>
      </c>
      <c r="Q74" s="11">
        <v>8.2693439999999997E-3</v>
      </c>
      <c r="R74" s="11">
        <v>5.6610959999999996E-4</v>
      </c>
      <c r="U74" t="s">
        <v>25</v>
      </c>
      <c r="V74" s="11">
        <v>2.82108106</v>
      </c>
      <c r="W74" s="11">
        <v>1.6666279999999999E-2</v>
      </c>
    </row>
    <row r="75" spans="1:24" x14ac:dyDescent="0.3">
      <c r="A75" t="s">
        <v>30</v>
      </c>
      <c r="B75" s="11">
        <v>8.3200229999999993E-3</v>
      </c>
      <c r="C75" s="11">
        <v>5.6293689999999997E-4</v>
      </c>
      <c r="F75" t="s">
        <v>36</v>
      </c>
      <c r="G75" s="11">
        <v>-3.040033E-2</v>
      </c>
      <c r="H75" s="11">
        <v>1.1337148700000001E-2</v>
      </c>
      <c r="K75" t="s">
        <v>39</v>
      </c>
      <c r="L75" s="11">
        <v>-4.250872E-2</v>
      </c>
      <c r="M75" s="11">
        <v>1.7847147099999999E-2</v>
      </c>
      <c r="P75" t="s">
        <v>39</v>
      </c>
      <c r="Q75" s="11">
        <v>-4.2024573000000003E-2</v>
      </c>
      <c r="R75" s="11">
        <v>1.7830524800000001E-2</v>
      </c>
      <c r="U75" t="s">
        <v>30</v>
      </c>
      <c r="V75" s="11">
        <v>6.9049100000000002E-2</v>
      </c>
      <c r="W75" s="11">
        <v>1.6414498999999999E-2</v>
      </c>
    </row>
    <row r="76" spans="1:24" x14ac:dyDescent="0.3">
      <c r="A76" t="s">
        <v>26</v>
      </c>
      <c r="B76" s="11">
        <v>5.7095531999999997E-2</v>
      </c>
      <c r="C76" s="11">
        <v>7.8169369999999999E-4</v>
      </c>
      <c r="F76" t="s">
        <v>30</v>
      </c>
      <c r="G76" s="11">
        <v>7.3442179999999996E-2</v>
      </c>
      <c r="H76" s="11">
        <v>1.6447246799999999E-2</v>
      </c>
      <c r="K76" t="s">
        <v>26</v>
      </c>
      <c r="L76" s="11">
        <v>5.7290069999999998E-2</v>
      </c>
      <c r="M76" s="11">
        <v>7.8439329999999998E-4</v>
      </c>
      <c r="P76" t="s">
        <v>26</v>
      </c>
      <c r="Q76" s="11">
        <v>5.7242081E-2</v>
      </c>
      <c r="R76" s="11">
        <v>7.8362280000000004E-4</v>
      </c>
      <c r="U76" t="s">
        <v>39</v>
      </c>
      <c r="V76" s="11">
        <v>-3.9717580000000002E-2</v>
      </c>
      <c r="W76" s="11">
        <v>1.7802985E-2</v>
      </c>
    </row>
    <row r="77" spans="1:24" x14ac:dyDescent="0.3">
      <c r="B77" s="11"/>
      <c r="F77" t="s">
        <v>26</v>
      </c>
      <c r="G77" s="11">
        <v>5.6921270000000003E-2</v>
      </c>
      <c r="H77" s="11">
        <v>7.7916509999999999E-4</v>
      </c>
      <c r="L77" s="11"/>
      <c r="Q77" s="11"/>
      <c r="U77" t="s">
        <v>26</v>
      </c>
      <c r="V77" s="11">
        <v>5.709931E-2</v>
      </c>
      <c r="W77" s="11">
        <v>7.8176600000000004E-4</v>
      </c>
    </row>
    <row r="78" spans="1:24" x14ac:dyDescent="0.3">
      <c r="A78">
        <v>-2</v>
      </c>
      <c r="B78" t="s">
        <v>81</v>
      </c>
      <c r="C78" s="4" t="s">
        <v>82</v>
      </c>
      <c r="D78" s="8">
        <v>-7689.5929999999998</v>
      </c>
      <c r="G78" s="11"/>
      <c r="K78">
        <v>-2</v>
      </c>
      <c r="L78" t="s">
        <v>81</v>
      </c>
      <c r="M78" t="s">
        <v>82</v>
      </c>
      <c r="N78" s="8">
        <v>-7671.6139999999996</v>
      </c>
      <c r="P78">
        <v>-2</v>
      </c>
      <c r="Q78" t="s">
        <v>81</v>
      </c>
      <c r="R78" t="s">
        <v>82</v>
      </c>
      <c r="S78" s="8">
        <v>-7675.5690000000004</v>
      </c>
      <c r="V78" s="11"/>
    </row>
    <row r="79" spans="1:24" x14ac:dyDescent="0.3">
      <c r="C79" s="4"/>
      <c r="F79">
        <v>-2</v>
      </c>
      <c r="G79" t="s">
        <v>81</v>
      </c>
      <c r="H79" t="s">
        <v>82</v>
      </c>
      <c r="I79" s="8">
        <v>-7705.2470000000003</v>
      </c>
      <c r="U79">
        <v>-2</v>
      </c>
      <c r="V79" t="s">
        <v>81</v>
      </c>
      <c r="W79" t="s">
        <v>82</v>
      </c>
      <c r="X79" s="8">
        <v>-7689.3329999999996</v>
      </c>
    </row>
    <row r="81" spans="1:24" x14ac:dyDescent="0.3">
      <c r="A81" s="3" t="s">
        <v>57</v>
      </c>
      <c r="F81" s="3" t="s">
        <v>58</v>
      </c>
      <c r="K81" s="3" t="s">
        <v>61</v>
      </c>
      <c r="P81" s="3" t="s">
        <v>63</v>
      </c>
      <c r="U81" s="3" t="s">
        <v>66</v>
      </c>
    </row>
    <row r="82" spans="1:24" x14ac:dyDescent="0.3">
      <c r="A82" s="3" t="s">
        <v>56</v>
      </c>
      <c r="F82" s="3" t="s">
        <v>59</v>
      </c>
      <c r="K82" s="3" t="s">
        <v>60</v>
      </c>
      <c r="P82" s="3" t="s">
        <v>62</v>
      </c>
      <c r="U82" s="3" t="s">
        <v>65</v>
      </c>
    </row>
    <row r="83" spans="1:24" x14ac:dyDescent="0.3">
      <c r="A83" t="s">
        <v>13</v>
      </c>
      <c r="F83" t="s">
        <v>13</v>
      </c>
      <c r="K83" t="s">
        <v>13</v>
      </c>
      <c r="P83" t="s">
        <v>13</v>
      </c>
      <c r="U83" t="s">
        <v>13</v>
      </c>
    </row>
    <row r="84" spans="1:24" x14ac:dyDescent="0.3">
      <c r="B84" t="s">
        <v>14</v>
      </c>
      <c r="C84" t="s">
        <v>15</v>
      </c>
      <c r="D84" t="s">
        <v>16</v>
      </c>
      <c r="G84" t="s">
        <v>14</v>
      </c>
      <c r="H84" t="s">
        <v>15</v>
      </c>
      <c r="I84" t="s">
        <v>16</v>
      </c>
      <c r="L84" t="s">
        <v>14</v>
      </c>
      <c r="M84" t="s">
        <v>15</v>
      </c>
      <c r="N84" t="s">
        <v>16</v>
      </c>
      <c r="Q84" t="s">
        <v>14</v>
      </c>
      <c r="R84" t="s">
        <v>15</v>
      </c>
      <c r="S84" t="s">
        <v>16</v>
      </c>
      <c r="V84" t="s">
        <v>14</v>
      </c>
      <c r="W84" t="s">
        <v>15</v>
      </c>
      <c r="X84" t="s">
        <v>16</v>
      </c>
    </row>
    <row r="85" spans="1:24" x14ac:dyDescent="0.3">
      <c r="A85" t="s">
        <v>24</v>
      </c>
      <c r="B85" s="11">
        <v>-7.2452831240000002</v>
      </c>
      <c r="C85" s="11">
        <v>3.25828742E-2</v>
      </c>
      <c r="F85" t="s">
        <v>24</v>
      </c>
      <c r="G85" s="11">
        <v>-7.2215102900000003</v>
      </c>
      <c r="H85" s="11">
        <v>3.2432016100000002E-2</v>
      </c>
      <c r="K85" t="s">
        <v>24</v>
      </c>
      <c r="L85" s="11">
        <v>-7.2520822300000001</v>
      </c>
      <c r="M85" s="11">
        <v>3.2752928899999999E-2</v>
      </c>
      <c r="P85" t="s">
        <v>24</v>
      </c>
      <c r="Q85" s="11">
        <v>-7.2510058580000001</v>
      </c>
      <c r="R85" s="11">
        <v>3.2748538200000003E-2</v>
      </c>
      <c r="U85" t="s">
        <v>24</v>
      </c>
      <c r="V85" s="11">
        <v>-7.2284984510000001</v>
      </c>
      <c r="W85" s="11">
        <v>3.24855358E-2</v>
      </c>
    </row>
    <row r="86" spans="1:24" x14ac:dyDescent="0.3">
      <c r="A86" t="s">
        <v>34</v>
      </c>
      <c r="B86" s="11">
        <v>6.1331980000000003E-3</v>
      </c>
      <c r="C86" s="11">
        <v>1.4466078E-3</v>
      </c>
      <c r="F86" t="s">
        <v>25</v>
      </c>
      <c r="G86" s="11">
        <v>2.8162377570000001</v>
      </c>
      <c r="H86" s="11">
        <v>8.0802649000000001E-3</v>
      </c>
      <c r="K86" t="s">
        <v>110</v>
      </c>
      <c r="L86" s="11">
        <v>8.165294E-3</v>
      </c>
      <c r="M86" s="11">
        <v>1.8948278E-3</v>
      </c>
      <c r="P86" t="s">
        <v>34</v>
      </c>
      <c r="Q86" s="11">
        <v>3.2944799999999998E-3</v>
      </c>
      <c r="R86" s="11">
        <v>2.2418275999999998E-3</v>
      </c>
      <c r="U86" t="s">
        <v>25</v>
      </c>
      <c r="V86" s="11">
        <v>2.8173157450000001</v>
      </c>
      <c r="W86" s="11">
        <v>8.0785965000000001E-3</v>
      </c>
    </row>
    <row r="87" spans="1:24" x14ac:dyDescent="0.3">
      <c r="A87" t="s">
        <v>29</v>
      </c>
      <c r="B87" s="11">
        <v>3.2781918E-2</v>
      </c>
      <c r="C87" s="11">
        <v>2.2597932E-3</v>
      </c>
      <c r="F87" t="s">
        <v>36</v>
      </c>
      <c r="G87" s="11">
        <v>1.497356E-3</v>
      </c>
      <c r="H87" s="11">
        <v>3.602535E-4</v>
      </c>
      <c r="K87" t="s">
        <v>29</v>
      </c>
      <c r="L87" s="11">
        <v>4.2964626999999998E-2</v>
      </c>
      <c r="M87" s="11">
        <v>3.3795515999999999E-3</v>
      </c>
      <c r="P87" t="s">
        <v>110</v>
      </c>
      <c r="Q87" s="11">
        <v>4.8671540000000003E-3</v>
      </c>
      <c r="R87" s="11">
        <v>2.9368311E-3</v>
      </c>
      <c r="U87" t="s">
        <v>111</v>
      </c>
      <c r="V87" s="11">
        <v>1.995976E-3</v>
      </c>
      <c r="W87" s="11">
        <v>4.7235510000000002E-4</v>
      </c>
    </row>
    <row r="88" spans="1:24" x14ac:dyDescent="0.3">
      <c r="A88" t="s">
        <v>25</v>
      </c>
      <c r="B88" s="11">
        <v>2.8221453099999998</v>
      </c>
      <c r="C88" s="11">
        <v>8.0841275999999993E-3</v>
      </c>
      <c r="F88" t="s">
        <v>30</v>
      </c>
      <c r="G88" s="11">
        <v>8.2269990000000005E-3</v>
      </c>
      <c r="H88" s="11">
        <v>5.6228620000000002E-4</v>
      </c>
      <c r="K88" t="s">
        <v>25</v>
      </c>
      <c r="L88" s="11">
        <v>2.82316806</v>
      </c>
      <c r="M88" s="11">
        <v>8.0938293000000008E-3</v>
      </c>
      <c r="P88" t="s">
        <v>29</v>
      </c>
      <c r="Q88" s="11">
        <v>3.8941420999999997E-2</v>
      </c>
      <c r="R88" s="11">
        <v>4.3487552000000002E-3</v>
      </c>
      <c r="U88" t="s">
        <v>30</v>
      </c>
      <c r="V88" s="11">
        <v>1.0722580000000001E-2</v>
      </c>
      <c r="W88" s="11">
        <v>8.4041249999999997E-4</v>
      </c>
    </row>
    <row r="89" spans="1:24" x14ac:dyDescent="0.3">
      <c r="A89" t="s">
        <v>26</v>
      </c>
      <c r="B89" s="11">
        <v>5.7193104000000002E-2</v>
      </c>
      <c r="C89" s="11">
        <v>7.8305040000000001E-4</v>
      </c>
      <c r="F89" t="s">
        <v>26</v>
      </c>
      <c r="G89" s="11">
        <v>5.7148755000000002E-2</v>
      </c>
      <c r="H89" s="11">
        <v>7.8226040000000004E-4</v>
      </c>
      <c r="K89" t="s">
        <v>26</v>
      </c>
      <c r="L89" s="11">
        <v>5.7185489999999999E-2</v>
      </c>
      <c r="M89" s="11">
        <v>7.8291869999999998E-4</v>
      </c>
      <c r="P89" t="s">
        <v>25</v>
      </c>
      <c r="Q89" s="11">
        <v>2.8228995060000002</v>
      </c>
      <c r="R89" s="11">
        <v>8.0927602000000001E-3</v>
      </c>
      <c r="U89" t="s">
        <v>26</v>
      </c>
      <c r="V89" s="11">
        <v>5.7151052000000001E-2</v>
      </c>
      <c r="W89" s="11">
        <v>7.8247729999999995E-4</v>
      </c>
    </row>
    <row r="90" spans="1:24" x14ac:dyDescent="0.3">
      <c r="B90" s="11"/>
      <c r="G90" s="11"/>
      <c r="L90" s="11"/>
      <c r="P90" t="s">
        <v>26</v>
      </c>
      <c r="Q90" s="11">
        <v>5.7163515999999998E-2</v>
      </c>
      <c r="R90" s="11">
        <v>7.8264209999999999E-4</v>
      </c>
      <c r="V90" s="11"/>
    </row>
    <row r="91" spans="1:24" x14ac:dyDescent="0.3">
      <c r="A91">
        <v>-2</v>
      </c>
      <c r="B91" t="s">
        <v>81</v>
      </c>
      <c r="C91" t="s">
        <v>82</v>
      </c>
      <c r="D91" s="8">
        <v>-7680.58</v>
      </c>
      <c r="F91">
        <v>-2</v>
      </c>
      <c r="G91" t="s">
        <v>81</v>
      </c>
      <c r="H91" t="s">
        <v>82</v>
      </c>
      <c r="I91" s="8">
        <v>-7683.88</v>
      </c>
      <c r="K91">
        <v>-2</v>
      </c>
      <c r="L91" t="s">
        <v>81</v>
      </c>
      <c r="M91" t="s">
        <v>82</v>
      </c>
      <c r="N91" s="8">
        <v>-7681.1660000000002</v>
      </c>
      <c r="Q91" s="11"/>
      <c r="U91">
        <v>-2</v>
      </c>
      <c r="V91" t="s">
        <v>81</v>
      </c>
      <c r="W91" t="s">
        <v>82</v>
      </c>
      <c r="X91" s="8">
        <v>-7684.5159999999996</v>
      </c>
    </row>
    <row r="92" spans="1:24" x14ac:dyDescent="0.3">
      <c r="P92">
        <v>-2</v>
      </c>
      <c r="Q92" t="s">
        <v>81</v>
      </c>
      <c r="R92" t="s">
        <v>82</v>
      </c>
      <c r="S92" s="8">
        <v>-7683.326</v>
      </c>
    </row>
    <row r="94" spans="1:24" x14ac:dyDescent="0.3">
      <c r="A94" s="3" t="s">
        <v>67</v>
      </c>
      <c r="F94" s="3" t="s">
        <v>70</v>
      </c>
      <c r="K94" s="3" t="s">
        <v>72</v>
      </c>
      <c r="P94" s="3" t="s">
        <v>73</v>
      </c>
      <c r="U94" s="3" t="s">
        <v>74</v>
      </c>
    </row>
    <row r="95" spans="1:24" x14ac:dyDescent="0.3">
      <c r="A95" s="3" t="s">
        <v>68</v>
      </c>
      <c r="F95" s="3" t="s">
        <v>69</v>
      </c>
      <c r="K95" t="s">
        <v>71</v>
      </c>
      <c r="P95" s="3" t="s">
        <v>93</v>
      </c>
      <c r="U95" s="3" t="s">
        <v>94</v>
      </c>
    </row>
    <row r="96" spans="1:24" x14ac:dyDescent="0.3">
      <c r="A96" t="s">
        <v>13</v>
      </c>
      <c r="F96" t="s">
        <v>13</v>
      </c>
      <c r="L96" t="s">
        <v>14</v>
      </c>
      <c r="M96" t="s">
        <v>15</v>
      </c>
      <c r="N96" t="s">
        <v>16</v>
      </c>
      <c r="P96" t="s">
        <v>13</v>
      </c>
      <c r="U96" t="s">
        <v>13</v>
      </c>
    </row>
    <row r="97" spans="1:24" x14ac:dyDescent="0.3">
      <c r="B97" t="s">
        <v>14</v>
      </c>
      <c r="C97" t="s">
        <v>15</v>
      </c>
      <c r="D97" t="s">
        <v>16</v>
      </c>
      <c r="G97" t="s">
        <v>14</v>
      </c>
      <c r="H97" t="s">
        <v>15</v>
      </c>
      <c r="I97" t="s">
        <v>16</v>
      </c>
      <c r="K97" t="s">
        <v>24</v>
      </c>
      <c r="L97">
        <v>-7.2419851680000003</v>
      </c>
      <c r="M97">
        <v>3.28729626E-2</v>
      </c>
      <c r="Q97" t="s">
        <v>14</v>
      </c>
      <c r="R97" t="s">
        <v>15</v>
      </c>
      <c r="S97" t="s">
        <v>16</v>
      </c>
      <c r="V97" t="s">
        <v>14</v>
      </c>
      <c r="W97" t="s">
        <v>15</v>
      </c>
      <c r="X97" t="s">
        <v>16</v>
      </c>
    </row>
    <row r="98" spans="1:24" x14ac:dyDescent="0.3">
      <c r="A98" t="s">
        <v>24</v>
      </c>
      <c r="B98" s="11">
        <v>-7.2273238387000003</v>
      </c>
      <c r="C98" s="11">
        <v>3.2483499499999999E-2</v>
      </c>
      <c r="F98" t="s">
        <v>24</v>
      </c>
      <c r="G98" s="11">
        <v>-7.3271578399999999</v>
      </c>
      <c r="H98" s="11">
        <v>8.4877935599999996E-2</v>
      </c>
      <c r="K98" t="s">
        <v>38</v>
      </c>
      <c r="L98" s="11">
        <v>2.0796920000000002E-3</v>
      </c>
      <c r="M98" s="11">
        <v>3.5818933000000002E-3</v>
      </c>
      <c r="P98" t="s">
        <v>24</v>
      </c>
      <c r="Q98" s="12">
        <v>-7.2069721500000004</v>
      </c>
      <c r="R98" s="20">
        <v>3.2996820000000003E-2</v>
      </c>
      <c r="U98" t="s">
        <v>24</v>
      </c>
      <c r="V98" s="12">
        <v>-7.4364118399999999</v>
      </c>
      <c r="W98" s="12" t="s">
        <v>116</v>
      </c>
      <c r="X98" s="6"/>
    </row>
    <row r="99" spans="1:24" x14ac:dyDescent="0.3">
      <c r="A99" t="s">
        <v>25</v>
      </c>
      <c r="B99" s="11">
        <v>2.8170248044999999</v>
      </c>
      <c r="C99" s="11">
        <v>8.0780695999999996E-3</v>
      </c>
      <c r="F99" t="s">
        <v>34</v>
      </c>
      <c r="G99" s="11">
        <v>7.6010369999999994E-2</v>
      </c>
      <c r="H99" s="11">
        <v>6.5374880699999999E-2</v>
      </c>
      <c r="K99" t="s">
        <v>112</v>
      </c>
      <c r="L99" s="11">
        <v>4.0449129999999998E-3</v>
      </c>
      <c r="M99" s="11">
        <v>4.8290308000000001E-3</v>
      </c>
      <c r="P99" t="s">
        <v>113</v>
      </c>
      <c r="Q99" s="12">
        <v>-4.9510470000000001E-2</v>
      </c>
      <c r="R99" s="20">
        <v>605.23749999999995</v>
      </c>
      <c r="U99" t="s">
        <v>117</v>
      </c>
      <c r="V99" s="12">
        <v>0.17149513</v>
      </c>
      <c r="W99" s="12" t="s">
        <v>116</v>
      </c>
      <c r="X99" s="6"/>
    </row>
    <row r="100" spans="1:24" x14ac:dyDescent="0.3">
      <c r="A100" t="s">
        <v>36</v>
      </c>
      <c r="B100" s="11">
        <v>7.9807130000000002E-4</v>
      </c>
      <c r="C100" s="11">
        <v>5.5793699999999999E-4</v>
      </c>
      <c r="F100" t="s">
        <v>110</v>
      </c>
      <c r="G100" s="11">
        <v>9.6030840000000006E-2</v>
      </c>
      <c r="H100" s="11">
        <v>9.0991907699999999E-2</v>
      </c>
      <c r="K100" t="s">
        <v>29</v>
      </c>
      <c r="L100" s="11">
        <v>3.5253420000000001E-2</v>
      </c>
      <c r="M100" s="11">
        <v>3.9400616999999997E-3</v>
      </c>
      <c r="P100" t="s">
        <v>114</v>
      </c>
      <c r="Q100" s="12">
        <v>-4.6972960000000001E-2</v>
      </c>
      <c r="R100" s="20">
        <v>605.23749999999995</v>
      </c>
      <c r="U100" t="s">
        <v>118</v>
      </c>
      <c r="V100" s="12">
        <v>0.28600866000000003</v>
      </c>
      <c r="W100" s="12" t="s">
        <v>116</v>
      </c>
      <c r="X100" s="6"/>
    </row>
    <row r="101" spans="1:24" x14ac:dyDescent="0.3">
      <c r="A101" t="s">
        <v>111</v>
      </c>
      <c r="B101" s="11">
        <v>1.1966487E-3</v>
      </c>
      <c r="C101" s="11">
        <v>7.3152340000000001E-4</v>
      </c>
      <c r="F101" t="s">
        <v>29</v>
      </c>
      <c r="G101" s="11">
        <v>-0.14069867</v>
      </c>
      <c r="H101" s="11">
        <v>0.13093618970000001</v>
      </c>
      <c r="K101" t="s">
        <v>25</v>
      </c>
      <c r="L101" s="11">
        <v>2.8222519080000001</v>
      </c>
      <c r="M101" s="11">
        <v>8.1227090000000005E-3</v>
      </c>
      <c r="P101" t="s">
        <v>115</v>
      </c>
      <c r="Q101" s="12">
        <v>-4.0217250000000003E-2</v>
      </c>
      <c r="R101" s="20">
        <v>605.23749999999995</v>
      </c>
      <c r="U101" t="s">
        <v>119</v>
      </c>
      <c r="V101" s="12">
        <v>0.10608437</v>
      </c>
      <c r="W101" s="12" t="s">
        <v>116</v>
      </c>
      <c r="X101" s="6"/>
    </row>
    <row r="102" spans="1:24" x14ac:dyDescent="0.3">
      <c r="A102" t="s">
        <v>30</v>
      </c>
      <c r="B102" s="11">
        <v>9.7460532999999998E-3</v>
      </c>
      <c r="C102" s="11">
        <v>1.0825851999999999E-3</v>
      </c>
      <c r="F102" t="s">
        <v>25</v>
      </c>
      <c r="G102" s="11">
        <v>2.8420095600000002</v>
      </c>
      <c r="H102" s="11">
        <v>2.1117126E-2</v>
      </c>
      <c r="K102" t="s">
        <v>26</v>
      </c>
      <c r="L102" s="11">
        <v>5.7331376000000003E-2</v>
      </c>
      <c r="M102" s="11">
        <v>7.8471159999999999E-4</v>
      </c>
      <c r="P102" s="13" t="s">
        <v>25</v>
      </c>
      <c r="Q102" s="11">
        <v>2.8632993099999999</v>
      </c>
      <c r="R102" s="21">
        <v>605.23749999999995</v>
      </c>
      <c r="U102" t="s">
        <v>25</v>
      </c>
      <c r="V102" s="12">
        <v>2.87104749</v>
      </c>
      <c r="W102" s="12" t="s">
        <v>116</v>
      </c>
      <c r="X102" s="6"/>
    </row>
    <row r="103" spans="1:24" x14ac:dyDescent="0.3">
      <c r="A103" t="s">
        <v>26</v>
      </c>
      <c r="B103" s="11">
        <v>5.7129195799999997E-2</v>
      </c>
      <c r="C103" s="11">
        <v>7.8217949999999999E-4</v>
      </c>
      <c r="F103" t="s">
        <v>36</v>
      </c>
      <c r="G103" s="11">
        <v>-1.8180579999999998E-2</v>
      </c>
      <c r="H103" s="11">
        <v>1.6281547E-2</v>
      </c>
      <c r="L103" s="11"/>
      <c r="M103" s="11"/>
      <c r="P103" t="s">
        <v>26</v>
      </c>
      <c r="Q103" s="8">
        <v>5.8137590000000003E-2</v>
      </c>
      <c r="R103" s="21">
        <v>7.9601770000000001E-4</v>
      </c>
      <c r="U103" s="13" t="s">
        <v>113</v>
      </c>
      <c r="V103" s="12">
        <v>-4.2816E-2</v>
      </c>
      <c r="W103" s="12" t="s">
        <v>116</v>
      </c>
      <c r="X103" s="6"/>
    </row>
    <row r="104" spans="1:24" x14ac:dyDescent="0.3">
      <c r="A104" s="13"/>
      <c r="B104" s="11"/>
      <c r="F104" t="s">
        <v>111</v>
      </c>
      <c r="G104" s="11">
        <v>-2.2827670000000001E-2</v>
      </c>
      <c r="H104" s="11">
        <v>2.2681343E-2</v>
      </c>
      <c r="K104" s="13">
        <v>-2</v>
      </c>
      <c r="L104" s="11" t="s">
        <v>81</v>
      </c>
      <c r="M104" t="s">
        <v>82</v>
      </c>
      <c r="N104">
        <v>-7666.6509999999998</v>
      </c>
      <c r="Q104" s="8"/>
      <c r="R104" s="8"/>
      <c r="U104" t="s">
        <v>114</v>
      </c>
      <c r="V104" s="8">
        <v>-6.8814970000000003E-2</v>
      </c>
      <c r="W104" s="8" t="s">
        <v>116</v>
      </c>
    </row>
    <row r="105" spans="1:24" x14ac:dyDescent="0.3">
      <c r="A105">
        <v>-2</v>
      </c>
      <c r="B105" t="s">
        <v>81</v>
      </c>
      <c r="C105" t="s">
        <v>82</v>
      </c>
      <c r="D105">
        <v>-7686.5619999999999</v>
      </c>
      <c r="F105" t="s">
        <v>30</v>
      </c>
      <c r="G105" s="11">
        <v>4.4723909999999999E-2</v>
      </c>
      <c r="H105" s="11">
        <v>3.2615937999999997E-2</v>
      </c>
      <c r="P105">
        <v>-2</v>
      </c>
      <c r="Q105" s="8" t="s">
        <v>81</v>
      </c>
      <c r="R105" s="8" t="s">
        <v>82</v>
      </c>
      <c r="S105">
        <v>-7593.38</v>
      </c>
      <c r="U105" t="s">
        <v>115</v>
      </c>
      <c r="V105" s="8">
        <v>-1.732154E-2</v>
      </c>
      <c r="W105" s="8" t="s">
        <v>116</v>
      </c>
    </row>
    <row r="106" spans="1:24" x14ac:dyDescent="0.3">
      <c r="F106" t="s">
        <v>26</v>
      </c>
      <c r="G106" s="11">
        <v>5.6893039999999999E-2</v>
      </c>
      <c r="H106" s="11">
        <v>7.7894170000000003E-4</v>
      </c>
      <c r="Q106" s="8"/>
      <c r="R106" s="8"/>
      <c r="U106" t="s">
        <v>26</v>
      </c>
      <c r="V106">
        <v>5.8075259999999997E-2</v>
      </c>
      <c r="W106">
        <v>7.9515170000000004E-4</v>
      </c>
    </row>
    <row r="107" spans="1:24" x14ac:dyDescent="0.3">
      <c r="F107" s="13"/>
      <c r="G107" s="11"/>
    </row>
    <row r="108" spans="1:24" x14ac:dyDescent="0.3">
      <c r="F108">
        <v>-2</v>
      </c>
      <c r="G108" t="s">
        <v>81</v>
      </c>
      <c r="H108" t="s">
        <v>82</v>
      </c>
      <c r="I108">
        <v>-7708.6360000000004</v>
      </c>
      <c r="S108" s="8"/>
      <c r="U108">
        <v>-2</v>
      </c>
      <c r="V108" t="s">
        <v>81</v>
      </c>
      <c r="W108" t="s">
        <v>82</v>
      </c>
      <c r="X108">
        <v>-7599.0450000000001</v>
      </c>
    </row>
    <row r="115" spans="1:24" x14ac:dyDescent="0.3">
      <c r="A115" s="3" t="s">
        <v>75</v>
      </c>
      <c r="F115" s="3" t="s">
        <v>76</v>
      </c>
      <c r="K115" s="3" t="s">
        <v>77</v>
      </c>
      <c r="P115" s="3" t="s">
        <v>78</v>
      </c>
      <c r="U115" s="3" t="s">
        <v>79</v>
      </c>
    </row>
    <row r="116" spans="1:24" x14ac:dyDescent="0.3">
      <c r="A116" s="3" t="s">
        <v>95</v>
      </c>
      <c r="F116" s="3" t="s">
        <v>96</v>
      </c>
      <c r="K116" s="3" t="s">
        <v>97</v>
      </c>
      <c r="P116" s="3" t="s">
        <v>98</v>
      </c>
      <c r="U116" s="3" t="s">
        <v>107</v>
      </c>
    </row>
    <row r="117" spans="1:24" x14ac:dyDescent="0.3">
      <c r="A117" t="s">
        <v>13</v>
      </c>
      <c r="F117" t="s">
        <v>13</v>
      </c>
      <c r="K117" t="s">
        <v>13</v>
      </c>
      <c r="P117" t="s">
        <v>13</v>
      </c>
      <c r="U117" t="s">
        <v>13</v>
      </c>
    </row>
    <row r="118" spans="1:24" x14ac:dyDescent="0.3">
      <c r="B118" t="s">
        <v>14</v>
      </c>
      <c r="C118" t="s">
        <v>15</v>
      </c>
      <c r="D118" t="s">
        <v>16</v>
      </c>
      <c r="G118" t="s">
        <v>14</v>
      </c>
      <c r="H118" t="s">
        <v>15</v>
      </c>
      <c r="I118" t="s">
        <v>16</v>
      </c>
      <c r="L118" t="s">
        <v>14</v>
      </c>
      <c r="M118" t="s">
        <v>15</v>
      </c>
      <c r="N118" t="s">
        <v>16</v>
      </c>
      <c r="Q118" t="s">
        <v>14</v>
      </c>
      <c r="R118" t="s">
        <v>15</v>
      </c>
      <c r="S118" t="s">
        <v>16</v>
      </c>
      <c r="V118" s="12" t="s">
        <v>14</v>
      </c>
      <c r="W118" s="12" t="s">
        <v>15</v>
      </c>
      <c r="X118" t="s">
        <v>16</v>
      </c>
    </row>
    <row r="119" spans="1:24" x14ac:dyDescent="0.3">
      <c r="A119" t="s">
        <v>24</v>
      </c>
      <c r="B119" s="14">
        <v>-7.2230220200000002</v>
      </c>
      <c r="C119" s="14">
        <v>3.2425345799999998E-2</v>
      </c>
      <c r="D119" s="6"/>
      <c r="F119" t="s">
        <v>24</v>
      </c>
      <c r="G119" s="12">
        <v>-7.3658211299999996</v>
      </c>
      <c r="H119" s="20">
        <v>6.4205719999999994E-2</v>
      </c>
      <c r="I119" s="6"/>
      <c r="K119" t="s">
        <v>24</v>
      </c>
      <c r="L119" s="12">
        <v>-7.1365985600000004</v>
      </c>
      <c r="M119" s="20">
        <v>4.2522570000000003E-2</v>
      </c>
      <c r="N119" s="6"/>
      <c r="P119" t="s">
        <v>24</v>
      </c>
      <c r="Q119" s="12">
        <v>-7.1125296200000001</v>
      </c>
      <c r="R119" s="20">
        <v>4.227641E-2</v>
      </c>
      <c r="S119" s="6"/>
      <c r="U119" t="s">
        <v>24</v>
      </c>
      <c r="V119" s="12">
        <v>-7.2396714099999997</v>
      </c>
      <c r="W119" s="12">
        <v>3.26016659E-2</v>
      </c>
    </row>
    <row r="120" spans="1:24" x14ac:dyDescent="0.3">
      <c r="A120" t="s">
        <v>29</v>
      </c>
      <c r="B120" s="14">
        <v>2.5728640000000001E-2</v>
      </c>
      <c r="C120" s="14">
        <v>2.5600875000000001E-3</v>
      </c>
      <c r="D120" s="6"/>
      <c r="F120" t="s">
        <v>34</v>
      </c>
      <c r="G120" s="12">
        <v>0.112182239</v>
      </c>
      <c r="H120" s="20">
        <v>4.5170740000000001E-2</v>
      </c>
      <c r="I120" s="6"/>
      <c r="K120" t="s">
        <v>34</v>
      </c>
      <c r="L120" s="12">
        <v>7.5919000000000004E-3</v>
      </c>
      <c r="M120" s="20">
        <v>1.8802960000000001E-3</v>
      </c>
      <c r="N120" s="6"/>
      <c r="P120" t="s">
        <v>29</v>
      </c>
      <c r="Q120" s="12">
        <v>-0.23116856999999999</v>
      </c>
      <c r="R120" s="20">
        <v>6.5944080000000002E-2</v>
      </c>
      <c r="S120" s="6"/>
      <c r="U120" t="s">
        <v>34</v>
      </c>
      <c r="V120" s="12">
        <v>8.0448729999999993E-3</v>
      </c>
      <c r="W120" s="12">
        <v>1.8830977E-3</v>
      </c>
    </row>
    <row r="121" spans="1:24" x14ac:dyDescent="0.3">
      <c r="A121" t="s">
        <v>25</v>
      </c>
      <c r="B121" s="14">
        <v>2.8642304799999998</v>
      </c>
      <c r="C121" s="14" t="s">
        <v>116</v>
      </c>
      <c r="D121" s="6"/>
      <c r="F121" t="s">
        <v>110</v>
      </c>
      <c r="G121" s="12">
        <v>-4.0687850000000001E-3</v>
      </c>
      <c r="H121" s="20">
        <v>3.229282E-3</v>
      </c>
      <c r="I121" s="6"/>
      <c r="K121" t="s">
        <v>110</v>
      </c>
      <c r="L121" s="12">
        <v>-2.2061300000000002E-3</v>
      </c>
      <c r="M121" s="20">
        <v>2.9600630000000002E-3</v>
      </c>
      <c r="N121" s="6"/>
      <c r="P121" t="s">
        <v>25</v>
      </c>
      <c r="Q121" s="12">
        <v>2.84324435</v>
      </c>
      <c r="R121" s="20">
        <v>1225.3140000000001</v>
      </c>
      <c r="S121" s="6"/>
      <c r="U121" t="s">
        <v>110</v>
      </c>
      <c r="V121" s="12">
        <v>-2.566357E-3</v>
      </c>
      <c r="W121" s="12">
        <v>2.9480336999999999E-3</v>
      </c>
    </row>
    <row r="122" spans="1:24" x14ac:dyDescent="0.3">
      <c r="A122" t="s">
        <v>113</v>
      </c>
      <c r="B122" s="14">
        <v>-4.7819729999999998E-2</v>
      </c>
      <c r="C122" s="14" t="s">
        <v>116</v>
      </c>
      <c r="D122" s="6"/>
      <c r="F122" t="s">
        <v>29</v>
      </c>
      <c r="G122" s="12">
        <v>3.1676573E-2</v>
      </c>
      <c r="H122" s="20">
        <v>5.0488859999999998E-3</v>
      </c>
      <c r="I122" s="6"/>
      <c r="K122" t="s">
        <v>29</v>
      </c>
      <c r="L122" s="12">
        <v>-0.20535428999999999</v>
      </c>
      <c r="M122" s="20">
        <v>6.5947889999999995E-2</v>
      </c>
      <c r="N122" s="6"/>
      <c r="P122" t="s">
        <v>113</v>
      </c>
      <c r="Q122" s="12">
        <v>-5.5530339999999997E-2</v>
      </c>
      <c r="R122" s="20">
        <v>1225.3140000000001</v>
      </c>
      <c r="S122" s="6"/>
      <c r="U122" t="s">
        <v>29</v>
      </c>
      <c r="V122" s="12">
        <v>2.9202737999999999E-2</v>
      </c>
      <c r="W122" s="12">
        <v>4.6616123000000004E-3</v>
      </c>
    </row>
    <row r="123" spans="1:24" x14ac:dyDescent="0.3">
      <c r="A123" t="s">
        <v>114</v>
      </c>
      <c r="B123" s="14">
        <v>-4.5672949999999997E-2</v>
      </c>
      <c r="C123" s="14" t="s">
        <v>116</v>
      </c>
      <c r="D123" s="6"/>
      <c r="F123" t="s">
        <v>25</v>
      </c>
      <c r="G123" s="12">
        <v>2.8888125850000002</v>
      </c>
      <c r="H123" s="20">
        <v>862.19479999999999</v>
      </c>
      <c r="I123" s="6"/>
      <c r="K123" t="s">
        <v>25</v>
      </c>
      <c r="L123" s="12">
        <v>2.8459059999999998</v>
      </c>
      <c r="M123" s="20">
        <v>539.05909999999994</v>
      </c>
      <c r="N123" s="6"/>
      <c r="P123" t="s">
        <v>114</v>
      </c>
      <c r="Q123" s="12">
        <v>-5.2034459999999998E-2</v>
      </c>
      <c r="R123" s="20">
        <v>1225.3140000000001</v>
      </c>
      <c r="S123" s="6"/>
      <c r="U123" t="s">
        <v>25</v>
      </c>
      <c r="V123" s="12">
        <v>2.8654424779999998</v>
      </c>
      <c r="W123" s="12" t="s">
        <v>116</v>
      </c>
    </row>
    <row r="124" spans="1:24" x14ac:dyDescent="0.3">
      <c r="A124" s="13" t="s">
        <v>115</v>
      </c>
      <c r="B124" s="14">
        <v>-4.2276840000000003E-2</v>
      </c>
      <c r="C124" s="14" t="s">
        <v>116</v>
      </c>
      <c r="D124" s="6"/>
      <c r="F124" t="s">
        <v>113</v>
      </c>
      <c r="G124" s="12">
        <v>-3.9144421999999998E-2</v>
      </c>
      <c r="H124" s="20">
        <v>862.19359999999995</v>
      </c>
      <c r="I124" s="6"/>
      <c r="K124" t="s">
        <v>113</v>
      </c>
      <c r="L124" s="12">
        <v>-5.4539990000000003E-2</v>
      </c>
      <c r="M124" s="20">
        <v>539.05909999999994</v>
      </c>
      <c r="N124" s="6"/>
      <c r="P124" t="s">
        <v>115</v>
      </c>
      <c r="Q124" s="12">
        <v>-4.9190860000000003E-2</v>
      </c>
      <c r="R124" s="20">
        <v>1225.3140000000001</v>
      </c>
      <c r="S124" s="6"/>
      <c r="U124" t="s">
        <v>113</v>
      </c>
      <c r="V124" s="12">
        <v>-4.7389532999999998E-2</v>
      </c>
      <c r="W124" s="12" t="s">
        <v>116</v>
      </c>
    </row>
    <row r="125" spans="1:24" x14ac:dyDescent="0.3">
      <c r="A125" t="s">
        <v>26</v>
      </c>
      <c r="B125">
        <v>5.7060640000000003E-2</v>
      </c>
      <c r="C125">
        <v>7.8115390000000002E-4</v>
      </c>
      <c r="F125" t="s">
        <v>114</v>
      </c>
      <c r="G125" s="12">
        <v>-3.7211346999999999E-2</v>
      </c>
      <c r="H125" s="20">
        <v>862.19380000000001</v>
      </c>
      <c r="K125" t="s">
        <v>114</v>
      </c>
      <c r="L125" s="12">
        <v>-5.1240319999999999E-2</v>
      </c>
      <c r="M125" s="20">
        <v>539.05909999999994</v>
      </c>
      <c r="P125" t="s">
        <v>30</v>
      </c>
      <c r="Q125" s="12">
        <v>4.9145139999999997E-2</v>
      </c>
      <c r="R125" s="20">
        <v>1134.366</v>
      </c>
      <c r="U125" t="s">
        <v>114</v>
      </c>
      <c r="V125" s="12">
        <v>-4.5454284999999997E-2</v>
      </c>
      <c r="W125" s="12" t="s">
        <v>116</v>
      </c>
    </row>
    <row r="126" spans="1:24" x14ac:dyDescent="0.3">
      <c r="F126" t="s">
        <v>115</v>
      </c>
      <c r="G126" s="12">
        <v>-3.4831670000000002E-2</v>
      </c>
      <c r="H126" s="20">
        <v>862.19629999999995</v>
      </c>
      <c r="K126" t="s">
        <v>115</v>
      </c>
      <c r="L126" s="12">
        <v>-4.8313670000000003E-2</v>
      </c>
      <c r="M126" s="20">
        <v>539.05909999999994</v>
      </c>
      <c r="P126" s="13" t="s">
        <v>123</v>
      </c>
      <c r="Q126" s="12">
        <v>1.9535050000000002E-2</v>
      </c>
      <c r="R126" s="22">
        <v>1134.366</v>
      </c>
      <c r="U126" t="s">
        <v>115</v>
      </c>
      <c r="V126" s="12">
        <v>-4.1713697000000001E-2</v>
      </c>
      <c r="W126" s="12" t="s">
        <v>116</v>
      </c>
    </row>
    <row r="127" spans="1:24" x14ac:dyDescent="0.3">
      <c r="A127">
        <v>-2</v>
      </c>
      <c r="B127" t="s">
        <v>81</v>
      </c>
      <c r="C127" t="s">
        <v>82</v>
      </c>
      <c r="D127">
        <v>-7692.5709999999999</v>
      </c>
      <c r="F127" t="s">
        <v>36</v>
      </c>
      <c r="G127" s="12">
        <v>-1.9305631E-2</v>
      </c>
      <c r="H127" s="20">
        <v>662.42269999999996</v>
      </c>
      <c r="K127" t="s">
        <v>30</v>
      </c>
      <c r="L127" s="12">
        <v>4.4922950000000003E-2</v>
      </c>
      <c r="M127" s="12" t="s">
        <v>116</v>
      </c>
      <c r="P127" t="s">
        <v>124</v>
      </c>
      <c r="Q127" s="6">
        <v>1.451121E-2</v>
      </c>
      <c r="R127" s="22">
        <v>1134.366</v>
      </c>
      <c r="U127" s="13" t="s">
        <v>26</v>
      </c>
      <c r="V127" s="12">
        <v>5.6798923000000001E-2</v>
      </c>
      <c r="W127" s="6">
        <v>7.7745509999999996E-4</v>
      </c>
    </row>
    <row r="128" spans="1:24" x14ac:dyDescent="0.3">
      <c r="F128" s="13" t="s">
        <v>120</v>
      </c>
      <c r="G128" s="12">
        <v>-6.7699600000000002E-3</v>
      </c>
      <c r="H128" s="22">
        <v>662.42269999999996</v>
      </c>
      <c r="K128" s="13" t="s">
        <v>123</v>
      </c>
      <c r="L128" s="12">
        <v>1.8047560000000001E-2</v>
      </c>
      <c r="M128" s="6" t="s">
        <v>116</v>
      </c>
      <c r="P128" t="s">
        <v>125</v>
      </c>
      <c r="Q128">
        <v>1.509888E-2</v>
      </c>
      <c r="R128" s="23">
        <v>1134.366</v>
      </c>
    </row>
    <row r="129" spans="1:24" x14ac:dyDescent="0.3">
      <c r="F129" s="13" t="s">
        <v>121</v>
      </c>
      <c r="G129" s="12">
        <v>-6.8335050000000001E-3</v>
      </c>
      <c r="H129" s="22">
        <v>662.42269999999996</v>
      </c>
      <c r="K129" s="13" t="s">
        <v>124</v>
      </c>
      <c r="L129" s="12">
        <v>1.293103E-2</v>
      </c>
      <c r="M129" s="6" t="s">
        <v>116</v>
      </c>
      <c r="P129" t="s">
        <v>26</v>
      </c>
      <c r="Q129">
        <v>5.6850530000000003E-2</v>
      </c>
      <c r="R129" s="23">
        <v>7.7834870000000002E-4</v>
      </c>
      <c r="U129">
        <v>-2</v>
      </c>
      <c r="V129" t="s">
        <v>81</v>
      </c>
      <c r="W129" t="s">
        <v>82</v>
      </c>
      <c r="X129">
        <v>-7716.5630000000001</v>
      </c>
    </row>
    <row r="130" spans="1:24" x14ac:dyDescent="0.3">
      <c r="F130" s="13" t="s">
        <v>122</v>
      </c>
      <c r="G130" s="12">
        <v>-5.7021629999999997E-3</v>
      </c>
      <c r="H130" s="22">
        <v>662.42269999999996</v>
      </c>
      <c r="K130" s="13" t="s">
        <v>125</v>
      </c>
      <c r="L130" s="12">
        <v>1.3944349999999999E-2</v>
      </c>
      <c r="M130" s="6" t="s">
        <v>116</v>
      </c>
    </row>
    <row r="131" spans="1:24" x14ac:dyDescent="0.3">
      <c r="F131" s="13" t="s">
        <v>26</v>
      </c>
      <c r="G131" s="12">
        <v>5.6733939999999997E-2</v>
      </c>
      <c r="H131" s="22">
        <v>7.7670639999999997E-4</v>
      </c>
      <c r="K131" s="13" t="s">
        <v>26</v>
      </c>
      <c r="L131" s="12">
        <v>5.661857E-2</v>
      </c>
      <c r="M131" s="22">
        <v>7.7516580000000002E-4</v>
      </c>
      <c r="P131">
        <v>-2</v>
      </c>
      <c r="Q131" t="s">
        <v>81</v>
      </c>
      <c r="R131" t="s">
        <v>82</v>
      </c>
      <c r="S131">
        <v>-7712.5720000000001</v>
      </c>
    </row>
    <row r="132" spans="1:24" x14ac:dyDescent="0.3">
      <c r="F132" s="13"/>
      <c r="G132" s="12"/>
      <c r="H132" s="6"/>
      <c r="K132" s="13"/>
      <c r="L132" s="12"/>
      <c r="M132" s="6"/>
    </row>
    <row r="133" spans="1:24" x14ac:dyDescent="0.3">
      <c r="F133" s="13">
        <v>-2</v>
      </c>
      <c r="G133" s="12" t="s">
        <v>81</v>
      </c>
      <c r="H133" s="6" t="s">
        <v>82</v>
      </c>
      <c r="I133">
        <v>-7723.3130000000001</v>
      </c>
      <c r="K133" s="13">
        <v>-2</v>
      </c>
      <c r="L133" s="12" t="s">
        <v>81</v>
      </c>
      <c r="M133" s="6" t="s">
        <v>82</v>
      </c>
      <c r="N133">
        <v>-7734.348</v>
      </c>
    </row>
    <row r="137" spans="1:24" x14ac:dyDescent="0.3">
      <c r="A137" s="3" t="s">
        <v>101</v>
      </c>
      <c r="F137" s="3" t="s">
        <v>104</v>
      </c>
      <c r="K137" s="3" t="s">
        <v>105</v>
      </c>
      <c r="P137" s="3" t="s">
        <v>106</v>
      </c>
      <c r="U137" s="3" t="s">
        <v>108</v>
      </c>
    </row>
    <row r="138" spans="1:24" x14ac:dyDescent="0.3">
      <c r="A138" t="s">
        <v>100</v>
      </c>
      <c r="F138" t="s">
        <v>102</v>
      </c>
      <c r="K138" s="3" t="s">
        <v>103</v>
      </c>
      <c r="P138" s="3" t="s">
        <v>91</v>
      </c>
      <c r="U138" s="3" t="s">
        <v>92</v>
      </c>
    </row>
    <row r="139" spans="1:24" x14ac:dyDescent="0.3">
      <c r="A139" t="s">
        <v>13</v>
      </c>
      <c r="F139" t="s">
        <v>13</v>
      </c>
      <c r="K139" t="s">
        <v>13</v>
      </c>
      <c r="P139" t="s">
        <v>13</v>
      </c>
    </row>
    <row r="140" spans="1:24" x14ac:dyDescent="0.3">
      <c r="B140" t="s">
        <v>14</v>
      </c>
      <c r="C140" t="s">
        <v>15</v>
      </c>
      <c r="D140" t="s">
        <v>16</v>
      </c>
      <c r="G140" t="s">
        <v>14</v>
      </c>
      <c r="H140" t="s">
        <v>15</v>
      </c>
      <c r="I140" t="s">
        <v>16</v>
      </c>
      <c r="L140" t="s">
        <v>14</v>
      </c>
      <c r="M140" t="s">
        <v>15</v>
      </c>
      <c r="N140" t="s">
        <v>16</v>
      </c>
      <c r="Q140" t="s">
        <v>14</v>
      </c>
      <c r="R140" t="s">
        <v>15</v>
      </c>
      <c r="S140" t="s">
        <v>16</v>
      </c>
    </row>
    <row r="141" spans="1:24" x14ac:dyDescent="0.3">
      <c r="A141" t="s">
        <v>24</v>
      </c>
      <c r="B141">
        <v>-7.4263354568000004</v>
      </c>
      <c r="C141" s="23">
        <v>971.79269999999997</v>
      </c>
      <c r="F141" t="s">
        <v>24</v>
      </c>
      <c r="G141">
        <v>-7.3728822269999998</v>
      </c>
      <c r="H141" s="23">
        <v>1538.547</v>
      </c>
      <c r="K141" t="s">
        <v>24</v>
      </c>
      <c r="L141">
        <v>-7.4055492699999999</v>
      </c>
      <c r="M141" s="23">
        <v>2966.4389999999999</v>
      </c>
      <c r="P141" t="s">
        <v>24</v>
      </c>
      <c r="Q141">
        <v>-7.3612362720000002</v>
      </c>
      <c r="R141" t="s">
        <v>116</v>
      </c>
    </row>
    <row r="142" spans="1:24" x14ac:dyDescent="0.3">
      <c r="A142" t="s">
        <v>117</v>
      </c>
      <c r="B142">
        <v>0.21641025210000001</v>
      </c>
      <c r="C142" s="23">
        <v>971.79290000000003</v>
      </c>
      <c r="F142" t="s">
        <v>117</v>
      </c>
      <c r="G142">
        <v>0.20493982499999999</v>
      </c>
      <c r="H142" s="23">
        <v>1538.548</v>
      </c>
      <c r="K142" t="s">
        <v>117</v>
      </c>
      <c r="L142">
        <v>0.18230092000000001</v>
      </c>
      <c r="M142" s="23">
        <v>2966.4389999999999</v>
      </c>
      <c r="P142" t="s">
        <v>117</v>
      </c>
      <c r="Q142">
        <v>0.19125162800000001</v>
      </c>
      <c r="R142" t="s">
        <v>116</v>
      </c>
      <c r="U142" t="s">
        <v>126</v>
      </c>
    </row>
    <row r="143" spans="1:24" x14ac:dyDescent="0.3">
      <c r="A143" t="s">
        <v>118</v>
      </c>
      <c r="B143">
        <v>0.2422189535</v>
      </c>
      <c r="C143" s="23">
        <v>971.79250000000002</v>
      </c>
      <c r="F143" t="s">
        <v>118</v>
      </c>
      <c r="G143">
        <v>0.28263429099999998</v>
      </c>
      <c r="H143" s="23">
        <v>1538.548</v>
      </c>
      <c r="K143" t="s">
        <v>118</v>
      </c>
      <c r="L143">
        <v>0.19259359000000001</v>
      </c>
      <c r="M143" s="23">
        <v>2966.4389999999999</v>
      </c>
      <c r="P143" t="s">
        <v>118</v>
      </c>
      <c r="Q143">
        <v>0.237808723</v>
      </c>
      <c r="R143" t="s">
        <v>116</v>
      </c>
    </row>
    <row r="144" spans="1:24" x14ac:dyDescent="0.3">
      <c r="A144" t="s">
        <v>119</v>
      </c>
      <c r="B144">
        <v>0.1150353338</v>
      </c>
      <c r="C144" s="23">
        <v>971.79269999999997</v>
      </c>
      <c r="F144" t="s">
        <v>119</v>
      </c>
      <c r="G144">
        <v>0.13954365699999999</v>
      </c>
      <c r="H144" s="23">
        <v>1538.547</v>
      </c>
      <c r="K144" t="s">
        <v>119</v>
      </c>
      <c r="L144">
        <v>0.21955622</v>
      </c>
      <c r="M144" s="23">
        <v>2966.4389999999999</v>
      </c>
      <c r="P144" t="s">
        <v>119</v>
      </c>
      <c r="Q144">
        <v>0.209703374</v>
      </c>
      <c r="R144" t="s">
        <v>116</v>
      </c>
    </row>
    <row r="145" spans="1:18" x14ac:dyDescent="0.3">
      <c r="A145" t="s">
        <v>127</v>
      </c>
      <c r="B145">
        <v>2.1983606999999999E-2</v>
      </c>
      <c r="C145" t="s">
        <v>116</v>
      </c>
      <c r="F145" t="s">
        <v>127</v>
      </c>
      <c r="G145">
        <v>-1.8848048999999999E-2</v>
      </c>
      <c r="H145" s="23">
        <v>1552.894</v>
      </c>
      <c r="K145" t="s">
        <v>25</v>
      </c>
      <c r="L145">
        <v>2.81783246</v>
      </c>
      <c r="M145" s="23">
        <v>8.2220650000000006E-3</v>
      </c>
      <c r="P145" t="s">
        <v>133</v>
      </c>
      <c r="Q145">
        <v>-1.5034362000000001E-2</v>
      </c>
      <c r="R145" s="23">
        <v>2193.9659999999999</v>
      </c>
    </row>
    <row r="146" spans="1:18" x14ac:dyDescent="0.3">
      <c r="A146" t="s">
        <v>128</v>
      </c>
      <c r="B146">
        <v>-4.4864409999999998E-4</v>
      </c>
      <c r="C146" t="s">
        <v>116</v>
      </c>
      <c r="F146" t="s">
        <v>128</v>
      </c>
      <c r="G146">
        <v>-0.16926105</v>
      </c>
      <c r="H146" s="23">
        <v>1552.894</v>
      </c>
      <c r="K146" t="s">
        <v>26</v>
      </c>
      <c r="L146">
        <v>5.815323E-2</v>
      </c>
      <c r="M146" s="23">
        <v>7.9621010000000003E-4</v>
      </c>
      <c r="P146" t="s">
        <v>134</v>
      </c>
      <c r="Q146">
        <v>-9.1280978999999998E-2</v>
      </c>
      <c r="R146" s="23">
        <v>2193.9659999999999</v>
      </c>
    </row>
    <row r="147" spans="1:18" x14ac:dyDescent="0.3">
      <c r="A147" t="s">
        <v>129</v>
      </c>
      <c r="B147">
        <v>2.1315290000000001E-3</v>
      </c>
      <c r="C147" t="s">
        <v>116</v>
      </c>
      <c r="F147" t="s">
        <v>129</v>
      </c>
      <c r="G147">
        <v>5.8985542000000002E-2</v>
      </c>
      <c r="H147" s="23">
        <v>1552.894</v>
      </c>
      <c r="P147" t="s">
        <v>127</v>
      </c>
      <c r="Q147">
        <v>-4.3385249000000001E-2</v>
      </c>
      <c r="R147" s="23">
        <v>2193.9659999999999</v>
      </c>
    </row>
    <row r="148" spans="1:18" x14ac:dyDescent="0.3">
      <c r="A148" t="s">
        <v>29</v>
      </c>
      <c r="B148">
        <v>2.3666495900000001E-2</v>
      </c>
      <c r="C148" t="s">
        <v>116</v>
      </c>
      <c r="F148" t="s">
        <v>29</v>
      </c>
      <c r="G148">
        <v>-0.129123554</v>
      </c>
      <c r="H148" s="23">
        <v>1552.894</v>
      </c>
      <c r="K148">
        <v>-2</v>
      </c>
      <c r="L148" t="s">
        <v>81</v>
      </c>
      <c r="M148" t="s">
        <v>82</v>
      </c>
      <c r="N148">
        <v>-7591.85</v>
      </c>
      <c r="P148" t="s">
        <v>34</v>
      </c>
      <c r="Q148">
        <v>1.0722506999999999E-2</v>
      </c>
      <c r="R148" s="23">
        <v>720.31679999999994</v>
      </c>
    </row>
    <row r="149" spans="1:18" x14ac:dyDescent="0.3">
      <c r="A149" t="s">
        <v>25</v>
      </c>
      <c r="B149">
        <v>2.8662454542</v>
      </c>
      <c r="C149" s="23">
        <v>1017.609</v>
      </c>
      <c r="F149" t="s">
        <v>25</v>
      </c>
      <c r="G149">
        <v>2.8528879329999999</v>
      </c>
      <c r="H149" t="s">
        <v>116</v>
      </c>
      <c r="P149" t="s">
        <v>110</v>
      </c>
      <c r="Q149">
        <v>-9.6581659999999993E-3</v>
      </c>
      <c r="R149" t="s">
        <v>116</v>
      </c>
    </row>
    <row r="150" spans="1:18" x14ac:dyDescent="0.3">
      <c r="A150" t="s">
        <v>113</v>
      </c>
      <c r="B150">
        <v>-5.4169138899999997E-2</v>
      </c>
      <c r="C150" s="23">
        <v>1017.609</v>
      </c>
      <c r="F150" t="s">
        <v>30</v>
      </c>
      <c r="G150">
        <v>3.8107736000000003E-2</v>
      </c>
      <c r="H150" s="23">
        <v>1641.5419999999999</v>
      </c>
      <c r="P150" t="s">
        <v>135</v>
      </c>
      <c r="Q150">
        <v>-1.0466639E-2</v>
      </c>
      <c r="R150" t="s">
        <v>116</v>
      </c>
    </row>
    <row r="151" spans="1:18" x14ac:dyDescent="0.3">
      <c r="A151" t="s">
        <v>114</v>
      </c>
      <c r="B151">
        <v>-5.7207567700000003E-2</v>
      </c>
      <c r="C151" s="23">
        <v>1017.609</v>
      </c>
      <c r="F151" t="s">
        <v>113</v>
      </c>
      <c r="G151">
        <v>-5.1322602000000002E-2</v>
      </c>
      <c r="H151" t="s">
        <v>116</v>
      </c>
      <c r="P151" t="s">
        <v>136</v>
      </c>
      <c r="Q151">
        <v>1.7177575E-2</v>
      </c>
      <c r="R151" t="s">
        <v>116</v>
      </c>
    </row>
    <row r="152" spans="1:18" x14ac:dyDescent="0.3">
      <c r="A152" t="s">
        <v>115</v>
      </c>
      <c r="B152">
        <v>-2.2377831500000001E-2</v>
      </c>
      <c r="C152" s="23">
        <v>1017.609</v>
      </c>
      <c r="F152" t="s">
        <v>114</v>
      </c>
      <c r="G152">
        <v>-6.7218367000000001E-2</v>
      </c>
      <c r="H152" t="s">
        <v>116</v>
      </c>
      <c r="P152" t="s">
        <v>137</v>
      </c>
      <c r="Q152">
        <v>-1.6369101E-2</v>
      </c>
      <c r="R152" t="s">
        <v>116</v>
      </c>
    </row>
    <row r="153" spans="1:18" x14ac:dyDescent="0.3">
      <c r="A153" t="s">
        <v>26</v>
      </c>
      <c r="B153">
        <v>5.6983079999999998E-2</v>
      </c>
      <c r="C153" s="23">
        <v>7.8017020000000002E-4</v>
      </c>
      <c r="F153" t="s">
        <v>115</v>
      </c>
      <c r="G153">
        <v>-2.8571097E-2</v>
      </c>
      <c r="H153" t="s">
        <v>116</v>
      </c>
      <c r="P153" t="s">
        <v>138</v>
      </c>
      <c r="Q153">
        <v>1.235802E-3</v>
      </c>
      <c r="R153" s="23">
        <v>720.31679999999994</v>
      </c>
    </row>
    <row r="154" spans="1:18" x14ac:dyDescent="0.3">
      <c r="F154" t="s">
        <v>130</v>
      </c>
      <c r="G154">
        <v>9.8672320000000001E-3</v>
      </c>
      <c r="H154" s="23">
        <v>1641.5419999999999</v>
      </c>
      <c r="P154" t="s">
        <v>139</v>
      </c>
      <c r="Q154">
        <v>-6.7383349999999998E-3</v>
      </c>
      <c r="R154" s="23">
        <v>720.31679999999994</v>
      </c>
    </row>
    <row r="155" spans="1:18" x14ac:dyDescent="0.3">
      <c r="A155">
        <v>-2</v>
      </c>
      <c r="B155" t="s">
        <v>81</v>
      </c>
      <c r="C155" t="s">
        <v>82</v>
      </c>
      <c r="D155">
        <v>-7700.1819999999998</v>
      </c>
      <c r="F155" t="s">
        <v>131</v>
      </c>
      <c r="G155">
        <v>4.2337592E-2</v>
      </c>
      <c r="H155" s="23">
        <v>1641.5419999999999</v>
      </c>
      <c r="P155" t="s">
        <v>140</v>
      </c>
      <c r="Q155">
        <v>1.6225041999999999E-2</v>
      </c>
      <c r="R155" s="23">
        <v>720.31679999999994</v>
      </c>
    </row>
    <row r="156" spans="1:18" x14ac:dyDescent="0.3">
      <c r="F156" t="s">
        <v>132</v>
      </c>
      <c r="G156">
        <v>-1.4097093999999999E-2</v>
      </c>
      <c r="H156" s="23">
        <v>1641.5419999999999</v>
      </c>
      <c r="P156" t="s">
        <v>29</v>
      </c>
      <c r="Q156">
        <v>-0.149700586</v>
      </c>
      <c r="R156" s="23">
        <v>2193.9659999999999</v>
      </c>
    </row>
    <row r="157" spans="1:18" x14ac:dyDescent="0.3">
      <c r="F157" t="s">
        <v>26</v>
      </c>
      <c r="G157">
        <v>5.6831516999999998E-2</v>
      </c>
      <c r="H157" s="23">
        <v>7.7808900000000004E-4</v>
      </c>
      <c r="P157" t="s">
        <v>25</v>
      </c>
      <c r="Q157">
        <v>2.8464714199999999</v>
      </c>
      <c r="R157" t="s">
        <v>116</v>
      </c>
    </row>
    <row r="158" spans="1:18" x14ac:dyDescent="0.3">
      <c r="P158" t="s">
        <v>30</v>
      </c>
      <c r="Q158">
        <v>5.8298283999999999E-2</v>
      </c>
      <c r="R158" s="23">
        <v>5.9766399999999997E-2</v>
      </c>
    </row>
    <row r="159" spans="1:18" x14ac:dyDescent="0.3">
      <c r="F159">
        <v>-2</v>
      </c>
      <c r="G159" t="s">
        <v>81</v>
      </c>
      <c r="H159" t="s">
        <v>82</v>
      </c>
      <c r="I159">
        <v>-7714.36</v>
      </c>
      <c r="P159" t="s">
        <v>113</v>
      </c>
      <c r="Q159">
        <v>-4.8120402999999999E-2</v>
      </c>
      <c r="R159" t="s">
        <v>116</v>
      </c>
    </row>
    <row r="160" spans="1:18" x14ac:dyDescent="0.3">
      <c r="P160" t="s">
        <v>114</v>
      </c>
      <c r="Q160">
        <v>-5.3873786999999999E-2</v>
      </c>
      <c r="R160" t="s">
        <v>116</v>
      </c>
    </row>
    <row r="161" spans="16:19" x14ac:dyDescent="0.3">
      <c r="P161" t="s">
        <v>115</v>
      </c>
      <c r="Q161">
        <v>-5.1534401000000001E-2</v>
      </c>
      <c r="R161" t="s">
        <v>116</v>
      </c>
    </row>
    <row r="162" spans="16:19" x14ac:dyDescent="0.3">
      <c r="P162" t="s">
        <v>141</v>
      </c>
      <c r="Q162">
        <v>5.0623150000000004E-3</v>
      </c>
      <c r="R162" s="23">
        <v>6.2852389999999994E-2</v>
      </c>
    </row>
    <row r="163" spans="16:19" x14ac:dyDescent="0.3">
      <c r="P163" t="s">
        <v>26</v>
      </c>
      <c r="Q163">
        <v>5.6361762000000003E-2</v>
      </c>
      <c r="R163" s="23">
        <v>7.7164710000000001E-4</v>
      </c>
    </row>
    <row r="165" spans="16:19" x14ac:dyDescent="0.3">
      <c r="P165">
        <v>-2</v>
      </c>
      <c r="Q165" t="s">
        <v>81</v>
      </c>
      <c r="R165" t="s">
        <v>82</v>
      </c>
      <c r="S165">
        <v>-7758.5839999999998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H1" workbookViewId="0">
      <selection activeCell="AB11" sqref="AB11"/>
    </sheetView>
  </sheetViews>
  <sheetFormatPr defaultRowHeight="14.4" x14ac:dyDescent="0.3"/>
  <cols>
    <col min="11" max="11" width="15.6640625" bestFit="1" customWidth="1"/>
  </cols>
  <sheetData>
    <row r="1" spans="1:28" x14ac:dyDescent="0.3">
      <c r="A1" s="3" t="s">
        <v>12</v>
      </c>
      <c r="B1" s="3"/>
      <c r="C1" s="3"/>
      <c r="D1" s="3"/>
    </row>
    <row r="2" spans="1:28" x14ac:dyDescent="0.3">
      <c r="A2" s="3" t="s">
        <v>10</v>
      </c>
      <c r="B2" s="3"/>
      <c r="C2" s="3"/>
      <c r="D2" s="3"/>
      <c r="J2" s="3" t="s">
        <v>12</v>
      </c>
      <c r="K2" s="3" t="s">
        <v>10</v>
      </c>
      <c r="L2" t="s">
        <v>13</v>
      </c>
      <c r="N2" t="s">
        <v>24</v>
      </c>
      <c r="O2" t="s">
        <v>25</v>
      </c>
      <c r="P2" t="s">
        <v>26</v>
      </c>
      <c r="Q2" s="13" t="s">
        <v>142</v>
      </c>
      <c r="R2" t="s">
        <v>6</v>
      </c>
    </row>
    <row r="3" spans="1:28" x14ac:dyDescent="0.3">
      <c r="A3" t="s">
        <v>13</v>
      </c>
      <c r="J3" s="3"/>
      <c r="K3" s="3"/>
      <c r="M3" t="s">
        <v>14</v>
      </c>
      <c r="N3">
        <v>-7.2209119599999996</v>
      </c>
      <c r="O3">
        <v>2.8213778600000001</v>
      </c>
      <c r="P3">
        <v>5.951683E-2</v>
      </c>
      <c r="Q3">
        <v>-7468.2489999999998</v>
      </c>
      <c r="R3">
        <v>-7462.2399706546275</v>
      </c>
    </row>
    <row r="4" spans="1:28" x14ac:dyDescent="0.3">
      <c r="B4" t="s">
        <v>14</v>
      </c>
      <c r="C4" t="s">
        <v>143</v>
      </c>
      <c r="J4" s="3"/>
      <c r="K4" s="3"/>
      <c r="M4" t="s">
        <v>143</v>
      </c>
      <c r="N4">
        <v>3.37557146E-2</v>
      </c>
      <c r="O4">
        <v>8.4082691000000008E-3</v>
      </c>
      <c r="P4">
        <v>8.1488260000000005E-4</v>
      </c>
    </row>
    <row r="5" spans="1:28" x14ac:dyDescent="0.3">
      <c r="A5" t="s">
        <v>24</v>
      </c>
      <c r="B5">
        <v>-7.2209119599999996</v>
      </c>
      <c r="C5">
        <v>3.37557146E-2</v>
      </c>
      <c r="J5" s="3"/>
      <c r="K5" s="3"/>
    </row>
    <row r="6" spans="1:28" x14ac:dyDescent="0.3">
      <c r="A6" t="s">
        <v>25</v>
      </c>
      <c r="B6">
        <v>2.8213778600000001</v>
      </c>
      <c r="C6">
        <v>8.4082691000000008E-3</v>
      </c>
      <c r="J6" s="3" t="s">
        <v>47</v>
      </c>
      <c r="K6" s="3" t="s">
        <v>48</v>
      </c>
      <c r="L6" s="6" t="s">
        <v>13</v>
      </c>
      <c r="M6" s="6"/>
      <c r="N6" s="6" t="s">
        <v>24</v>
      </c>
      <c r="O6" s="6" t="s">
        <v>34</v>
      </c>
      <c r="P6" s="6" t="s">
        <v>29</v>
      </c>
      <c r="Q6" s="6" t="s">
        <v>25</v>
      </c>
      <c r="R6" s="6" t="s">
        <v>36</v>
      </c>
      <c r="S6" s="6" t="s">
        <v>30</v>
      </c>
      <c r="T6" s="6" t="s">
        <v>26</v>
      </c>
      <c r="U6" s="24" t="s">
        <v>142</v>
      </c>
      <c r="V6" s="6" t="s">
        <v>6</v>
      </c>
    </row>
    <row r="7" spans="1:28" x14ac:dyDescent="0.3">
      <c r="A7" t="s">
        <v>26</v>
      </c>
      <c r="B7">
        <v>5.951683E-2</v>
      </c>
      <c r="C7">
        <v>8.1488260000000005E-4</v>
      </c>
      <c r="J7" s="6"/>
      <c r="K7" s="6"/>
      <c r="L7" s="6"/>
      <c r="M7" s="6" t="s">
        <v>14</v>
      </c>
      <c r="N7" s="12">
        <v>-7.2720124799999999</v>
      </c>
      <c r="O7" s="12">
        <v>0.12766886999999999</v>
      </c>
      <c r="P7" s="12">
        <v>-0.26157844000000002</v>
      </c>
      <c r="Q7" s="12">
        <v>2.8288868800000002</v>
      </c>
      <c r="R7" s="12">
        <v>-3.040033E-2</v>
      </c>
      <c r="S7" s="12">
        <v>7.3442179999999996E-2</v>
      </c>
      <c r="T7" s="12">
        <v>5.6921270000000003E-2</v>
      </c>
      <c r="U7" s="12">
        <v>-7705.2470000000003</v>
      </c>
      <c r="V7" s="6">
        <v>-7691.2047995478524</v>
      </c>
    </row>
    <row r="8" spans="1:28" x14ac:dyDescent="0.3">
      <c r="A8" s="13" t="s">
        <v>142</v>
      </c>
      <c r="B8">
        <v>-7468.2489999999998</v>
      </c>
      <c r="J8" s="6"/>
      <c r="K8" s="6"/>
      <c r="L8" s="6"/>
      <c r="M8" s="6" t="s">
        <v>143</v>
      </c>
      <c r="N8" s="12">
        <v>6.7753567299999998E-2</v>
      </c>
      <c r="O8" s="12">
        <v>4.5473715599999999E-2</v>
      </c>
      <c r="P8" s="12">
        <v>6.60251637E-2</v>
      </c>
      <c r="Q8" s="12">
        <v>1.6849732700000002E-2</v>
      </c>
      <c r="R8" s="12">
        <v>1.1337148700000001E-2</v>
      </c>
      <c r="S8" s="12">
        <v>1.6447246799999999E-2</v>
      </c>
      <c r="T8" s="12">
        <v>7.7916509999999999E-4</v>
      </c>
      <c r="U8" s="6"/>
      <c r="V8" s="6"/>
    </row>
    <row r="9" spans="1:28" x14ac:dyDescent="0.3">
      <c r="A9" t="s">
        <v>6</v>
      </c>
      <c r="B9">
        <v>-7462.2399706546275</v>
      </c>
    </row>
    <row r="10" spans="1:28" x14ac:dyDescent="0.3">
      <c r="J10" s="3" t="s">
        <v>77</v>
      </c>
      <c r="K10" s="3" t="s">
        <v>97</v>
      </c>
      <c r="L10" t="s">
        <v>13</v>
      </c>
      <c r="N10" t="s">
        <v>24</v>
      </c>
      <c r="O10" t="s">
        <v>34</v>
      </c>
      <c r="P10" t="s">
        <v>110</v>
      </c>
      <c r="Q10" t="s">
        <v>29</v>
      </c>
      <c r="R10" t="s">
        <v>25</v>
      </c>
      <c r="S10" t="s">
        <v>113</v>
      </c>
      <c r="T10" t="s">
        <v>114</v>
      </c>
      <c r="U10" t="s">
        <v>115</v>
      </c>
      <c r="V10" t="s">
        <v>30</v>
      </c>
      <c r="W10" s="13" t="s">
        <v>123</v>
      </c>
      <c r="X10" s="13" t="s">
        <v>124</v>
      </c>
      <c r="Y10" s="13" t="s">
        <v>125</v>
      </c>
      <c r="Z10" s="13" t="s">
        <v>26</v>
      </c>
      <c r="AA10" s="13" t="s">
        <v>142</v>
      </c>
      <c r="AB10" t="s">
        <v>6</v>
      </c>
    </row>
    <row r="11" spans="1:28" x14ac:dyDescent="0.3">
      <c r="A11" s="3" t="s">
        <v>77</v>
      </c>
      <c r="M11" t="s">
        <v>14</v>
      </c>
      <c r="N11" s="12">
        <v>-7.1365985600000004</v>
      </c>
      <c r="O11" s="12">
        <v>7.5919000000000004E-3</v>
      </c>
      <c r="P11" s="12">
        <v>-2.2061300000000002E-3</v>
      </c>
      <c r="Q11" s="12">
        <v>-0.20535428999999999</v>
      </c>
      <c r="R11" s="12">
        <v>2.8459059999999998</v>
      </c>
      <c r="S11" s="12">
        <v>-5.4539990000000003E-2</v>
      </c>
      <c r="T11" s="12">
        <v>-5.1240319999999999E-2</v>
      </c>
      <c r="U11" s="12">
        <v>-4.8313670000000003E-2</v>
      </c>
      <c r="V11" s="12">
        <v>4.4922950000000003E-2</v>
      </c>
      <c r="W11" s="12">
        <v>1.8047560000000001E-2</v>
      </c>
      <c r="X11" s="12">
        <v>1.293103E-2</v>
      </c>
      <c r="Y11" s="12">
        <v>1.3944349999999999E-2</v>
      </c>
      <c r="Z11" s="12">
        <v>5.661857E-2</v>
      </c>
      <c r="AA11">
        <v>-7734.348</v>
      </c>
      <c r="AB11" s="12">
        <v>-7708.2105377643502</v>
      </c>
    </row>
    <row r="12" spans="1:28" x14ac:dyDescent="0.3">
      <c r="A12" s="3" t="s">
        <v>97</v>
      </c>
      <c r="M12" t="s">
        <v>143</v>
      </c>
      <c r="N12" s="20">
        <v>4.2522570000000003E-2</v>
      </c>
      <c r="O12" s="20">
        <v>1.8802960000000001E-3</v>
      </c>
      <c r="P12" s="20">
        <v>2.9600630000000002E-3</v>
      </c>
      <c r="Q12" s="20">
        <v>6.5947889999999995E-2</v>
      </c>
      <c r="R12" s="20">
        <v>539.05909999999994</v>
      </c>
      <c r="S12" s="20">
        <v>539.05909999999994</v>
      </c>
      <c r="T12" s="20">
        <v>539.05909999999994</v>
      </c>
      <c r="U12" s="20">
        <v>539.05909999999994</v>
      </c>
      <c r="V12" s="12" t="s">
        <v>116</v>
      </c>
      <c r="W12" s="6" t="s">
        <v>116</v>
      </c>
      <c r="X12" s="6" t="s">
        <v>116</v>
      </c>
      <c r="Y12" s="6" t="s">
        <v>116</v>
      </c>
      <c r="Z12" s="22">
        <v>7.7516580000000002E-4</v>
      </c>
      <c r="AA12" s="6"/>
      <c r="AB12" s="6"/>
    </row>
    <row r="13" spans="1:28" x14ac:dyDescent="0.3">
      <c r="A13" t="s">
        <v>13</v>
      </c>
    </row>
    <row r="14" spans="1:28" x14ac:dyDescent="0.3">
      <c r="B14" t="s">
        <v>14</v>
      </c>
      <c r="C14" t="s">
        <v>143</v>
      </c>
    </row>
    <row r="15" spans="1:28" x14ac:dyDescent="0.3">
      <c r="A15" t="s">
        <v>24</v>
      </c>
      <c r="B15" s="12">
        <v>-7.1365985600000004</v>
      </c>
      <c r="C15" s="20">
        <v>4.2522570000000003E-2</v>
      </c>
      <c r="D15" s="6"/>
    </row>
    <row r="16" spans="1:28" x14ac:dyDescent="0.3">
      <c r="A16" t="s">
        <v>34</v>
      </c>
      <c r="B16" s="12">
        <v>7.5919000000000004E-3</v>
      </c>
      <c r="C16" s="20">
        <v>1.8802960000000001E-3</v>
      </c>
      <c r="D16" s="6"/>
    </row>
    <row r="17" spans="1:4" x14ac:dyDescent="0.3">
      <c r="A17" t="s">
        <v>110</v>
      </c>
      <c r="B17" s="12">
        <v>-2.2061300000000002E-3</v>
      </c>
      <c r="C17" s="20">
        <v>2.9600630000000002E-3</v>
      </c>
      <c r="D17" s="6"/>
    </row>
    <row r="18" spans="1:4" x14ac:dyDescent="0.3">
      <c r="A18" t="s">
        <v>29</v>
      </c>
      <c r="B18" s="12">
        <v>-0.20535428999999999</v>
      </c>
      <c r="C18" s="20">
        <v>6.5947889999999995E-2</v>
      </c>
      <c r="D18" s="6"/>
    </row>
    <row r="19" spans="1:4" x14ac:dyDescent="0.3">
      <c r="A19" t="s">
        <v>25</v>
      </c>
      <c r="B19" s="12">
        <v>2.8459059999999998</v>
      </c>
      <c r="C19" s="20">
        <v>539.05909999999994</v>
      </c>
      <c r="D19" s="6"/>
    </row>
    <row r="20" spans="1:4" x14ac:dyDescent="0.3">
      <c r="A20" t="s">
        <v>113</v>
      </c>
      <c r="B20" s="12">
        <v>-5.4539990000000003E-2</v>
      </c>
      <c r="C20" s="20">
        <v>539.05909999999994</v>
      </c>
      <c r="D20" s="6"/>
    </row>
    <row r="21" spans="1:4" x14ac:dyDescent="0.3">
      <c r="A21" t="s">
        <v>114</v>
      </c>
      <c r="B21" s="12">
        <v>-5.1240319999999999E-2</v>
      </c>
      <c r="C21" s="20">
        <v>539.05909999999994</v>
      </c>
    </row>
    <row r="22" spans="1:4" x14ac:dyDescent="0.3">
      <c r="A22" t="s">
        <v>115</v>
      </c>
      <c r="B22" s="12">
        <v>-4.8313670000000003E-2</v>
      </c>
      <c r="C22" s="20">
        <v>539.05909999999994</v>
      </c>
    </row>
    <row r="23" spans="1:4" x14ac:dyDescent="0.3">
      <c r="A23" t="s">
        <v>30</v>
      </c>
      <c r="B23" s="12">
        <v>4.4922950000000003E-2</v>
      </c>
      <c r="C23" s="12" t="s">
        <v>116</v>
      </c>
    </row>
    <row r="24" spans="1:4" x14ac:dyDescent="0.3">
      <c r="A24" s="13" t="s">
        <v>123</v>
      </c>
      <c r="B24" s="12">
        <v>1.8047560000000001E-2</v>
      </c>
      <c r="C24" s="6" t="s">
        <v>116</v>
      </c>
    </row>
    <row r="25" spans="1:4" x14ac:dyDescent="0.3">
      <c r="A25" s="13" t="s">
        <v>124</v>
      </c>
      <c r="B25" s="12">
        <v>1.293103E-2</v>
      </c>
      <c r="C25" s="6" t="s">
        <v>116</v>
      </c>
    </row>
    <row r="26" spans="1:4" x14ac:dyDescent="0.3">
      <c r="A26" s="13" t="s">
        <v>125</v>
      </c>
      <c r="B26" s="12">
        <v>1.3944349999999999E-2</v>
      </c>
      <c r="C26" s="6" t="s">
        <v>116</v>
      </c>
    </row>
    <row r="27" spans="1:4" x14ac:dyDescent="0.3">
      <c r="A27" s="13" t="s">
        <v>26</v>
      </c>
      <c r="B27" s="12">
        <v>5.661857E-2</v>
      </c>
      <c r="C27" s="22">
        <v>7.7516580000000002E-4</v>
      </c>
    </row>
    <row r="28" spans="1:4" x14ac:dyDescent="0.3">
      <c r="A28" s="13" t="s">
        <v>142</v>
      </c>
      <c r="B28">
        <v>-7734.348</v>
      </c>
      <c r="C28" s="6"/>
    </row>
    <row r="29" spans="1:4" x14ac:dyDescent="0.3">
      <c r="A29" t="s">
        <v>6</v>
      </c>
      <c r="B29" s="12">
        <v>-7708.2105377643502</v>
      </c>
      <c r="C29" s="6"/>
    </row>
    <row r="31" spans="1:4" x14ac:dyDescent="0.3">
      <c r="A31" s="3" t="s">
        <v>47</v>
      </c>
      <c r="B31" s="6"/>
      <c r="C31" s="6"/>
    </row>
    <row r="32" spans="1:4" x14ac:dyDescent="0.3">
      <c r="A32" s="3" t="s">
        <v>48</v>
      </c>
      <c r="B32" s="6"/>
      <c r="C32" s="6"/>
    </row>
    <row r="33" spans="1:3" x14ac:dyDescent="0.3">
      <c r="A33" s="6" t="s">
        <v>13</v>
      </c>
      <c r="B33" s="6"/>
      <c r="C33" s="6"/>
    </row>
    <row r="34" spans="1:3" x14ac:dyDescent="0.3">
      <c r="A34" s="6"/>
      <c r="B34" s="6" t="s">
        <v>14</v>
      </c>
      <c r="C34" s="6" t="s">
        <v>143</v>
      </c>
    </row>
    <row r="35" spans="1:3" x14ac:dyDescent="0.3">
      <c r="A35" s="6" t="s">
        <v>24</v>
      </c>
      <c r="B35" s="12">
        <v>-7.2720124799999999</v>
      </c>
      <c r="C35" s="12">
        <v>6.7753567299999998E-2</v>
      </c>
    </row>
    <row r="36" spans="1:3" x14ac:dyDescent="0.3">
      <c r="A36" s="6" t="s">
        <v>34</v>
      </c>
      <c r="B36" s="12">
        <v>0.12766886999999999</v>
      </c>
      <c r="C36" s="12">
        <v>4.5473715599999999E-2</v>
      </c>
    </row>
    <row r="37" spans="1:3" x14ac:dyDescent="0.3">
      <c r="A37" s="6" t="s">
        <v>29</v>
      </c>
      <c r="B37" s="12">
        <v>-0.26157844000000002</v>
      </c>
      <c r="C37" s="12">
        <v>6.60251637E-2</v>
      </c>
    </row>
    <row r="38" spans="1:3" x14ac:dyDescent="0.3">
      <c r="A38" s="6" t="s">
        <v>25</v>
      </c>
      <c r="B38" s="12">
        <v>2.8288868800000002</v>
      </c>
      <c r="C38" s="12">
        <v>1.6849732700000002E-2</v>
      </c>
    </row>
    <row r="39" spans="1:3" x14ac:dyDescent="0.3">
      <c r="A39" s="6" t="s">
        <v>36</v>
      </c>
      <c r="B39" s="12">
        <v>-3.040033E-2</v>
      </c>
      <c r="C39" s="12">
        <v>1.1337148700000001E-2</v>
      </c>
    </row>
    <row r="40" spans="1:3" x14ac:dyDescent="0.3">
      <c r="A40" s="6" t="s">
        <v>30</v>
      </c>
      <c r="B40" s="12">
        <v>7.3442179999999996E-2</v>
      </c>
      <c r="C40" s="12">
        <v>1.6447246799999999E-2</v>
      </c>
    </row>
    <row r="41" spans="1:3" x14ac:dyDescent="0.3">
      <c r="A41" s="6" t="s">
        <v>26</v>
      </c>
      <c r="B41" s="12">
        <v>5.6921270000000003E-2</v>
      </c>
      <c r="C41" s="12">
        <v>7.7916509999999999E-4</v>
      </c>
    </row>
    <row r="42" spans="1:3" x14ac:dyDescent="0.3">
      <c r="A42" s="24" t="s">
        <v>142</v>
      </c>
      <c r="B42" s="12">
        <v>-7705.2470000000003</v>
      </c>
      <c r="C42" s="6"/>
    </row>
    <row r="43" spans="1:3" x14ac:dyDescent="0.3">
      <c r="A43" s="6" t="s">
        <v>6</v>
      </c>
      <c r="B43" s="6">
        <v>-7691.2047995478524</v>
      </c>
      <c r="C4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AIC table CS&gt;=1</vt:lpstr>
      <vt:lpstr>AIC CS&gt;=1</vt:lpstr>
      <vt:lpstr>Log10 For Paper(CS&gt;=1)</vt:lpstr>
      <vt:lpstr>AIC table only</vt:lpstr>
      <vt:lpstr>AIC</vt:lpstr>
      <vt:lpstr>Formatted_for_paper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2024-03-08T00:07:23Z</dcterms:modified>
</cp:coreProperties>
</file>