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KOD_Research\RKC-BKC\Survey L-W paper- Jon\Tanner\"/>
    </mc:Choice>
  </mc:AlternateContent>
  <bookViews>
    <workbookView xWindow="480" yWindow="120" windowWidth="18192" windowHeight="12336"/>
  </bookViews>
  <sheets>
    <sheet name="AIC" sheetId="1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J15" i="1" l="1"/>
  <c r="I32" i="1"/>
  <c r="F32" i="1"/>
  <c r="G32" i="1"/>
  <c r="H32" i="1"/>
  <c r="J32" i="1" s="1"/>
  <c r="K32" i="1" s="1"/>
  <c r="G31" i="1"/>
  <c r="F31" i="1"/>
  <c r="G30" i="1"/>
  <c r="F30" i="1"/>
  <c r="H30" i="1" l="1"/>
  <c r="H31" i="1"/>
  <c r="F29" i="1"/>
  <c r="G29" i="1"/>
  <c r="F28" i="1"/>
  <c r="G28" i="1"/>
  <c r="F4" i="1"/>
  <c r="G4" i="1"/>
  <c r="F5" i="1"/>
  <c r="G5" i="1"/>
  <c r="F6" i="1"/>
  <c r="G6" i="1"/>
  <c r="F7" i="1"/>
  <c r="G7" i="1"/>
  <c r="H7" i="1" s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H19" i="1" s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H12" i="1" l="1"/>
  <c r="H20" i="1"/>
  <c r="H23" i="1"/>
  <c r="H24" i="1"/>
  <c r="H11" i="1"/>
  <c r="H18" i="1"/>
  <c r="H15" i="1"/>
  <c r="H14" i="1"/>
  <c r="H17" i="1"/>
  <c r="H4" i="1"/>
  <c r="H21" i="1"/>
  <c r="H16" i="1"/>
  <c r="H8" i="1"/>
  <c r="H5" i="1"/>
  <c r="H13" i="1"/>
  <c r="H10" i="1"/>
  <c r="H25" i="1"/>
  <c r="H9" i="1"/>
  <c r="H6" i="1"/>
  <c r="H22" i="1"/>
  <c r="H27" i="1"/>
  <c r="H28" i="1"/>
  <c r="H26" i="1"/>
  <c r="H29" i="1"/>
  <c r="G3" i="1"/>
  <c r="F3" i="1"/>
  <c r="I22" i="1" l="1"/>
  <c r="J22" i="1" s="1"/>
  <c r="H3" i="1"/>
  <c r="I16" i="1" s="1"/>
  <c r="J16" i="1" s="1"/>
  <c r="I6" i="1"/>
  <c r="J6" i="1" s="1"/>
  <c r="I29" i="1"/>
  <c r="J29" i="1" s="1"/>
  <c r="I4" i="1"/>
  <c r="J4" i="1" s="1"/>
  <c r="I26" i="1"/>
  <c r="J26" i="1" s="1"/>
  <c r="I10" i="1"/>
  <c r="J10" i="1" s="1"/>
  <c r="I30" i="1"/>
  <c r="J30" i="1" s="1"/>
  <c r="I23" i="1"/>
  <c r="J23" i="1" s="1"/>
  <c r="I20" i="1"/>
  <c r="J20" i="1" s="1"/>
  <c r="I28" i="1"/>
  <c r="J28" i="1" s="1"/>
  <c r="I13" i="1"/>
  <c r="J13" i="1" s="1"/>
  <c r="I5" i="1"/>
  <c r="J5" i="1" s="1"/>
  <c r="I8" i="1"/>
  <c r="J8" i="1" s="1"/>
  <c r="I12" i="1"/>
  <c r="J12" i="1" s="1"/>
  <c r="I24" i="1"/>
  <c r="J24" i="1" s="1"/>
  <c r="I3" i="1"/>
  <c r="J3" i="1" s="1"/>
  <c r="I31" i="1" l="1"/>
  <c r="J31" i="1" s="1"/>
  <c r="I7" i="1"/>
  <c r="J7" i="1" s="1"/>
  <c r="I9" i="1"/>
  <c r="J9" i="1" s="1"/>
  <c r="I25" i="1"/>
  <c r="J25" i="1" s="1"/>
  <c r="I21" i="1"/>
  <c r="J21" i="1" s="1"/>
  <c r="I11" i="1"/>
  <c r="J11" i="1" s="1"/>
  <c r="I27" i="1"/>
  <c r="J27" i="1" s="1"/>
  <c r="K27" i="1" s="1"/>
  <c r="I19" i="1"/>
  <c r="J19" i="1" s="1"/>
  <c r="I14" i="1"/>
  <c r="J14" i="1" s="1"/>
  <c r="I17" i="1"/>
  <c r="J17" i="1" s="1"/>
  <c r="I15" i="1"/>
  <c r="I18" i="1"/>
  <c r="J18" i="1" s="1"/>
  <c r="K20" i="1" l="1"/>
  <c r="K17" i="1"/>
  <c r="K21" i="1"/>
  <c r="K25" i="1"/>
  <c r="K6" i="1"/>
  <c r="K15" i="1"/>
  <c r="K28" i="1"/>
  <c r="K11" i="1"/>
  <c r="K12" i="1"/>
  <c r="K30" i="1"/>
  <c r="K8" i="1"/>
  <c r="K26" i="1"/>
  <c r="K5" i="1"/>
  <c r="K29" i="1"/>
  <c r="K22" i="1"/>
  <c r="K14" i="1"/>
  <c r="K23" i="1"/>
  <c r="K10" i="1"/>
  <c r="K19" i="1"/>
  <c r="K16" i="1"/>
  <c r="K7" i="1"/>
  <c r="K9" i="1"/>
  <c r="K13" i="1"/>
  <c r="K18" i="1"/>
  <c r="K24" i="1"/>
  <c r="K3" i="1"/>
  <c r="K4" i="1"/>
  <c r="K31" i="1"/>
</calcChain>
</file>

<file path=xl/sharedStrings.xml><?xml version="1.0" encoding="utf-8"?>
<sst xmlns="http://schemas.openxmlformats.org/spreadsheetml/2006/main" count="454" uniqueCount="109">
  <si>
    <t>Hyp</t>
  </si>
  <si>
    <t>Params</t>
  </si>
  <si>
    <t>LLH</t>
  </si>
  <si>
    <t>n</t>
  </si>
  <si>
    <t>AIC</t>
  </si>
  <si>
    <t>Correction</t>
  </si>
  <si>
    <t>AICc</t>
  </si>
  <si>
    <t>Delta</t>
  </si>
  <si>
    <t>Likelihood</t>
  </si>
  <si>
    <t>wi</t>
  </si>
  <si>
    <t>Null</t>
  </si>
  <si>
    <t>Nul</t>
  </si>
  <si>
    <t>Model 1</t>
  </si>
  <si>
    <t>Coefficients:</t>
  </si>
  <si>
    <t>Estimate</t>
  </si>
  <si>
    <t>Std.</t>
  </si>
  <si>
    <t>Error</t>
  </si>
  <si>
    <t>log</t>
  </si>
  <si>
    <t>L:</t>
  </si>
  <si>
    <t>Model 2</t>
  </si>
  <si>
    <t>Model 3</t>
  </si>
  <si>
    <t>Model 4</t>
  </si>
  <si>
    <t>Model 6</t>
  </si>
  <si>
    <t>Model 7</t>
  </si>
  <si>
    <t>Model 8</t>
  </si>
  <si>
    <t>Model 9</t>
  </si>
  <si>
    <t>a</t>
  </si>
  <si>
    <t>b</t>
  </si>
  <si>
    <t>sd</t>
  </si>
  <si>
    <t xml:space="preserve"> -2 log L</t>
  </si>
  <si>
    <t>a(SC)</t>
  </si>
  <si>
    <t>b(SC)</t>
  </si>
  <si>
    <t>aOS</t>
  </si>
  <si>
    <t>bOS</t>
  </si>
  <si>
    <t>a(SC)b(SC)</t>
  </si>
  <si>
    <t>Model 5</t>
  </si>
  <si>
    <t>a(T)</t>
  </si>
  <si>
    <t>aT</t>
  </si>
  <si>
    <t>b(T)</t>
  </si>
  <si>
    <t>bT</t>
  </si>
  <si>
    <t>a(T)b(T)</t>
  </si>
  <si>
    <t>aTr</t>
  </si>
  <si>
    <t>bTr</t>
  </si>
  <si>
    <t>a(Tr)b(Tr)</t>
  </si>
  <si>
    <t>a(T,T2)b(T,T2)</t>
  </si>
  <si>
    <t>aT2</t>
  </si>
  <si>
    <t>bT2</t>
  </si>
  <si>
    <t>Model 11</t>
  </si>
  <si>
    <t>a(T,SC)b(T)</t>
  </si>
  <si>
    <t>Model 10</t>
  </si>
  <si>
    <t>Model 12</t>
  </si>
  <si>
    <t>a(T,SC)b(T,SC)</t>
  </si>
  <si>
    <t>a(T)b(T,SC)</t>
  </si>
  <si>
    <t>Tcrit=3.5</t>
  </si>
  <si>
    <t>a(SC,Tr)b(Tr)</t>
  </si>
  <si>
    <t>Model 13</t>
  </si>
  <si>
    <t>a(Tr)b(SC,Tr)</t>
  </si>
  <si>
    <t>Model 14</t>
  </si>
  <si>
    <t>a(SC,Tr)b(SC,Tr)</t>
  </si>
  <si>
    <t>Model 15</t>
  </si>
  <si>
    <t>a(T,SC)b</t>
  </si>
  <si>
    <t>Model 16</t>
  </si>
  <si>
    <t>Model 17</t>
  </si>
  <si>
    <t>a,b(T,SC)</t>
  </si>
  <si>
    <t>a(SC,T(SC))b</t>
  </si>
  <si>
    <t>Model 18</t>
  </si>
  <si>
    <t>a2T</t>
  </si>
  <si>
    <t>a(SC#T))b</t>
  </si>
  <si>
    <t>Model 19</t>
  </si>
  <si>
    <t>#</t>
  </si>
  <si>
    <t>a,b(T(SC),SC)</t>
  </si>
  <si>
    <t>Model 20</t>
  </si>
  <si>
    <t>b2T</t>
  </si>
  <si>
    <t>Model 21</t>
  </si>
  <si>
    <t>a,b(T#SC)</t>
  </si>
  <si>
    <t>a(T#SC),b(T#SC)</t>
  </si>
  <si>
    <t>Model 22</t>
  </si>
  <si>
    <t>a(SC#Tr))b</t>
  </si>
  <si>
    <t>Model 23</t>
  </si>
  <si>
    <t>a2Tr</t>
  </si>
  <si>
    <t>-8.46359937</t>
  </si>
  <si>
    <t>b(mat)</t>
  </si>
  <si>
    <t>a(mat)b(mat)</t>
  </si>
  <si>
    <t>#a(SC)b(Mat)</t>
  </si>
  <si>
    <t>#a(SC#T)b(Mat#T)</t>
  </si>
  <si>
    <t>#a(SC#T)b(Mat#SC)</t>
  </si>
  <si>
    <t>#a(SC)b(Mat#SC)</t>
  </si>
  <si>
    <t>#reduced n due to crab not having chela measurements</t>
  </si>
  <si>
    <t>Model 24</t>
  </si>
  <si>
    <t>a,b(mat)</t>
  </si>
  <si>
    <t>bmat</t>
  </si>
  <si>
    <t>-2logL</t>
  </si>
  <si>
    <t>Model 25</t>
  </si>
  <si>
    <t>a(mat),b(mat)</t>
  </si>
  <si>
    <t>amat</t>
  </si>
  <si>
    <t>-2log L</t>
  </si>
  <si>
    <t>Model 26</t>
  </si>
  <si>
    <t>a(SC),b(mat)</t>
  </si>
  <si>
    <t>a(SC#T),b(mat#T)</t>
  </si>
  <si>
    <t>Model 27</t>
  </si>
  <si>
    <t>Model 28</t>
  </si>
  <si>
    <t>a(SC#T),b(mat#SC)</t>
  </si>
  <si>
    <t>b2OS</t>
  </si>
  <si>
    <t>Model 29</t>
  </si>
  <si>
    <t>a(SC),b(mat#SC)</t>
  </si>
  <si>
    <t>a(T#SC),b(T#SC)--reduced dataset</t>
  </si>
  <si>
    <t>Model 30</t>
  </si>
  <si>
    <t>a(T#SC),b(T#SC) reduced dataset</t>
  </si>
  <si>
    <t>a (SC *T) b(mat)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</si>
</sst>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Lucida Console"/>
      <family val="3"/>
    </font>
    <font>
      <sz val="8"/>
      <color rgb="FF000000"/>
      <name val="Lucida Console"/>
      <family val="3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A97" zoomScale="105" workbookViewId="0">
      <selection activeCell="P2" sqref="P2"/>
    </sheetView>
  </sheetViews>
  <sheetFormatPr defaultRowHeight="14.4" x14ac:dyDescent="0.3"/>
  <cols>
    <col min="1" max="1" width="12.33203125" bestFit="1" customWidth="1"/>
    <col min="2" max="2" width="12.88671875" customWidth="1"/>
    <col min="4" max="4" width="10.109375" bestFit="1" customWidth="1"/>
    <col min="9" max="10" width="12" bestFit="1" customWidth="1"/>
    <col min="11" max="11" width="15.77734375" customWidth="1"/>
    <col min="12" max="12" width="16.21875" customWidth="1"/>
    <col min="16" max="16" width="11.5546875" customWidth="1"/>
  </cols>
  <sheetData>
    <row r="1" spans="1:20" x14ac:dyDescent="0.3">
      <c r="A1" s="3"/>
      <c r="B1" s="3"/>
      <c r="C1" s="3"/>
      <c r="D1" s="3"/>
      <c r="E1" s="3"/>
    </row>
    <row r="2" spans="1:20" x14ac:dyDescent="0.3">
      <c r="A2" s="9" t="s">
        <v>69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M2" s="1"/>
      <c r="N2" s="1"/>
      <c r="O2" s="1"/>
      <c r="P2" t="s">
        <v>108</v>
      </c>
      <c r="Q2" s="1"/>
      <c r="R2" s="1"/>
      <c r="S2" s="1"/>
      <c r="T2" s="1"/>
    </row>
    <row r="3" spans="1:20" x14ac:dyDescent="0.3">
      <c r="A3" s="2">
        <v>1</v>
      </c>
      <c r="B3" s="2" t="s">
        <v>11</v>
      </c>
      <c r="C3" s="2">
        <v>3</v>
      </c>
      <c r="D3" s="8">
        <v>-11083.44</v>
      </c>
      <c r="E3" s="2">
        <v>5378</v>
      </c>
      <c r="F3" s="2">
        <f t="shared" ref="F3:F25" si="0">D3+2*C3</f>
        <v>-11077.44</v>
      </c>
      <c r="G3" s="2">
        <f>(2*C3*(C3+1))/(E3-C3-1)</f>
        <v>4.4659471529586896E-3</v>
      </c>
      <c r="H3" s="2">
        <f t="shared" ref="H3" si="1">F3+G3</f>
        <v>-11077.435534052847</v>
      </c>
      <c r="I3" s="2">
        <f>H3-MIN($H$3:$H$25)</f>
        <v>1292.5309339054238</v>
      </c>
      <c r="J3" s="2">
        <f>EXP(-0.5*I3)</f>
        <v>2.140296088585104E-281</v>
      </c>
      <c r="K3" s="2">
        <f>J3/SUM($J$3:$J$25)</f>
        <v>1.6480596953320442E-281</v>
      </c>
      <c r="M3" s="2"/>
      <c r="N3" s="2"/>
      <c r="P3" s="2"/>
      <c r="Q3" s="2"/>
      <c r="R3" s="2"/>
      <c r="S3" s="2"/>
      <c r="T3" s="2"/>
    </row>
    <row r="4" spans="1:20" x14ac:dyDescent="0.3">
      <c r="A4" s="2">
        <v>2</v>
      </c>
      <c r="B4" s="3" t="s">
        <v>30</v>
      </c>
      <c r="C4" s="2">
        <v>4</v>
      </c>
      <c r="D4" s="8">
        <v>-12221.22</v>
      </c>
      <c r="E4" s="2">
        <v>5378</v>
      </c>
      <c r="F4" s="2">
        <f t="shared" si="0"/>
        <v>-12213.22</v>
      </c>
      <c r="G4" s="2">
        <f>(2*C4*(C4+1))/(E4-C4-1)</f>
        <v>7.4446305602084498E-3</v>
      </c>
      <c r="H4" s="2">
        <f t="shared" ref="H4:H25" si="2">F4+G4</f>
        <v>-12213.212555369439</v>
      </c>
      <c r="I4" s="2">
        <f t="shared" ref="I4:I25" si="3">H4-MIN($H$3:$H$25)</f>
        <v>156.75391258883246</v>
      </c>
      <c r="J4" s="2">
        <f t="shared" ref="J4:J25" si="4">EXP(-0.5*I4)</f>
        <v>9.1478781880083015E-35</v>
      </c>
      <c r="K4" s="2">
        <f t="shared" ref="K4:K25" si="5">J4/SUM($J$3:$J$25)</f>
        <v>7.0440017247474131E-35</v>
      </c>
      <c r="M4" s="2"/>
      <c r="N4" s="2"/>
      <c r="P4" s="2"/>
      <c r="Q4" s="2"/>
      <c r="R4" s="2"/>
      <c r="S4" s="2"/>
      <c r="T4" s="2"/>
    </row>
    <row r="5" spans="1:20" x14ac:dyDescent="0.3">
      <c r="A5" s="2">
        <v>3</v>
      </c>
      <c r="B5" s="3" t="s">
        <v>31</v>
      </c>
      <c r="C5" s="2">
        <v>4</v>
      </c>
      <c r="D5" s="8">
        <v>-12240.83</v>
      </c>
      <c r="E5" s="2">
        <v>5378</v>
      </c>
      <c r="F5" s="2">
        <f t="shared" si="0"/>
        <v>-12232.83</v>
      </c>
      <c r="G5" s="2">
        <f t="shared" ref="G5:G6" si="6">(2*C5*(C5+1))/(E5-C5-1)</f>
        <v>7.4446305602084498E-3</v>
      </c>
      <c r="H5" s="2">
        <f t="shared" si="2"/>
        <v>-12232.822555369439</v>
      </c>
      <c r="I5" s="2">
        <f t="shared" si="3"/>
        <v>137.14391258883188</v>
      </c>
      <c r="J5" s="2">
        <f t="shared" si="4"/>
        <v>1.6579741995526224E-30</v>
      </c>
      <c r="K5" s="2">
        <f t="shared" si="5"/>
        <v>1.2766646954858626E-30</v>
      </c>
      <c r="M5" s="2"/>
      <c r="N5" s="2"/>
      <c r="P5" s="2"/>
      <c r="Q5" s="2"/>
      <c r="R5" s="2"/>
      <c r="S5" s="2"/>
      <c r="T5" s="2"/>
    </row>
    <row r="6" spans="1:20" x14ac:dyDescent="0.3">
      <c r="A6" s="2">
        <v>4</v>
      </c>
      <c r="B6" s="3" t="s">
        <v>34</v>
      </c>
      <c r="C6" s="2">
        <v>5</v>
      </c>
      <c r="D6" s="8">
        <v>-12265.23</v>
      </c>
      <c r="E6" s="2">
        <v>5378</v>
      </c>
      <c r="F6" s="2">
        <f t="shared" si="0"/>
        <v>-12255.23</v>
      </c>
      <c r="G6" s="2">
        <f t="shared" si="6"/>
        <v>1.1169024571854059E-2</v>
      </c>
      <c r="H6" s="2">
        <f t="shared" si="2"/>
        <v>-12255.218830975427</v>
      </c>
      <c r="I6" s="2">
        <f>H6-MIN($H$3:$H$25)</f>
        <v>114.74763698284369</v>
      </c>
      <c r="J6" s="2">
        <f t="shared" si="4"/>
        <v>1.2102280748153757E-25</v>
      </c>
      <c r="K6" s="2">
        <f t="shared" si="5"/>
        <v>9.3189354636490834E-26</v>
      </c>
      <c r="M6" s="2"/>
      <c r="N6" s="2"/>
      <c r="P6" s="2"/>
      <c r="Q6" s="2"/>
      <c r="R6" s="2"/>
      <c r="S6" s="2"/>
      <c r="T6" s="2"/>
    </row>
    <row r="7" spans="1:20" x14ac:dyDescent="0.3">
      <c r="A7" s="2">
        <v>5</v>
      </c>
      <c r="B7" s="10" t="s">
        <v>36</v>
      </c>
      <c r="C7" s="2">
        <v>4</v>
      </c>
      <c r="D7" s="8">
        <v>-11291.66</v>
      </c>
      <c r="E7" s="2">
        <v>5378</v>
      </c>
      <c r="F7" s="2">
        <f t="shared" si="0"/>
        <v>-11283.66</v>
      </c>
      <c r="G7" s="2">
        <f t="shared" ref="G7" si="7">(2*C7*(C7+1))/(E7-C7-1)</f>
        <v>7.4446305602084498E-3</v>
      </c>
      <c r="H7" s="2">
        <f t="shared" si="2"/>
        <v>-11283.652555369439</v>
      </c>
      <c r="I7" s="2">
        <f t="shared" si="3"/>
        <v>1086.313912588832</v>
      </c>
      <c r="J7" s="2">
        <f t="shared" si="4"/>
        <v>1.2880451123416894E-236</v>
      </c>
      <c r="K7" s="2">
        <f t="shared" si="5"/>
        <v>9.9181381806995076E-237</v>
      </c>
      <c r="M7" s="5"/>
      <c r="N7" s="2"/>
      <c r="P7" s="2"/>
      <c r="Q7" s="2"/>
      <c r="R7" s="2"/>
      <c r="S7" s="2"/>
      <c r="T7" s="2"/>
    </row>
    <row r="8" spans="1:20" x14ac:dyDescent="0.3">
      <c r="A8" s="2">
        <v>6</v>
      </c>
      <c r="B8" s="3" t="s">
        <v>38</v>
      </c>
      <c r="C8" s="2">
        <v>4</v>
      </c>
      <c r="D8" s="8">
        <v>-11301.58</v>
      </c>
      <c r="E8" s="2">
        <v>5378</v>
      </c>
      <c r="F8" s="2">
        <f t="shared" si="0"/>
        <v>-11293.58</v>
      </c>
      <c r="G8" s="2">
        <f t="shared" ref="G8" si="8">(2*C8*(C8+1))/(E8-C8-1)</f>
        <v>7.4446305602084498E-3</v>
      </c>
      <c r="H8" s="2">
        <f t="shared" si="2"/>
        <v>-11293.572555369439</v>
      </c>
      <c r="I8" s="2">
        <f t="shared" si="3"/>
        <v>1076.3939125888319</v>
      </c>
      <c r="J8" s="2">
        <f t="shared" si="4"/>
        <v>1.8366724185537192E-234</v>
      </c>
      <c r="K8" s="2">
        <f t="shared" si="5"/>
        <v>1.4142649714168514E-234</v>
      </c>
      <c r="M8" s="5"/>
      <c r="N8" s="2"/>
      <c r="P8" s="2"/>
      <c r="Q8" s="2"/>
      <c r="R8" s="2"/>
      <c r="S8" s="2"/>
      <c r="T8" s="2"/>
    </row>
    <row r="9" spans="1:20" x14ac:dyDescent="0.3">
      <c r="A9" s="2">
        <v>7</v>
      </c>
      <c r="B9" s="3" t="s">
        <v>40</v>
      </c>
      <c r="C9" s="2">
        <v>5</v>
      </c>
      <c r="D9" s="8">
        <v>-11309.91</v>
      </c>
      <c r="E9" s="2">
        <v>5378</v>
      </c>
      <c r="F9" s="2">
        <f t="shared" si="0"/>
        <v>-11299.91</v>
      </c>
      <c r="G9" s="2">
        <f t="shared" ref="G9" si="9">(2*C9*(C9+1))/(E9-C9-1)</f>
        <v>1.1169024571854059E-2</v>
      </c>
      <c r="H9" s="2">
        <f t="shared" si="2"/>
        <v>-11299.898830975428</v>
      </c>
      <c r="I9" s="2">
        <f t="shared" si="3"/>
        <v>1070.0676369828434</v>
      </c>
      <c r="J9" s="2">
        <f t="shared" si="4"/>
        <v>4.3427516858170116E-233</v>
      </c>
      <c r="K9" s="2">
        <f t="shared" si="5"/>
        <v>3.3439831331756036E-233</v>
      </c>
      <c r="M9" s="5"/>
      <c r="N9" s="2"/>
      <c r="P9" s="2"/>
      <c r="Q9" s="2"/>
      <c r="R9" s="2"/>
      <c r="S9" s="2"/>
      <c r="T9" s="2"/>
    </row>
    <row r="10" spans="1:20" x14ac:dyDescent="0.3">
      <c r="A10" s="2">
        <v>8</v>
      </c>
      <c r="B10" s="3" t="s">
        <v>43</v>
      </c>
      <c r="C10" s="2">
        <v>5</v>
      </c>
      <c r="D10" s="8">
        <v>-11247.16</v>
      </c>
      <c r="E10" s="2">
        <v>5378</v>
      </c>
      <c r="F10" s="2">
        <f t="shared" si="0"/>
        <v>-11237.16</v>
      </c>
      <c r="G10" s="2">
        <f t="shared" ref="G10:G11" si="10">(2*C10*(C10+1))/(E10-C10-1)</f>
        <v>1.1169024571854059E-2</v>
      </c>
      <c r="H10" s="2">
        <f t="shared" si="2"/>
        <v>-11237.148830975428</v>
      </c>
      <c r="I10" s="2">
        <f t="shared" si="3"/>
        <v>1132.8176369828434</v>
      </c>
      <c r="J10" s="2">
        <f t="shared" si="4"/>
        <v>1.0274853250675289E-246</v>
      </c>
      <c r="K10" s="2">
        <f t="shared" si="5"/>
        <v>7.9117892184177841E-247</v>
      </c>
      <c r="M10" s="5"/>
      <c r="N10" s="2"/>
      <c r="P10" s="2"/>
      <c r="Q10" s="2"/>
      <c r="R10" s="2"/>
      <c r="S10" s="2"/>
      <c r="T10" s="2"/>
    </row>
    <row r="11" spans="1:20" x14ac:dyDescent="0.3">
      <c r="A11" s="2">
        <v>9</v>
      </c>
      <c r="B11" s="3" t="s">
        <v>44</v>
      </c>
      <c r="C11" s="2">
        <v>7</v>
      </c>
      <c r="D11" s="8">
        <v>-11309.91</v>
      </c>
      <c r="E11" s="2">
        <v>5378</v>
      </c>
      <c r="F11" s="2">
        <f t="shared" si="0"/>
        <v>-11295.91</v>
      </c>
      <c r="G11" s="2">
        <f t="shared" si="10"/>
        <v>2.0856610800744878E-2</v>
      </c>
      <c r="H11" s="2">
        <f>F11+G11</f>
        <v>-11295.889143389199</v>
      </c>
      <c r="I11" s="2">
        <f t="shared" si="3"/>
        <v>1074.0773245690725</v>
      </c>
      <c r="J11" s="2">
        <f t="shared" si="4"/>
        <v>5.848875824764368E-234</v>
      </c>
      <c r="K11" s="2">
        <f t="shared" si="5"/>
        <v>4.5037210324336104E-234</v>
      </c>
      <c r="M11" s="5"/>
      <c r="N11" s="2"/>
      <c r="P11" s="2"/>
      <c r="Q11" s="2"/>
      <c r="R11" s="2"/>
      <c r="S11" s="2"/>
      <c r="T11" s="2"/>
    </row>
    <row r="12" spans="1:20" x14ac:dyDescent="0.3">
      <c r="A12" s="2">
        <v>10</v>
      </c>
      <c r="B12" s="3" t="s">
        <v>48</v>
      </c>
      <c r="C12" s="2">
        <v>6</v>
      </c>
      <c r="D12" s="8">
        <v>-12344.9</v>
      </c>
      <c r="E12" s="2">
        <v>5378</v>
      </c>
      <c r="F12" s="2">
        <f t="shared" si="0"/>
        <v>-12332.9</v>
      </c>
      <c r="G12" s="2">
        <f t="shared" ref="G12:G16" si="11">(2*C12*(C12+1))/(E12-C12-1)</f>
        <v>1.5639545708434184E-2</v>
      </c>
      <c r="H12" s="2">
        <f t="shared" si="2"/>
        <v>-12332.884360454291</v>
      </c>
      <c r="I12" s="2">
        <f t="shared" si="3"/>
        <v>37.082107503980296</v>
      </c>
      <c r="J12" s="2">
        <f t="shared" si="4"/>
        <v>8.8658966995855312E-9</v>
      </c>
      <c r="K12" s="2">
        <f t="shared" si="5"/>
        <v>6.8268718012859707E-9</v>
      </c>
    </row>
    <row r="13" spans="1:20" x14ac:dyDescent="0.3">
      <c r="A13" s="2">
        <v>11</v>
      </c>
      <c r="B13" s="3" t="s">
        <v>52</v>
      </c>
      <c r="C13" s="2">
        <v>6</v>
      </c>
      <c r="D13" s="8">
        <v>-12361.95</v>
      </c>
      <c r="E13" s="2">
        <v>5378</v>
      </c>
      <c r="F13" s="2">
        <f t="shared" si="0"/>
        <v>-12349.95</v>
      </c>
      <c r="G13" s="2">
        <f t="shared" si="11"/>
        <v>1.5639545708434184E-2</v>
      </c>
      <c r="H13" s="2">
        <f t="shared" si="2"/>
        <v>-12349.934360454292</v>
      </c>
      <c r="I13" s="2">
        <f t="shared" si="3"/>
        <v>20.032107503979205</v>
      </c>
      <c r="J13" s="2">
        <f t="shared" si="4"/>
        <v>4.467690967052519E-5</v>
      </c>
      <c r="K13" s="2">
        <f t="shared" si="5"/>
        <v>3.4401882306227121E-5</v>
      </c>
    </row>
    <row r="14" spans="1:20" x14ac:dyDescent="0.3">
      <c r="A14" s="2">
        <v>12</v>
      </c>
      <c r="B14" s="3" t="s">
        <v>51</v>
      </c>
      <c r="C14" s="2">
        <v>7</v>
      </c>
      <c r="D14" s="8">
        <v>-12381.57</v>
      </c>
      <c r="E14" s="2">
        <v>5378</v>
      </c>
      <c r="F14" s="2">
        <f t="shared" si="0"/>
        <v>-12367.57</v>
      </c>
      <c r="G14" s="2">
        <f t="shared" si="11"/>
        <v>2.0856610800744878E-2</v>
      </c>
      <c r="H14" s="2">
        <f t="shared" si="2"/>
        <v>-12367.549143389198</v>
      </c>
      <c r="I14" s="2">
        <f t="shared" si="3"/>
        <v>2.4173245690726617</v>
      </c>
      <c r="J14" s="2">
        <f t="shared" si="4"/>
        <v>0.29859644947024699</v>
      </c>
      <c r="K14" s="2">
        <f t="shared" si="5"/>
        <v>0.22992368960805021</v>
      </c>
    </row>
    <row r="15" spans="1:20" x14ac:dyDescent="0.3">
      <c r="A15" s="2">
        <v>13</v>
      </c>
      <c r="B15" s="3" t="s">
        <v>54</v>
      </c>
      <c r="C15" s="2">
        <v>6</v>
      </c>
      <c r="D15" s="8">
        <v>-12294.68</v>
      </c>
      <c r="E15" s="2">
        <v>5378</v>
      </c>
      <c r="F15" s="2">
        <f t="shared" si="0"/>
        <v>-12282.68</v>
      </c>
      <c r="G15" s="2">
        <f t="shared" si="11"/>
        <v>1.5639545708434184E-2</v>
      </c>
      <c r="H15" s="2">
        <f t="shared" si="2"/>
        <v>-12282.664360454291</v>
      </c>
      <c r="I15" s="2">
        <f t="shared" si="3"/>
        <v>87.302107503979641</v>
      </c>
      <c r="J15" s="2">
        <f>EXP(-0.5*I15)</f>
        <v>1.1030322903847691E-19</v>
      </c>
      <c r="K15" s="2">
        <f t="shared" si="5"/>
        <v>8.4935120431616227E-20</v>
      </c>
    </row>
    <row r="16" spans="1:20" x14ac:dyDescent="0.3">
      <c r="A16" s="2">
        <v>14</v>
      </c>
      <c r="B16" t="s">
        <v>56</v>
      </c>
      <c r="C16" s="2">
        <v>6</v>
      </c>
      <c r="D16" s="8">
        <v>-12311.82</v>
      </c>
      <c r="E16" s="2">
        <v>5378</v>
      </c>
      <c r="F16" s="2">
        <f t="shared" si="0"/>
        <v>-12299.82</v>
      </c>
      <c r="G16" s="2">
        <f t="shared" si="11"/>
        <v>1.5639545708434184E-2</v>
      </c>
      <c r="H16" s="2">
        <f t="shared" si="2"/>
        <v>-12299.804360454291</v>
      </c>
      <c r="I16" s="2">
        <f t="shared" si="3"/>
        <v>70.162107503980224</v>
      </c>
      <c r="J16" s="2">
        <f t="shared" si="4"/>
        <v>5.8142263653915155E-16</v>
      </c>
      <c r="K16" s="2">
        <f t="shared" si="5"/>
        <v>4.4770404354068722E-16</v>
      </c>
    </row>
    <row r="17" spans="1:20" x14ac:dyDescent="0.3">
      <c r="A17" s="2">
        <v>15</v>
      </c>
      <c r="B17" t="s">
        <v>58</v>
      </c>
      <c r="C17" s="2">
        <v>7</v>
      </c>
      <c r="D17" s="8">
        <v>-12331.38</v>
      </c>
      <c r="E17" s="2">
        <v>5378</v>
      </c>
      <c r="F17" s="2">
        <f t="shared" si="0"/>
        <v>-12317.38</v>
      </c>
      <c r="G17" s="2">
        <f t="shared" ref="G17:G18" si="12">(2*C17*(C17+1))/(E17-C17-1)</f>
        <v>2.0856610800744878E-2</v>
      </c>
      <c r="H17" s="2">
        <f t="shared" si="2"/>
        <v>-12317.359143389198</v>
      </c>
      <c r="I17" s="2">
        <f t="shared" si="3"/>
        <v>52.607324569073171</v>
      </c>
      <c r="J17" s="2">
        <f t="shared" si="4"/>
        <v>3.7710701907126973E-12</v>
      </c>
      <c r="K17" s="2">
        <f t="shared" si="5"/>
        <v>2.903779912848539E-12</v>
      </c>
    </row>
    <row r="18" spans="1:20" x14ac:dyDescent="0.3">
      <c r="A18" s="2">
        <v>16</v>
      </c>
      <c r="B18" s="3" t="s">
        <v>60</v>
      </c>
      <c r="C18" s="2">
        <v>5</v>
      </c>
      <c r="D18" s="8">
        <v>-12336.61</v>
      </c>
      <c r="E18" s="2">
        <v>5378</v>
      </c>
      <c r="F18" s="2">
        <f t="shared" si="0"/>
        <v>-12326.61</v>
      </c>
      <c r="G18" s="2">
        <f t="shared" si="12"/>
        <v>1.1169024571854059E-2</v>
      </c>
      <c r="H18" s="2">
        <f t="shared" si="2"/>
        <v>-12326.598830975428</v>
      </c>
      <c r="I18" s="2">
        <f t="shared" si="3"/>
        <v>43.367636982842669</v>
      </c>
      <c r="J18" s="2">
        <f t="shared" si="4"/>
        <v>3.8268133697039811E-10</v>
      </c>
      <c r="K18" s="2">
        <f t="shared" si="5"/>
        <v>2.9467029864714721E-10</v>
      </c>
    </row>
    <row r="19" spans="1:20" x14ac:dyDescent="0.3">
      <c r="A19" s="2">
        <v>17</v>
      </c>
      <c r="B19" s="3" t="s">
        <v>63</v>
      </c>
      <c r="C19" s="2">
        <v>5</v>
      </c>
      <c r="D19" s="8">
        <v>-12358.76</v>
      </c>
      <c r="E19" s="2">
        <v>5378</v>
      </c>
      <c r="F19" s="2">
        <f t="shared" si="0"/>
        <v>-12348.76</v>
      </c>
      <c r="G19" s="2">
        <f t="shared" ref="G19" si="13">(2*C19*(C19+1))/(E19-C19-1)</f>
        <v>1.1169024571854059E-2</v>
      </c>
      <c r="H19" s="2">
        <f t="shared" si="2"/>
        <v>-12348.748830975428</v>
      </c>
      <c r="I19" s="2">
        <f t="shared" si="3"/>
        <v>21.217636982843032</v>
      </c>
      <c r="J19" s="2">
        <f t="shared" si="4"/>
        <v>2.4697254078492621E-5</v>
      </c>
      <c r="K19" s="2">
        <f t="shared" si="5"/>
        <v>1.9017251514507075E-5</v>
      </c>
    </row>
    <row r="20" spans="1:20" x14ac:dyDescent="0.3">
      <c r="A20" s="2">
        <v>18</v>
      </c>
      <c r="B20" s="3" t="s">
        <v>64</v>
      </c>
      <c r="C20" s="2">
        <v>5</v>
      </c>
      <c r="D20" s="8">
        <v>-12290.84</v>
      </c>
      <c r="E20" s="2">
        <v>5378</v>
      </c>
      <c r="F20" s="2">
        <f t="shared" si="0"/>
        <v>-12280.84</v>
      </c>
      <c r="G20" s="2">
        <f t="shared" ref="G20" si="14">(2*C20*(C20+1))/(E20-C20-1)</f>
        <v>1.1169024571854059E-2</v>
      </c>
      <c r="H20" s="2">
        <f t="shared" si="2"/>
        <v>-12280.828830975428</v>
      </c>
      <c r="I20" s="2">
        <f t="shared" si="3"/>
        <v>89.137636982843105</v>
      </c>
      <c r="J20" s="2">
        <f t="shared" si="4"/>
        <v>4.4056304405685223E-20</v>
      </c>
      <c r="K20" s="2">
        <f t="shared" si="5"/>
        <v>3.3924007058429157E-20</v>
      </c>
    </row>
    <row r="21" spans="1:20" x14ac:dyDescent="0.3">
      <c r="A21" s="2">
        <v>19</v>
      </c>
      <c r="B21" s="3" t="s">
        <v>67</v>
      </c>
      <c r="C21" s="2">
        <v>6</v>
      </c>
      <c r="D21" s="8">
        <v>-12336.68</v>
      </c>
      <c r="E21" s="2">
        <v>5378</v>
      </c>
      <c r="F21" s="2">
        <f t="shared" si="0"/>
        <v>-12324.68</v>
      </c>
      <c r="G21" s="2">
        <f t="shared" ref="G21" si="15">(2*C21*(C21+1))/(E21-C21-1)</f>
        <v>1.5639545708434184E-2</v>
      </c>
      <c r="H21" s="2">
        <f t="shared" si="2"/>
        <v>-12324.664360454291</v>
      </c>
      <c r="I21" s="2">
        <f t="shared" si="3"/>
        <v>45.302107503979641</v>
      </c>
      <c r="J21" s="2">
        <f t="shared" si="4"/>
        <v>1.454696340202492E-10</v>
      </c>
      <c r="K21" s="2">
        <f t="shared" si="5"/>
        <v>1.1201377323544225E-10</v>
      </c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2">
        <v>20</v>
      </c>
      <c r="B22" s="3" t="s">
        <v>70</v>
      </c>
      <c r="C22" s="2">
        <v>5</v>
      </c>
      <c r="D22" s="8">
        <v>-12314.83</v>
      </c>
      <c r="E22" s="2">
        <v>5378</v>
      </c>
      <c r="F22" s="2">
        <f t="shared" si="0"/>
        <v>-12304.83</v>
      </c>
      <c r="G22" s="2">
        <f t="shared" ref="G22:G23" si="16">(2*C22*(C22+1))/(E22-C22-1)</f>
        <v>1.1169024571854059E-2</v>
      </c>
      <c r="H22" s="2">
        <f t="shared" si="2"/>
        <v>-12304.818830975428</v>
      </c>
      <c r="I22" s="2">
        <f t="shared" si="3"/>
        <v>65.147636982843323</v>
      </c>
      <c r="J22" s="2">
        <f t="shared" si="4"/>
        <v>7.1346122415541315E-15</v>
      </c>
      <c r="K22" s="2">
        <f t="shared" si="5"/>
        <v>5.4937571207267264E-15</v>
      </c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2">
        <v>21</v>
      </c>
      <c r="B23" s="3" t="s">
        <v>74</v>
      </c>
      <c r="C23" s="2">
        <v>6</v>
      </c>
      <c r="D23" s="8">
        <v>-12359.05</v>
      </c>
      <c r="E23" s="2">
        <v>5378</v>
      </c>
      <c r="F23" s="2">
        <f t="shared" si="0"/>
        <v>-12347.05</v>
      </c>
      <c r="G23" s="2">
        <f t="shared" si="16"/>
        <v>1.5639545708434184E-2</v>
      </c>
      <c r="H23" s="2">
        <f t="shared" si="2"/>
        <v>-12347.03436045429</v>
      </c>
      <c r="I23" s="2">
        <f t="shared" si="3"/>
        <v>22.93210750398066</v>
      </c>
      <c r="J23" s="2">
        <f t="shared" si="4"/>
        <v>1.0479875572548042E-5</v>
      </c>
      <c r="K23" s="2">
        <f t="shared" si="5"/>
        <v>8.0696594435347433E-6</v>
      </c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5">
        <v>22</v>
      </c>
      <c r="B24" s="3" t="s">
        <v>75</v>
      </c>
      <c r="C24" s="2">
        <v>9</v>
      </c>
      <c r="D24" s="8">
        <v>-12388</v>
      </c>
      <c r="E24" s="2">
        <v>5378</v>
      </c>
      <c r="F24" s="2">
        <f t="shared" si="0"/>
        <v>-12370</v>
      </c>
      <c r="G24" s="2">
        <f t="shared" ref="G24" si="17">(2*C24*(C24+1))/(E24-C24-1)</f>
        <v>3.3532041728763042E-2</v>
      </c>
      <c r="H24" s="2">
        <f t="shared" si="2"/>
        <v>-12369.966467958271</v>
      </c>
      <c r="I24" s="2">
        <f>H24-MIN($H$3:$H$25)</f>
        <v>0</v>
      </c>
      <c r="J24" s="2">
        <f t="shared" si="4"/>
        <v>1</v>
      </c>
      <c r="K24" s="2">
        <f t="shared" si="5"/>
        <v>0.77001481436221986</v>
      </c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5">
        <v>23</v>
      </c>
      <c r="B25" s="3" t="s">
        <v>77</v>
      </c>
      <c r="C25" s="2">
        <v>6</v>
      </c>
      <c r="D25" s="8">
        <v>-12286.84</v>
      </c>
      <c r="E25" s="2">
        <v>5378</v>
      </c>
      <c r="F25" s="2">
        <f t="shared" si="0"/>
        <v>-12274.84</v>
      </c>
      <c r="G25" s="2">
        <f t="shared" ref="G25" si="18">(2*C25*(C25+1))/(E25-C25-1)</f>
        <v>1.5639545708434184E-2</v>
      </c>
      <c r="H25" s="2">
        <f t="shared" si="2"/>
        <v>-12274.824360454291</v>
      </c>
      <c r="I25" s="2">
        <f t="shared" si="3"/>
        <v>95.142107503979787</v>
      </c>
      <c r="J25" s="2">
        <f t="shared" si="4"/>
        <v>2.1885368179622373E-21</v>
      </c>
      <c r="K25" s="2">
        <f t="shared" si="5"/>
        <v>1.6852057716080756E-21</v>
      </c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5">
        <v>24</v>
      </c>
      <c r="B26" s="3" t="s">
        <v>81</v>
      </c>
      <c r="C26" s="2">
        <v>4</v>
      </c>
      <c r="D26" s="8">
        <v>-11179.16</v>
      </c>
      <c r="E26" s="2">
        <v>4693</v>
      </c>
      <c r="F26" s="2">
        <f t="shared" ref="F26:F28" si="19">D26+2*C26</f>
        <v>-11171.16</v>
      </c>
      <c r="G26" s="2">
        <f t="shared" ref="G26:G27" si="20">(2*C26*(C26+1))/(E26-C26-1)</f>
        <v>8.5324232081911266E-3</v>
      </c>
      <c r="H26" s="2">
        <f t="shared" ref="H26:H28" si="21">F26+G26</f>
        <v>-11171.151467576792</v>
      </c>
      <c r="I26" s="2">
        <f t="shared" ref="I26:I27" si="22">H26-MIN($H$3:$H$25)</f>
        <v>1198.815000381479</v>
      </c>
      <c r="J26" s="2">
        <f t="shared" ref="J26:J27" si="23">EXP(-0.5*I26)</f>
        <v>4.793251929235946E-261</v>
      </c>
      <c r="K26" s="2">
        <f t="shared" ref="K26:K27" si="24">J26/SUM($J$3:$J$25)</f>
        <v>3.6908749944819692E-261</v>
      </c>
      <c r="L26" t="s">
        <v>87</v>
      </c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5">
        <v>25</v>
      </c>
      <c r="B27" s="3" t="s">
        <v>82</v>
      </c>
      <c r="C27" s="2">
        <v>5</v>
      </c>
      <c r="D27" s="8">
        <v>-11230.34</v>
      </c>
      <c r="E27" s="2">
        <v>4693</v>
      </c>
      <c r="F27" s="2">
        <f t="shared" si="19"/>
        <v>-11220.34</v>
      </c>
      <c r="G27" s="2">
        <f t="shared" si="20"/>
        <v>1.2801365478984425E-2</v>
      </c>
      <c r="H27" s="2">
        <f t="shared" si="21"/>
        <v>-11220.327198634521</v>
      </c>
      <c r="I27" s="2">
        <f t="shared" si="22"/>
        <v>1149.6392693237503</v>
      </c>
      <c r="J27" s="2">
        <f t="shared" si="23"/>
        <v>2.2856228897171063E-250</v>
      </c>
      <c r="K27" s="2">
        <f t="shared" si="24"/>
        <v>1.7599634851275582E-250</v>
      </c>
      <c r="L27" t="s">
        <v>87</v>
      </c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5">
        <v>26</v>
      </c>
      <c r="B28" s="3" t="s">
        <v>83</v>
      </c>
      <c r="C28" s="2">
        <v>5</v>
      </c>
      <c r="D28" s="8">
        <v>-11499.45</v>
      </c>
      <c r="E28" s="2">
        <v>4693</v>
      </c>
      <c r="F28" s="2">
        <f t="shared" si="19"/>
        <v>-11489.45</v>
      </c>
      <c r="G28" s="2">
        <f>(2*C28*(C28+1))/(E28-C28-1)</f>
        <v>1.2801365478984425E-2</v>
      </c>
      <c r="H28" s="2">
        <f t="shared" si="21"/>
        <v>-11489.437198634521</v>
      </c>
      <c r="I28" s="2">
        <f>H28-MIN($H$3:$H$25)</f>
        <v>880.52926932374976</v>
      </c>
      <c r="J28" s="2">
        <f>EXP(-0.5*I28)</f>
        <v>6.244513217502911E-192</v>
      </c>
      <c r="K28" s="2">
        <f>J28/SUM($J$3:$J$25)</f>
        <v>4.8083676859579326E-192</v>
      </c>
      <c r="L28" t="s">
        <v>87</v>
      </c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5">
        <v>27</v>
      </c>
      <c r="B29" s="3" t="s">
        <v>84</v>
      </c>
      <c r="C29" s="2">
        <v>9</v>
      </c>
      <c r="D29" s="8">
        <v>-11609.87</v>
      </c>
      <c r="E29" s="2">
        <v>4693</v>
      </c>
      <c r="F29" s="2">
        <f t="shared" ref="F29:F32" si="25">D29+2*C29</f>
        <v>-11591.87</v>
      </c>
      <c r="G29" s="2">
        <f>(2*C29*(C29+1))/(E29-C29-1)</f>
        <v>3.8436899423446511E-2</v>
      </c>
      <c r="H29" s="2">
        <f t="shared" ref="H29:H32" si="26">F29+G29</f>
        <v>-11591.831563100577</v>
      </c>
      <c r="I29" s="2">
        <f>H29-MIN($H$3:$H$25)</f>
        <v>778.13490485769398</v>
      </c>
      <c r="J29" s="2">
        <f>EXP(-0.5*I29)</f>
        <v>1.0718951897860029E-169</v>
      </c>
      <c r="K29" s="2">
        <f>J29/SUM($J$3:$J$25)</f>
        <v>8.2537517557882557E-170</v>
      </c>
      <c r="L29" t="s">
        <v>87</v>
      </c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5">
        <v>28</v>
      </c>
      <c r="B30" s="3" t="s">
        <v>85</v>
      </c>
      <c r="C30" s="2">
        <v>9</v>
      </c>
      <c r="D30" s="12">
        <v>-11713.7</v>
      </c>
      <c r="E30" s="2">
        <v>4693</v>
      </c>
      <c r="F30" s="2">
        <f t="shared" si="25"/>
        <v>-11695.7</v>
      </c>
      <c r="G30" s="2">
        <f>(2*C30*(C30+1))/(E30-C30-1)</f>
        <v>3.8436899423446511E-2</v>
      </c>
      <c r="H30" s="2">
        <f t="shared" si="26"/>
        <v>-11695.661563100577</v>
      </c>
      <c r="I30" s="2">
        <f>H30-MIN($H$3:$H$25)</f>
        <v>674.30490485769405</v>
      </c>
      <c r="J30" s="2">
        <f>EXP(-0.5*I30)</f>
        <v>3.7718147107334963E-147</v>
      </c>
      <c r="K30" s="2">
        <f>J30/SUM($J$3:$J$25)</f>
        <v>2.9043532042941432E-147</v>
      </c>
      <c r="L30" t="s">
        <v>87</v>
      </c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5">
        <v>29</v>
      </c>
      <c r="B31" s="3" t="s">
        <v>86</v>
      </c>
      <c r="C31" s="2">
        <v>7</v>
      </c>
      <c r="D31" s="12">
        <v>-11621.48</v>
      </c>
      <c r="E31" s="2">
        <v>4693</v>
      </c>
      <c r="F31" s="2">
        <f t="shared" si="25"/>
        <v>-11607.48</v>
      </c>
      <c r="G31" s="2">
        <f>(2*C31*(C31+1))/(E31-C31-1)</f>
        <v>2.3906083244397011E-2</v>
      </c>
      <c r="H31" s="2">
        <f t="shared" si="26"/>
        <v>-11607.456093916755</v>
      </c>
      <c r="I31" s="2">
        <f>H31-MIN($H$3:$H$25)</f>
        <v>762.51037404151612</v>
      </c>
      <c r="J31" s="2">
        <f>EXP(-0.5*I31)</f>
        <v>2.6483542683135235E-166</v>
      </c>
      <c r="K31" s="2">
        <f>J31/SUM($J$3:$J$25)</f>
        <v>2.0392720202808306E-166</v>
      </c>
      <c r="L31" t="s">
        <v>87</v>
      </c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5">
        <v>30</v>
      </c>
      <c r="B32" s="3" t="s">
        <v>105</v>
      </c>
      <c r="C32" s="2">
        <v>9</v>
      </c>
      <c r="D32" s="11">
        <v>-10896.41</v>
      </c>
      <c r="E32" s="2">
        <v>4693</v>
      </c>
      <c r="F32" s="2">
        <f t="shared" si="25"/>
        <v>-10878.41</v>
      </c>
      <c r="G32" s="2">
        <f>(2*C32*(C32+1))/(E32-C32-1)</f>
        <v>3.8436899423446511E-2</v>
      </c>
      <c r="H32" s="2">
        <f t="shared" si="26"/>
        <v>-10878.371563100576</v>
      </c>
      <c r="I32" s="2">
        <f>H32-MIN($H$3:$H$25)</f>
        <v>1491.5949048576949</v>
      </c>
      <c r="J32" s="2">
        <f>EXP(-0.5*I32)</f>
        <v>0</v>
      </c>
      <c r="K32" s="2">
        <f>J32/SUM($J$3:$J$25)</f>
        <v>0</v>
      </c>
      <c r="L32" t="s">
        <v>87</v>
      </c>
      <c r="M32" s="3"/>
      <c r="N32" s="3"/>
      <c r="O32" s="3"/>
      <c r="P32" s="3"/>
      <c r="Q32" s="3"/>
      <c r="R32" s="3"/>
      <c r="S32" s="3"/>
      <c r="T32" s="3"/>
    </row>
    <row r="33" spans="1:24" x14ac:dyDescent="0.3">
      <c r="A33" s="3"/>
      <c r="C33" s="2"/>
      <c r="D33" s="2"/>
      <c r="E33" s="2"/>
      <c r="F33" s="2"/>
      <c r="G33" s="2"/>
      <c r="H33" s="2"/>
      <c r="I33" s="2"/>
      <c r="J33" s="2"/>
      <c r="K33" s="2"/>
      <c r="M33" s="3"/>
      <c r="N33" s="3"/>
      <c r="O33" s="3"/>
      <c r="P33" s="3"/>
      <c r="Q33" s="3"/>
      <c r="R33" s="3"/>
      <c r="S33" s="3"/>
      <c r="T33" s="3"/>
    </row>
    <row r="34" spans="1:24" s="3" customFormat="1" x14ac:dyDescent="0.3">
      <c r="A34" s="3" t="s">
        <v>12</v>
      </c>
      <c r="F34" s="3" t="s">
        <v>19</v>
      </c>
      <c r="K34" s="3" t="s">
        <v>20</v>
      </c>
      <c r="P34" s="3" t="s">
        <v>21</v>
      </c>
      <c r="U34" s="3" t="s">
        <v>35</v>
      </c>
      <c r="V34"/>
      <c r="W34"/>
      <c r="X34"/>
    </row>
    <row r="35" spans="1:24" s="3" customFormat="1" x14ac:dyDescent="0.3">
      <c r="A35" s="3" t="s">
        <v>10</v>
      </c>
      <c r="F35" s="3" t="s">
        <v>30</v>
      </c>
      <c r="K35" s="3" t="s">
        <v>31</v>
      </c>
      <c r="M35"/>
      <c r="N35"/>
      <c r="O35"/>
      <c r="P35" s="3" t="s">
        <v>34</v>
      </c>
      <c r="Q35"/>
      <c r="R35"/>
      <c r="S35"/>
      <c r="T35"/>
      <c r="U35" s="3" t="s">
        <v>36</v>
      </c>
      <c r="V35"/>
      <c r="W35"/>
      <c r="X35"/>
    </row>
    <row r="36" spans="1:24" x14ac:dyDescent="0.3">
      <c r="A36" t="s">
        <v>13</v>
      </c>
      <c r="F36" s="6" t="s">
        <v>13</v>
      </c>
      <c r="K36" s="6" t="s">
        <v>13</v>
      </c>
      <c r="P36" t="s">
        <v>13</v>
      </c>
      <c r="U36" t="s">
        <v>13</v>
      </c>
    </row>
    <row r="37" spans="1:24" x14ac:dyDescent="0.3">
      <c r="A37" s="3"/>
      <c r="B37" s="3" t="s">
        <v>14</v>
      </c>
      <c r="C37" t="s">
        <v>15</v>
      </c>
      <c r="D37" t="s">
        <v>16</v>
      </c>
      <c r="G37" t="s">
        <v>14</v>
      </c>
      <c r="H37" t="s">
        <v>15</v>
      </c>
      <c r="I37" t="s">
        <v>16</v>
      </c>
      <c r="L37" t="s">
        <v>14</v>
      </c>
      <c r="M37" t="s">
        <v>15</v>
      </c>
      <c r="N37" t="s">
        <v>16</v>
      </c>
      <c r="Q37" t="s">
        <v>14</v>
      </c>
      <c r="R37" t="s">
        <v>15</v>
      </c>
      <c r="S37" t="s">
        <v>16</v>
      </c>
      <c r="V37" t="s">
        <v>14</v>
      </c>
      <c r="W37" t="s">
        <v>15</v>
      </c>
      <c r="X37" t="s">
        <v>16</v>
      </c>
    </row>
    <row r="38" spans="1:24" x14ac:dyDescent="0.3">
      <c r="A38" t="s">
        <v>26</v>
      </c>
      <c r="B38" s="8" t="s">
        <v>80</v>
      </c>
      <c r="C38" s="8">
        <v>1.25083556E-2</v>
      </c>
      <c r="F38" t="s">
        <v>26</v>
      </c>
      <c r="G38" s="8">
        <v>-8.2285234599999999</v>
      </c>
      <c r="H38" s="8">
        <v>1.30512027E-2</v>
      </c>
      <c r="K38" t="s">
        <v>26</v>
      </c>
      <c r="L38" s="8">
        <v>-8.2207359199999992</v>
      </c>
      <c r="M38" s="8">
        <v>1.31105432E-2</v>
      </c>
      <c r="P38" t="s">
        <v>26</v>
      </c>
      <c r="Q38" s="8">
        <v>-8.2046786199999993</v>
      </c>
      <c r="R38" s="8">
        <v>1.34863781E-2</v>
      </c>
      <c r="U38" t="s">
        <v>26</v>
      </c>
      <c r="V38" s="8">
        <v>-8.4918796400000005</v>
      </c>
      <c r="W38" s="8">
        <v>1.2425750500000001E-2</v>
      </c>
    </row>
    <row r="39" spans="1:24" x14ac:dyDescent="0.3">
      <c r="A39" t="s">
        <v>27</v>
      </c>
      <c r="B39" s="8">
        <v>3.08060249</v>
      </c>
      <c r="C39" s="8">
        <v>2.7907246999999999E-3</v>
      </c>
      <c r="F39" t="s">
        <v>32</v>
      </c>
      <c r="G39" s="8">
        <v>9.3760209999999997E-2</v>
      </c>
      <c r="H39" s="8">
        <v>2.6343530999999999E-3</v>
      </c>
      <c r="K39" t="s">
        <v>33</v>
      </c>
      <c r="L39" s="8">
        <v>1.996125E-2</v>
      </c>
      <c r="M39" s="8">
        <v>5.5555739999999995E-4</v>
      </c>
      <c r="P39" t="s">
        <v>32</v>
      </c>
      <c r="Q39" s="8">
        <v>-0.27436493000000001</v>
      </c>
      <c r="R39" s="8">
        <v>5.5329944499999999E-2</v>
      </c>
      <c r="U39" t="s">
        <v>37</v>
      </c>
      <c r="V39" s="8">
        <v>1.1934449999999999E-2</v>
      </c>
      <c r="W39" s="8">
        <v>8.1976219999999999E-4</v>
      </c>
    </row>
    <row r="40" spans="1:24" x14ac:dyDescent="0.3">
      <c r="A40" t="s">
        <v>28</v>
      </c>
      <c r="B40" s="8">
        <v>8.6343879999999998E-2</v>
      </c>
      <c r="C40" s="8">
        <v>8.3199450000000002E-4</v>
      </c>
      <c r="F40" t="s">
        <v>27</v>
      </c>
      <c r="G40" s="8">
        <v>3.0198570299999998</v>
      </c>
      <c r="H40" s="8">
        <v>3.0365476999999999E-3</v>
      </c>
      <c r="K40" t="s">
        <v>27</v>
      </c>
      <c r="L40" s="8">
        <v>3.0179976599999998</v>
      </c>
      <c r="M40" s="8">
        <v>3.0524873000000001E-3</v>
      </c>
      <c r="P40" t="s">
        <v>27</v>
      </c>
      <c r="Q40" s="8">
        <v>3.0142807500000002</v>
      </c>
      <c r="R40" s="8">
        <v>3.1390075999999999E-3</v>
      </c>
      <c r="U40" t="s">
        <v>27</v>
      </c>
      <c r="V40" s="8">
        <v>3.0793263199999998</v>
      </c>
      <c r="W40" s="8">
        <v>2.7388985000000002E-3</v>
      </c>
    </row>
    <row r="41" spans="1:24" x14ac:dyDescent="0.3">
      <c r="A41" t="s">
        <v>29</v>
      </c>
      <c r="B41" s="8">
        <v>-11083.44</v>
      </c>
      <c r="F41" t="s">
        <v>28</v>
      </c>
      <c r="G41" s="8">
        <v>7.7690380000000003E-2</v>
      </c>
      <c r="H41" s="8">
        <v>7.4870069999999995E-4</v>
      </c>
      <c r="J41" s="7"/>
      <c r="K41" s="7" t="s">
        <v>28</v>
      </c>
      <c r="L41" s="8">
        <v>7.7545349999999999E-2</v>
      </c>
      <c r="M41" s="8">
        <v>7.4724980000000002E-4</v>
      </c>
      <c r="N41" s="7"/>
      <c r="O41" s="7"/>
      <c r="P41" t="s">
        <v>33</v>
      </c>
      <c r="Q41" s="8">
        <v>7.7862799999999996E-2</v>
      </c>
      <c r="R41" s="8">
        <v>1.16903266E-2</v>
      </c>
      <c r="U41" t="s">
        <v>28</v>
      </c>
      <c r="V41" s="8">
        <v>8.4700499999999998E-2</v>
      </c>
      <c r="W41" s="8">
        <v>8.1631369999999996E-4</v>
      </c>
    </row>
    <row r="42" spans="1:24" x14ac:dyDescent="0.3">
      <c r="J42" s="7"/>
      <c r="K42" s="7"/>
      <c r="L42" s="7"/>
      <c r="M42" s="7"/>
      <c r="N42" s="7"/>
      <c r="O42" s="7"/>
      <c r="P42" t="s">
        <v>28</v>
      </c>
      <c r="Q42" s="8">
        <v>7.7362449999999999E-2</v>
      </c>
      <c r="R42" s="8">
        <v>7.453812E-4</v>
      </c>
    </row>
    <row r="43" spans="1:24" x14ac:dyDescent="0.3">
      <c r="F43">
        <v>-2</v>
      </c>
      <c r="G43" t="s">
        <v>17</v>
      </c>
      <c r="H43" t="s">
        <v>18</v>
      </c>
      <c r="I43" s="8">
        <v>-12221.22</v>
      </c>
      <c r="J43" s="7"/>
      <c r="K43" s="7">
        <v>-2</v>
      </c>
      <c r="L43" s="7" t="s">
        <v>17</v>
      </c>
      <c r="M43" s="7" t="s">
        <v>18</v>
      </c>
      <c r="N43" s="8">
        <v>-12240.83</v>
      </c>
      <c r="O43" s="7"/>
      <c r="U43">
        <v>-2</v>
      </c>
      <c r="V43" t="s">
        <v>17</v>
      </c>
      <c r="W43" t="s">
        <v>18</v>
      </c>
      <c r="X43" s="8">
        <v>-11291.66</v>
      </c>
    </row>
    <row r="44" spans="1:24" x14ac:dyDescent="0.3">
      <c r="J44" s="7"/>
      <c r="K44" s="7"/>
      <c r="L44" s="7"/>
      <c r="M44" s="7"/>
      <c r="N44" s="7"/>
      <c r="O44" s="7"/>
      <c r="P44">
        <v>-2</v>
      </c>
      <c r="Q44" t="s">
        <v>17</v>
      </c>
      <c r="R44" t="s">
        <v>18</v>
      </c>
      <c r="S44" s="8">
        <v>-12265.23</v>
      </c>
    </row>
    <row r="45" spans="1:24" x14ac:dyDescent="0.3">
      <c r="J45" s="7"/>
      <c r="K45" s="7"/>
      <c r="L45" s="7"/>
      <c r="M45" s="7"/>
      <c r="N45" s="7"/>
      <c r="O45" s="7"/>
    </row>
    <row r="46" spans="1:24" x14ac:dyDescent="0.3">
      <c r="A46" s="3" t="s">
        <v>22</v>
      </c>
      <c r="F46" s="3" t="s">
        <v>23</v>
      </c>
      <c r="G46" s="7"/>
      <c r="H46" s="7"/>
      <c r="I46" s="7"/>
      <c r="J46" s="7"/>
      <c r="K46" s="3" t="s">
        <v>24</v>
      </c>
      <c r="P46" s="3" t="s">
        <v>25</v>
      </c>
      <c r="Q46" s="3"/>
      <c r="R46" s="3"/>
      <c r="S46" s="3"/>
      <c r="T46" s="3"/>
      <c r="U46" s="3" t="s">
        <v>49</v>
      </c>
      <c r="V46" s="3"/>
      <c r="W46" s="3"/>
      <c r="X46" s="3"/>
    </row>
    <row r="47" spans="1:24" x14ac:dyDescent="0.3">
      <c r="A47" s="3" t="s">
        <v>38</v>
      </c>
      <c r="F47" s="3" t="s">
        <v>40</v>
      </c>
      <c r="G47" s="7"/>
      <c r="H47" s="7"/>
      <c r="I47" s="7"/>
      <c r="J47" s="7"/>
      <c r="K47" s="3" t="s">
        <v>43</v>
      </c>
      <c r="P47" s="3" t="s">
        <v>44</v>
      </c>
      <c r="Q47" s="3"/>
      <c r="R47" s="3"/>
      <c r="S47" s="3"/>
      <c r="T47" s="3"/>
      <c r="U47" s="3" t="s">
        <v>48</v>
      </c>
      <c r="V47" s="3"/>
      <c r="W47" s="3"/>
      <c r="X47" s="3"/>
    </row>
    <row r="48" spans="1:24" x14ac:dyDescent="0.3">
      <c r="A48" t="s">
        <v>13</v>
      </c>
      <c r="F48" s="7" t="s">
        <v>13</v>
      </c>
      <c r="G48" s="7"/>
      <c r="H48" s="7"/>
      <c r="I48" s="7"/>
      <c r="J48" s="7"/>
      <c r="K48" t="s">
        <v>13</v>
      </c>
      <c r="L48" t="s">
        <v>53</v>
      </c>
      <c r="P48" s="3" t="s">
        <v>13</v>
      </c>
      <c r="U48" t="s">
        <v>13</v>
      </c>
    </row>
    <row r="49" spans="1:24" x14ac:dyDescent="0.3">
      <c r="B49" t="s">
        <v>14</v>
      </c>
      <c r="C49" t="s">
        <v>15</v>
      </c>
      <c r="D49" t="s">
        <v>16</v>
      </c>
      <c r="F49" s="7"/>
      <c r="G49" s="7" t="s">
        <v>14</v>
      </c>
      <c r="H49" s="7" t="s">
        <v>15</v>
      </c>
      <c r="I49" s="7" t="s">
        <v>16</v>
      </c>
      <c r="J49" s="7"/>
      <c r="L49" t="s">
        <v>14</v>
      </c>
      <c r="M49" t="s">
        <v>15</v>
      </c>
      <c r="N49" t="s">
        <v>16</v>
      </c>
      <c r="Q49" t="s">
        <v>14</v>
      </c>
      <c r="R49" t="s">
        <v>15</v>
      </c>
      <c r="S49" t="s">
        <v>16</v>
      </c>
      <c r="V49" t="s">
        <v>14</v>
      </c>
      <c r="W49" t="s">
        <v>15</v>
      </c>
      <c r="X49" t="s">
        <v>16</v>
      </c>
    </row>
    <row r="50" spans="1:24" x14ac:dyDescent="0.3">
      <c r="A50" t="s">
        <v>26</v>
      </c>
      <c r="B50" s="8">
        <v>-8.4568389459999995</v>
      </c>
      <c r="C50" s="8">
        <v>1.22679981E-2</v>
      </c>
      <c r="F50" s="7" t="s">
        <v>26</v>
      </c>
      <c r="G50" s="8">
        <v>-8.3822732559999995</v>
      </c>
      <c r="H50" s="8">
        <v>2.8565378999999998E-2</v>
      </c>
      <c r="I50" s="7"/>
      <c r="J50" s="7"/>
      <c r="K50" t="s">
        <v>26</v>
      </c>
      <c r="L50" s="8">
        <v>-8.4364131800000006</v>
      </c>
      <c r="M50" s="8">
        <v>1.65473277E-2</v>
      </c>
      <c r="P50" t="s">
        <v>26</v>
      </c>
      <c r="Q50" s="8">
        <v>-8.3822732559999995</v>
      </c>
      <c r="R50" s="8">
        <v>2.8565378999999998E-2</v>
      </c>
      <c r="U50" t="s">
        <v>26</v>
      </c>
      <c r="V50" s="8">
        <v>-8.1922622789999995</v>
      </c>
      <c r="W50" s="8">
        <v>2.65480097E-2</v>
      </c>
    </row>
    <row r="51" spans="1:24" x14ac:dyDescent="0.3">
      <c r="A51" t="s">
        <v>39</v>
      </c>
      <c r="B51" s="8">
        <v>2.727363E-3</v>
      </c>
      <c r="C51" s="8">
        <v>1.8281530000000001E-4</v>
      </c>
      <c r="F51" s="7" t="s">
        <v>37</v>
      </c>
      <c r="G51" s="8">
        <v>-2.5161671E-2</v>
      </c>
      <c r="H51" s="8">
        <v>8.7189510000000008E-3</v>
      </c>
      <c r="I51" s="7"/>
      <c r="J51" s="7"/>
      <c r="K51" t="s">
        <v>41</v>
      </c>
      <c r="L51" s="8">
        <v>-7.679967E-2</v>
      </c>
      <c r="M51" s="8">
        <v>2.4820318300000001E-2</v>
      </c>
      <c r="P51" t="s">
        <v>37</v>
      </c>
      <c r="Q51" s="8">
        <v>-2.5161671E-2</v>
      </c>
      <c r="R51" s="8">
        <v>8.7189510000000008E-3</v>
      </c>
      <c r="U51" t="s">
        <v>37</v>
      </c>
      <c r="V51" s="8">
        <v>-1.4605274E-2</v>
      </c>
      <c r="W51" s="8">
        <v>7.9254279000000004E-3</v>
      </c>
    </row>
    <row r="52" spans="1:24" x14ac:dyDescent="0.3">
      <c r="A52" t="s">
        <v>27</v>
      </c>
      <c r="B52" s="8">
        <v>3.0713086590000001</v>
      </c>
      <c r="C52" s="8">
        <v>2.8058815999999999E-3</v>
      </c>
      <c r="F52" s="7" t="s">
        <v>27</v>
      </c>
      <c r="G52" s="8">
        <v>-2.5161671E-2</v>
      </c>
      <c r="H52" s="8">
        <v>6.3913360000000001E-3</v>
      </c>
      <c r="I52" s="7"/>
      <c r="J52" s="7"/>
      <c r="K52" t="s">
        <v>27</v>
      </c>
      <c r="L52" s="8">
        <v>3.0721808400000001</v>
      </c>
      <c r="M52" s="8">
        <v>3.6781755999999999E-3</v>
      </c>
      <c r="P52" t="s">
        <v>45</v>
      </c>
      <c r="Q52" s="8">
        <v>0</v>
      </c>
      <c r="R52" s="8">
        <v>0.1834219</v>
      </c>
      <c r="U52" t="s">
        <v>32</v>
      </c>
      <c r="V52" s="8">
        <v>8.9096858000000001E-2</v>
      </c>
      <c r="W52" s="8">
        <v>2.6376554000000002E-3</v>
      </c>
    </row>
    <row r="53" spans="1:24" x14ac:dyDescent="0.3">
      <c r="A53" t="s">
        <v>28</v>
      </c>
      <c r="B53" s="8">
        <v>8.4623057000000002E-2</v>
      </c>
      <c r="C53" s="8">
        <v>8.1557600000000004E-4</v>
      </c>
      <c r="F53" s="7" t="s">
        <v>39</v>
      </c>
      <c r="G53" s="8">
        <v>8.3191050000000002E-3</v>
      </c>
      <c r="H53" s="8">
        <v>1.946194E-3</v>
      </c>
      <c r="I53" s="7"/>
      <c r="J53" s="7"/>
      <c r="K53" t="s">
        <v>42</v>
      </c>
      <c r="L53" s="8">
        <v>2.386102E-2</v>
      </c>
      <c r="M53" s="8">
        <v>5.5491530000000002E-3</v>
      </c>
      <c r="P53" t="s">
        <v>27</v>
      </c>
      <c r="Q53" s="8">
        <v>3.0547105860000001</v>
      </c>
      <c r="R53" s="8">
        <v>6.3913360000000001E-3</v>
      </c>
      <c r="U53" t="s">
        <v>27</v>
      </c>
      <c r="V53" s="8">
        <v>3.0069089629999999</v>
      </c>
      <c r="W53" s="8">
        <v>5.9750851999999998E-3</v>
      </c>
    </row>
    <row r="54" spans="1:24" x14ac:dyDescent="0.3">
      <c r="F54" s="7" t="s">
        <v>28</v>
      </c>
      <c r="G54" s="8">
        <v>8.4557427000000004E-2</v>
      </c>
      <c r="H54" s="8">
        <v>8.1494100000000002E-4</v>
      </c>
      <c r="I54" s="7"/>
      <c r="J54" s="7"/>
      <c r="K54" t="s">
        <v>28</v>
      </c>
      <c r="L54" s="8">
        <v>8.5052420000000004E-2</v>
      </c>
      <c r="M54" s="8">
        <v>8.1972119999999999E-4</v>
      </c>
      <c r="P54" t="s">
        <v>39</v>
      </c>
      <c r="Q54" s="8">
        <v>8.3191050000000002E-3</v>
      </c>
      <c r="R54" s="8">
        <v>1.946194E-3</v>
      </c>
      <c r="U54" t="s">
        <v>39</v>
      </c>
      <c r="V54" s="8">
        <v>5.0998850000000002E-3</v>
      </c>
      <c r="W54" s="8">
        <v>1.7702605E-3</v>
      </c>
    </row>
    <row r="55" spans="1:24" x14ac:dyDescent="0.3">
      <c r="A55">
        <v>-2</v>
      </c>
      <c r="B55" t="s">
        <v>17</v>
      </c>
      <c r="C55" t="s">
        <v>18</v>
      </c>
      <c r="D55" s="8">
        <v>-11301.58</v>
      </c>
      <c r="F55" s="7"/>
      <c r="G55" s="7"/>
      <c r="H55" s="7"/>
      <c r="I55" s="7"/>
      <c r="J55" s="7"/>
      <c r="P55" t="s">
        <v>46</v>
      </c>
      <c r="Q55" s="8">
        <v>0</v>
      </c>
      <c r="R55" s="8">
        <v>4.0468888000000001E-2</v>
      </c>
      <c r="U55" t="s">
        <v>28</v>
      </c>
      <c r="V55" s="8">
        <v>7.6801863999999997E-2</v>
      </c>
      <c r="W55" s="8">
        <v>7.4012069999999995E-4</v>
      </c>
    </row>
    <row r="56" spans="1:24" x14ac:dyDescent="0.3">
      <c r="F56" s="7">
        <v>-2</v>
      </c>
      <c r="G56" s="7" t="s">
        <v>17</v>
      </c>
      <c r="H56" s="7" t="s">
        <v>18</v>
      </c>
      <c r="I56" s="8">
        <v>-11309.91</v>
      </c>
      <c r="J56" s="7"/>
      <c r="K56">
        <v>-2</v>
      </c>
      <c r="L56" t="s">
        <v>17</v>
      </c>
      <c r="M56" t="s">
        <v>18</v>
      </c>
      <c r="N56" s="8">
        <v>-11247.16</v>
      </c>
      <c r="P56" t="s">
        <v>28</v>
      </c>
      <c r="Q56" s="8">
        <v>8.4557427000000004E-2</v>
      </c>
      <c r="R56" s="8">
        <v>8.1494100000000002E-4</v>
      </c>
    </row>
    <row r="57" spans="1:24" x14ac:dyDescent="0.3">
      <c r="J57" s="7"/>
      <c r="K57" s="7"/>
      <c r="L57" s="7"/>
      <c r="M57" s="7"/>
      <c r="N57" s="7"/>
      <c r="O57" s="7"/>
      <c r="U57">
        <v>-2</v>
      </c>
      <c r="V57" t="s">
        <v>17</v>
      </c>
      <c r="W57" t="s">
        <v>18</v>
      </c>
      <c r="X57" s="8">
        <v>-12344.9</v>
      </c>
    </row>
    <row r="58" spans="1:24" x14ac:dyDescent="0.3">
      <c r="J58" s="3"/>
      <c r="P58">
        <v>-2</v>
      </c>
      <c r="Q58" t="s">
        <v>17</v>
      </c>
      <c r="R58" t="s">
        <v>18</v>
      </c>
      <c r="S58" s="8">
        <v>-11309.91</v>
      </c>
    </row>
    <row r="59" spans="1:24" x14ac:dyDescent="0.3">
      <c r="A59" s="3" t="s">
        <v>47</v>
      </c>
      <c r="B59" s="3"/>
      <c r="C59" s="3"/>
      <c r="D59" s="3"/>
      <c r="E59" s="3"/>
      <c r="F59" s="3" t="s">
        <v>50</v>
      </c>
      <c r="J59" s="3"/>
      <c r="K59" s="3" t="s">
        <v>55</v>
      </c>
      <c r="P59" s="3" t="s">
        <v>57</v>
      </c>
      <c r="U59" s="3" t="s">
        <v>59</v>
      </c>
      <c r="W59" s="4"/>
    </row>
    <row r="60" spans="1:24" x14ac:dyDescent="0.3">
      <c r="A60" s="3" t="s">
        <v>52</v>
      </c>
      <c r="B60" s="3"/>
      <c r="C60" s="3"/>
      <c r="D60" s="3"/>
      <c r="E60" s="3"/>
      <c r="F60" s="3" t="s">
        <v>51</v>
      </c>
      <c r="K60" t="s">
        <v>54</v>
      </c>
      <c r="P60" t="s">
        <v>56</v>
      </c>
      <c r="U60" t="s">
        <v>58</v>
      </c>
      <c r="W60" s="4"/>
    </row>
    <row r="61" spans="1:24" x14ac:dyDescent="0.3">
      <c r="A61" t="s">
        <v>13</v>
      </c>
      <c r="F61" t="s">
        <v>13</v>
      </c>
      <c r="K61" t="s">
        <v>13</v>
      </c>
      <c r="P61" t="s">
        <v>13</v>
      </c>
      <c r="U61" t="s">
        <v>13</v>
      </c>
    </row>
    <row r="62" spans="1:24" x14ac:dyDescent="0.3">
      <c r="B62" t="s">
        <v>14</v>
      </c>
      <c r="C62" t="s">
        <v>15</v>
      </c>
      <c r="D62" t="s">
        <v>16</v>
      </c>
      <c r="G62" t="s">
        <v>14</v>
      </c>
      <c r="H62" t="s">
        <v>15</v>
      </c>
      <c r="I62" t="s">
        <v>16</v>
      </c>
      <c r="L62" t="s">
        <v>14</v>
      </c>
      <c r="M62" t="s">
        <v>15</v>
      </c>
      <c r="N62" t="s">
        <v>16</v>
      </c>
      <c r="Q62" t="s">
        <v>14</v>
      </c>
      <c r="R62" t="s">
        <v>15</v>
      </c>
      <c r="S62" t="s">
        <v>16</v>
      </c>
      <c r="V62" t="s">
        <v>14</v>
      </c>
      <c r="W62" t="s">
        <v>15</v>
      </c>
      <c r="X62" t="s">
        <v>16</v>
      </c>
    </row>
    <row r="63" spans="1:24" x14ac:dyDescent="0.3">
      <c r="A63" t="s">
        <v>26</v>
      </c>
      <c r="B63" s="8">
        <v>-8.1863869830000002</v>
      </c>
      <c r="C63" s="8">
        <v>2.65341085E-2</v>
      </c>
      <c r="F63" t="s">
        <v>26</v>
      </c>
      <c r="G63" s="8">
        <v>-8.1748785910000006</v>
      </c>
      <c r="H63" s="8">
        <v>2.66124633E-2</v>
      </c>
      <c r="K63" t="s">
        <v>26</v>
      </c>
      <c r="L63" s="8">
        <v>-8.21847657</v>
      </c>
      <c r="M63" s="8">
        <v>1.63210248E-2</v>
      </c>
      <c r="P63" t="s">
        <v>26</v>
      </c>
      <c r="Q63" s="8">
        <v>-8.2109475500000002</v>
      </c>
      <c r="R63" s="8">
        <v>1.6363310400000001E-2</v>
      </c>
      <c r="U63" t="s">
        <v>26</v>
      </c>
      <c r="V63" s="8">
        <v>-8.1952433500000001</v>
      </c>
      <c r="W63" s="8">
        <v>1.6684925600000001E-2</v>
      </c>
    </row>
    <row r="64" spans="1:24" x14ac:dyDescent="0.3">
      <c r="A64" t="s">
        <v>37</v>
      </c>
      <c r="B64" s="8">
        <v>-1.4124263E-2</v>
      </c>
      <c r="C64" s="8">
        <v>7.9133643999999993E-3</v>
      </c>
      <c r="F64" t="s">
        <v>37</v>
      </c>
      <c r="G64" s="8">
        <v>-1.3073927000000001E-2</v>
      </c>
      <c r="H64" s="8">
        <v>7.9025390000000001E-3</v>
      </c>
      <c r="K64" t="s">
        <v>32</v>
      </c>
      <c r="L64" s="8">
        <v>9.0131669999999997E-2</v>
      </c>
      <c r="M64" s="8">
        <v>2.6502155000000002E-3</v>
      </c>
      <c r="P64" t="s">
        <v>41</v>
      </c>
      <c r="Q64" s="8">
        <v>-5.2403449999999997E-2</v>
      </c>
      <c r="R64" s="8">
        <v>2.2490932299999999E-2</v>
      </c>
      <c r="U64" t="s">
        <v>32</v>
      </c>
      <c r="V64" s="8">
        <v>-0.24460941</v>
      </c>
      <c r="W64" s="8">
        <v>5.5129223599999999E-2</v>
      </c>
    </row>
    <row r="65" spans="1:24" x14ac:dyDescent="0.3">
      <c r="A65" t="s">
        <v>27</v>
      </c>
      <c r="B65" s="8">
        <v>3.0055391550000001</v>
      </c>
      <c r="C65" s="8">
        <v>5.9727584999999996E-3</v>
      </c>
      <c r="F65" t="s">
        <v>32</v>
      </c>
      <c r="G65" s="8">
        <v>-0.24304366399999999</v>
      </c>
      <c r="H65" s="8">
        <v>5.4828862200000002E-2</v>
      </c>
      <c r="K65" t="s">
        <v>41</v>
      </c>
      <c r="L65" s="8">
        <v>-5.2464400000000001E-2</v>
      </c>
      <c r="M65" s="8">
        <v>2.2526180199999999E-2</v>
      </c>
      <c r="P65" t="s">
        <v>27</v>
      </c>
      <c r="Q65" s="8">
        <v>3.01473798</v>
      </c>
      <c r="R65" s="8">
        <v>3.7281178999999998E-3</v>
      </c>
      <c r="U65" t="s">
        <v>41</v>
      </c>
      <c r="V65" s="8">
        <v>-5.2241610000000001E-2</v>
      </c>
      <c r="W65" s="8">
        <v>2.2451628500000001E-2</v>
      </c>
    </row>
    <row r="66" spans="1:24" x14ac:dyDescent="0.3">
      <c r="A66" t="s">
        <v>39</v>
      </c>
      <c r="B66" s="8">
        <v>4.9725580000000002E-3</v>
      </c>
      <c r="C66" s="8">
        <v>1.7676261E-3</v>
      </c>
      <c r="F66" t="s">
        <v>27</v>
      </c>
      <c r="G66" s="8">
        <v>3.0029402310000002</v>
      </c>
      <c r="H66" s="8">
        <v>5.9905975999999996E-3</v>
      </c>
      <c r="K66" t="s">
        <v>27</v>
      </c>
      <c r="L66" s="8">
        <v>3.0165068900000001</v>
      </c>
      <c r="M66" s="8">
        <v>3.7164921000000001E-3</v>
      </c>
      <c r="P66" t="s">
        <v>33</v>
      </c>
      <c r="Q66" s="8">
        <v>1.919974E-2</v>
      </c>
      <c r="R66" s="8">
        <v>5.5938280000000003E-4</v>
      </c>
      <c r="U66" t="s">
        <v>27</v>
      </c>
      <c r="V66" s="8">
        <v>3.0111504099999999</v>
      </c>
      <c r="W66" s="8">
        <v>3.801811E-3</v>
      </c>
    </row>
    <row r="67" spans="1:24" x14ac:dyDescent="0.3">
      <c r="A67" t="s">
        <v>33</v>
      </c>
      <c r="B67" s="8">
        <v>1.8973107999999999E-2</v>
      </c>
      <c r="C67" s="8">
        <v>5.5665789999999999E-4</v>
      </c>
      <c r="F67" t="s">
        <v>39</v>
      </c>
      <c r="G67" s="8">
        <v>4.7035810000000001E-3</v>
      </c>
      <c r="H67" s="8">
        <v>1.7654566999999999E-3</v>
      </c>
      <c r="K67" t="s">
        <v>42</v>
      </c>
      <c r="L67" s="8">
        <v>1.5787610000000001E-2</v>
      </c>
      <c r="M67" s="8">
        <v>5.0392902999999998E-3</v>
      </c>
      <c r="P67" t="s">
        <v>42</v>
      </c>
      <c r="Q67" s="8">
        <v>1.5697059999999999E-2</v>
      </c>
      <c r="R67" s="8">
        <v>5.0314844000000003E-3</v>
      </c>
      <c r="U67" t="s">
        <v>33</v>
      </c>
      <c r="V67" s="8">
        <v>7.0863380000000004E-2</v>
      </c>
      <c r="W67" s="8">
        <v>1.16543846E-2</v>
      </c>
    </row>
    <row r="68" spans="1:24" x14ac:dyDescent="0.3">
      <c r="A68" t="s">
        <v>28</v>
      </c>
      <c r="B68" s="8">
        <v>7.6680373999999996E-2</v>
      </c>
      <c r="C68" s="8">
        <v>7.3895009999999997E-4</v>
      </c>
      <c r="F68" t="s">
        <v>33</v>
      </c>
      <c r="G68" s="8">
        <v>7.0287558E-2</v>
      </c>
      <c r="H68" s="8">
        <v>1.15895632E-2</v>
      </c>
      <c r="K68" t="s">
        <v>28</v>
      </c>
      <c r="L68" s="8">
        <v>7.7152070000000003E-2</v>
      </c>
      <c r="M68" s="8">
        <v>7.4336740000000001E-4</v>
      </c>
      <c r="P68" t="s">
        <v>28</v>
      </c>
      <c r="Q68" s="8">
        <v>7.7031440000000007E-2</v>
      </c>
      <c r="R68" s="8">
        <v>7.4223550000000001E-4</v>
      </c>
      <c r="U68" t="s">
        <v>42</v>
      </c>
      <c r="V68" s="8">
        <v>1.550868E-2</v>
      </c>
      <c r="W68" s="8">
        <v>5.0227567000000004E-3</v>
      </c>
    </row>
    <row r="69" spans="1:24" x14ac:dyDescent="0.3">
      <c r="F69" t="s">
        <v>28</v>
      </c>
      <c r="G69" s="8">
        <v>7.6540907000000005E-2</v>
      </c>
      <c r="H69" s="8">
        <v>7.3760790000000002E-4</v>
      </c>
      <c r="U69" t="s">
        <v>28</v>
      </c>
      <c r="V69" s="8">
        <v>7.6896729999999996E-2</v>
      </c>
      <c r="W69" s="8">
        <v>7.410114E-4</v>
      </c>
    </row>
    <row r="70" spans="1:24" x14ac:dyDescent="0.3">
      <c r="A70">
        <v>-2</v>
      </c>
      <c r="B70" t="s">
        <v>17</v>
      </c>
      <c r="C70" s="4" t="s">
        <v>18</v>
      </c>
      <c r="D70" s="8">
        <v>-12361.95</v>
      </c>
      <c r="K70">
        <v>-2</v>
      </c>
      <c r="L70" t="s">
        <v>17</v>
      </c>
      <c r="M70" t="s">
        <v>18</v>
      </c>
      <c r="N70" s="8">
        <v>-12294.68</v>
      </c>
      <c r="P70">
        <v>-2</v>
      </c>
      <c r="Q70" t="s">
        <v>17</v>
      </c>
      <c r="R70" t="s">
        <v>18</v>
      </c>
      <c r="S70" s="8">
        <v>-12311.82</v>
      </c>
    </row>
    <row r="71" spans="1:24" x14ac:dyDescent="0.3">
      <c r="C71" s="4"/>
      <c r="F71">
        <v>-2</v>
      </c>
      <c r="G71" t="s">
        <v>17</v>
      </c>
      <c r="H71" t="s">
        <v>18</v>
      </c>
      <c r="I71" s="8">
        <v>-12381.57</v>
      </c>
      <c r="U71">
        <v>-2</v>
      </c>
      <c r="V71" t="s">
        <v>17</v>
      </c>
      <c r="W71" t="s">
        <v>18</v>
      </c>
      <c r="X71" s="8">
        <v>-12331.38</v>
      </c>
    </row>
    <row r="73" spans="1:24" x14ac:dyDescent="0.3">
      <c r="A73" s="3" t="s">
        <v>61</v>
      </c>
      <c r="F73" s="3" t="s">
        <v>62</v>
      </c>
      <c r="K73" s="3" t="s">
        <v>65</v>
      </c>
      <c r="P73" s="3" t="s">
        <v>68</v>
      </c>
      <c r="U73" s="3" t="s">
        <v>71</v>
      </c>
    </row>
    <row r="74" spans="1:24" x14ac:dyDescent="0.3">
      <c r="A74" s="3" t="s">
        <v>60</v>
      </c>
      <c r="F74" s="3" t="s">
        <v>63</v>
      </c>
      <c r="K74" s="3" t="s">
        <v>64</v>
      </c>
      <c r="P74" s="3" t="s">
        <v>67</v>
      </c>
      <c r="U74" s="3" t="s">
        <v>70</v>
      </c>
    </row>
    <row r="75" spans="1:24" x14ac:dyDescent="0.3">
      <c r="A75" t="s">
        <v>13</v>
      </c>
      <c r="F75" t="s">
        <v>13</v>
      </c>
      <c r="K75" t="s">
        <v>13</v>
      </c>
      <c r="P75" t="s">
        <v>13</v>
      </c>
      <c r="U75" t="s">
        <v>13</v>
      </c>
    </row>
    <row r="76" spans="1:24" x14ac:dyDescent="0.3">
      <c r="B76" t="s">
        <v>14</v>
      </c>
      <c r="C76" t="s">
        <v>15</v>
      </c>
      <c r="D76" t="s">
        <v>16</v>
      </c>
      <c r="G76" t="s">
        <v>14</v>
      </c>
      <c r="H76" t="s">
        <v>15</v>
      </c>
      <c r="I76" t="s">
        <v>16</v>
      </c>
      <c r="L76" t="s">
        <v>14</v>
      </c>
      <c r="M76" t="s">
        <v>15</v>
      </c>
      <c r="N76" t="s">
        <v>16</v>
      </c>
      <c r="Q76" t="s">
        <v>14</v>
      </c>
      <c r="R76" t="s">
        <v>15</v>
      </c>
      <c r="S76" t="s">
        <v>16</v>
      </c>
      <c r="V76" t="s">
        <v>14</v>
      </c>
      <c r="W76" t="s">
        <v>15</v>
      </c>
      <c r="X76" t="s">
        <v>16</v>
      </c>
    </row>
    <row r="77" spans="1:24" x14ac:dyDescent="0.3">
      <c r="A77" t="s">
        <v>26</v>
      </c>
      <c r="B77" s="8">
        <v>-8.2584563309999997</v>
      </c>
      <c r="C77" s="8">
        <v>1.32085721E-2</v>
      </c>
      <c r="F77" t="s">
        <v>26</v>
      </c>
      <c r="G77" s="8">
        <v>-8.2276863000000002</v>
      </c>
      <c r="H77" s="8">
        <v>1.29833659E-2</v>
      </c>
      <c r="K77" t="s">
        <v>26</v>
      </c>
      <c r="L77" s="8">
        <v>-8.2592907499999999</v>
      </c>
      <c r="M77" s="8">
        <v>1.34780035E-2</v>
      </c>
      <c r="P77" t="s">
        <v>26</v>
      </c>
      <c r="Q77" s="8">
        <v>-8.2579594832000005</v>
      </c>
      <c r="R77" s="8">
        <v>1.34221299E-2</v>
      </c>
      <c r="U77" t="s">
        <v>26</v>
      </c>
      <c r="V77" s="8">
        <v>-8.2292098249999999</v>
      </c>
      <c r="W77" s="8">
        <v>1.305741E-2</v>
      </c>
    </row>
    <row r="78" spans="1:24" x14ac:dyDescent="0.3">
      <c r="A78" t="s">
        <v>37</v>
      </c>
      <c r="B78" s="8">
        <v>8.1286110000000009E-3</v>
      </c>
      <c r="C78" s="8">
        <v>7.5230930000000004E-4</v>
      </c>
      <c r="F78" t="s">
        <v>27</v>
      </c>
      <c r="G78" s="8">
        <v>3.0147205750000001</v>
      </c>
      <c r="H78" s="8">
        <v>3.0344098999999999E-3</v>
      </c>
      <c r="K78" t="s">
        <v>66</v>
      </c>
      <c r="L78" s="8">
        <v>7.9730970000000002E-3</v>
      </c>
      <c r="M78" s="8">
        <v>9.5261260000000002E-4</v>
      </c>
      <c r="P78" t="s">
        <v>37</v>
      </c>
      <c r="Q78" s="8">
        <v>8.3941030999999996E-3</v>
      </c>
      <c r="R78" s="8">
        <v>1.2373741000000001E-3</v>
      </c>
      <c r="U78" t="s">
        <v>27</v>
      </c>
      <c r="V78" s="8">
        <v>3.0148652299999998</v>
      </c>
      <c r="W78" s="8">
        <v>3.0536391E-3</v>
      </c>
    </row>
    <row r="79" spans="1:24" x14ac:dyDescent="0.3">
      <c r="A79" t="s">
        <v>32</v>
      </c>
      <c r="B79" s="8">
        <v>8.9517340000000001E-2</v>
      </c>
      <c r="C79" s="8">
        <v>2.6357322000000001E-3</v>
      </c>
      <c r="F79" t="s">
        <v>39</v>
      </c>
      <c r="G79" s="8">
        <v>1.8318119999999999E-3</v>
      </c>
      <c r="H79" s="8">
        <v>1.6776599999999999E-4</v>
      </c>
      <c r="K79" t="s">
        <v>32</v>
      </c>
      <c r="L79" s="8">
        <v>0.114153027</v>
      </c>
      <c r="M79" s="8">
        <v>3.5758995000000002E-3</v>
      </c>
      <c r="P79" t="s">
        <v>66</v>
      </c>
      <c r="Q79" s="8">
        <v>-4.292481E-4</v>
      </c>
      <c r="R79" s="8">
        <v>1.5600917E-3</v>
      </c>
      <c r="U79" t="s">
        <v>72</v>
      </c>
      <c r="V79" s="8">
        <v>1.910068E-3</v>
      </c>
      <c r="W79" s="8">
        <v>2.2131000000000001E-4</v>
      </c>
    </row>
    <row r="80" spans="1:24" x14ac:dyDescent="0.3">
      <c r="A80" t="s">
        <v>27</v>
      </c>
      <c r="B80" s="8">
        <v>3.021741928</v>
      </c>
      <c r="C80" s="8">
        <v>3.0092788000000001E-3</v>
      </c>
      <c r="F80" t="s">
        <v>33</v>
      </c>
      <c r="G80" s="8">
        <v>1.9014164E-2</v>
      </c>
      <c r="H80" s="8">
        <v>5.5635669999999995E-4</v>
      </c>
      <c r="K80" t="s">
        <v>27</v>
      </c>
      <c r="L80" s="8">
        <v>3.022035217</v>
      </c>
      <c r="M80" s="8">
        <v>3.0281645E-3</v>
      </c>
      <c r="P80" t="s">
        <v>32</v>
      </c>
      <c r="Q80" s="8">
        <v>8.82656676E-2</v>
      </c>
      <c r="R80" s="8">
        <v>5.2192788999999998E-3</v>
      </c>
      <c r="U80" t="s">
        <v>33</v>
      </c>
      <c r="V80" s="8">
        <v>2.4874436E-2</v>
      </c>
      <c r="W80" s="8">
        <v>7.9269140000000002E-4</v>
      </c>
    </row>
    <row r="81" spans="1:24" x14ac:dyDescent="0.3">
      <c r="A81" t="s">
        <v>28</v>
      </c>
      <c r="B81" s="8">
        <v>7.6857456000000005E-2</v>
      </c>
      <c r="C81" s="8">
        <v>7.4060429999999995E-4</v>
      </c>
      <c r="F81" t="s">
        <v>28</v>
      </c>
      <c r="G81" s="8">
        <v>7.6703225E-2</v>
      </c>
      <c r="H81" s="8">
        <v>7.3917250000000002E-4</v>
      </c>
      <c r="K81" t="s">
        <v>28</v>
      </c>
      <c r="L81" s="8">
        <v>7.7189236999999994E-2</v>
      </c>
      <c r="M81" s="8">
        <v>7.4386540000000005E-4</v>
      </c>
      <c r="P81" t="s">
        <v>27</v>
      </c>
      <c r="Q81" s="8">
        <v>3.0217290499999998</v>
      </c>
      <c r="R81" s="8">
        <v>3.0156266000000002E-3</v>
      </c>
      <c r="U81" t="s">
        <v>28</v>
      </c>
      <c r="V81" s="8">
        <v>7.7017156000000003E-2</v>
      </c>
      <c r="W81" s="8">
        <v>7.4220250000000003E-4</v>
      </c>
    </row>
    <row r="82" spans="1:24" x14ac:dyDescent="0.3">
      <c r="P82" t="s">
        <v>28</v>
      </c>
      <c r="Q82" s="8">
        <v>7.6861028900000003E-2</v>
      </c>
      <c r="R82" s="8">
        <v>7.4069819999999999E-4</v>
      </c>
    </row>
    <row r="83" spans="1:24" x14ac:dyDescent="0.3">
      <c r="A83">
        <v>-2</v>
      </c>
      <c r="B83" t="s">
        <v>17</v>
      </c>
      <c r="C83" t="s">
        <v>18</v>
      </c>
      <c r="D83" s="8">
        <v>-12336.61</v>
      </c>
      <c r="F83">
        <v>-2</v>
      </c>
      <c r="G83" t="s">
        <v>17</v>
      </c>
      <c r="H83" t="s">
        <v>18</v>
      </c>
      <c r="I83" s="8">
        <v>-12358.76</v>
      </c>
      <c r="K83">
        <v>-2</v>
      </c>
      <c r="L83" t="s">
        <v>17</v>
      </c>
      <c r="M83" t="s">
        <v>18</v>
      </c>
      <c r="N83" s="8">
        <v>-12290.84</v>
      </c>
      <c r="U83">
        <v>-2</v>
      </c>
      <c r="V83" t="s">
        <v>17</v>
      </c>
      <c r="W83" t="s">
        <v>18</v>
      </c>
      <c r="X83" s="8">
        <v>-12314.83</v>
      </c>
    </row>
    <row r="84" spans="1:24" x14ac:dyDescent="0.3">
      <c r="P84">
        <v>-2</v>
      </c>
      <c r="Q84" t="s">
        <v>17</v>
      </c>
      <c r="R84" t="s">
        <v>18</v>
      </c>
      <c r="S84" s="8">
        <v>-12336.68</v>
      </c>
    </row>
    <row r="86" spans="1:24" x14ac:dyDescent="0.3">
      <c r="A86" s="3" t="s">
        <v>73</v>
      </c>
      <c r="F86" s="3" t="s">
        <v>76</v>
      </c>
      <c r="K86" s="3" t="s">
        <v>78</v>
      </c>
      <c r="P86" s="3" t="s">
        <v>88</v>
      </c>
      <c r="U86" s="3" t="s">
        <v>92</v>
      </c>
    </row>
    <row r="87" spans="1:24" x14ac:dyDescent="0.3">
      <c r="A87" s="3" t="s">
        <v>74</v>
      </c>
      <c r="F87" s="3" t="s">
        <v>75</v>
      </c>
      <c r="K87" t="s">
        <v>77</v>
      </c>
      <c r="P87" s="3" t="s">
        <v>89</v>
      </c>
      <c r="U87" s="3" t="s">
        <v>93</v>
      </c>
    </row>
    <row r="88" spans="1:24" x14ac:dyDescent="0.3">
      <c r="A88" t="s">
        <v>13</v>
      </c>
      <c r="F88" t="s">
        <v>13</v>
      </c>
      <c r="K88" t="s">
        <v>13</v>
      </c>
      <c r="P88" t="s">
        <v>13</v>
      </c>
      <c r="U88" t="s">
        <v>13</v>
      </c>
    </row>
    <row r="89" spans="1:24" x14ac:dyDescent="0.3">
      <c r="B89" t="s">
        <v>14</v>
      </c>
      <c r="C89" t="s">
        <v>15</v>
      </c>
      <c r="D89" t="s">
        <v>16</v>
      </c>
      <c r="G89" t="s">
        <v>14</v>
      </c>
      <c r="H89" t="s">
        <v>15</v>
      </c>
      <c r="I89" t="s">
        <v>16</v>
      </c>
      <c r="L89" t="s">
        <v>14</v>
      </c>
      <c r="M89" t="s">
        <v>15</v>
      </c>
      <c r="N89" t="s">
        <v>16</v>
      </c>
      <c r="Q89" t="s">
        <v>14</v>
      </c>
      <c r="R89" t="s">
        <v>15</v>
      </c>
      <c r="S89" t="s">
        <v>16</v>
      </c>
      <c r="V89" t="s">
        <v>14</v>
      </c>
      <c r="W89" t="s">
        <v>15</v>
      </c>
      <c r="X89" t="s">
        <v>16</v>
      </c>
    </row>
    <row r="90" spans="1:24" x14ac:dyDescent="0.3">
      <c r="A90" t="s">
        <v>26</v>
      </c>
      <c r="B90" s="8">
        <v>-8.2280780349999993</v>
      </c>
      <c r="C90" s="8">
        <v>1.3002733900000001E-2</v>
      </c>
      <c r="F90" t="s">
        <v>26</v>
      </c>
      <c r="G90" s="8">
        <v>-8.1404222599999994</v>
      </c>
      <c r="H90" s="8">
        <v>3.0269385999999999E-2</v>
      </c>
      <c r="K90" t="s">
        <v>26</v>
      </c>
      <c r="L90" s="8">
        <v>-8.2450223099999995</v>
      </c>
      <c r="M90" s="8">
        <v>1.3424548099999999E-2</v>
      </c>
      <c r="P90" t="s">
        <v>26</v>
      </c>
      <c r="Q90" s="12">
        <v>-8.0642205899999997</v>
      </c>
      <c r="R90" s="12">
        <v>1.6036075E-2</v>
      </c>
      <c r="U90" t="s">
        <v>26</v>
      </c>
      <c r="V90" s="12">
        <v>-7.9970566999999999</v>
      </c>
      <c r="W90" s="12">
        <v>1.8496545499999999E-2</v>
      </c>
      <c r="X90" s="6"/>
    </row>
    <row r="91" spans="1:24" x14ac:dyDescent="0.3">
      <c r="A91" t="s">
        <v>27</v>
      </c>
      <c r="B91" s="8">
        <v>3.014598865</v>
      </c>
      <c r="C91" s="8">
        <v>3.0408404000000001E-3</v>
      </c>
      <c r="F91" t="s">
        <v>37</v>
      </c>
      <c r="G91" s="8">
        <v>4.8531280000000003E-2</v>
      </c>
      <c r="H91" s="8">
        <v>3.9362006999999997E-2</v>
      </c>
      <c r="K91" t="s">
        <v>41</v>
      </c>
      <c r="L91" s="8">
        <v>2.1498969999999999E-2</v>
      </c>
      <c r="M91" s="8">
        <v>3.4484703E-3</v>
      </c>
      <c r="P91" t="s">
        <v>90</v>
      </c>
      <c r="Q91" s="12">
        <v>2.6421839999999999E-2</v>
      </c>
      <c r="R91" s="12">
        <v>6.6769210000000004E-4</v>
      </c>
      <c r="U91" t="s">
        <v>94</v>
      </c>
      <c r="V91" s="12">
        <v>-0.26177921999999998</v>
      </c>
      <c r="W91" s="12">
        <v>3.6522062700000003E-2</v>
      </c>
      <c r="X91" s="6"/>
    </row>
    <row r="92" spans="1:24" x14ac:dyDescent="0.3">
      <c r="A92" t="s">
        <v>39</v>
      </c>
      <c r="B92" s="8">
        <v>1.728324E-3</v>
      </c>
      <c r="C92" s="8">
        <v>2.5891489999999999E-4</v>
      </c>
      <c r="F92" t="s">
        <v>66</v>
      </c>
      <c r="G92" s="8">
        <v>-7.3965429999999999E-2</v>
      </c>
      <c r="H92" s="8">
        <v>4.0484046000000003E-2</v>
      </c>
      <c r="K92" t="s">
        <v>79</v>
      </c>
      <c r="L92" s="8">
        <v>-6.3780699999999996E-3</v>
      </c>
      <c r="M92" s="8">
        <v>4.5229883E-3</v>
      </c>
      <c r="P92" t="s">
        <v>27</v>
      </c>
      <c r="Q92" s="12">
        <v>2.9763031</v>
      </c>
      <c r="R92" s="12">
        <v>3.8500785E-3</v>
      </c>
      <c r="U92" t="s">
        <v>27</v>
      </c>
      <c r="V92" s="12">
        <v>2.96026129</v>
      </c>
      <c r="W92" s="12">
        <v>4.4349372999999996E-3</v>
      </c>
      <c r="X92" s="6"/>
    </row>
    <row r="93" spans="1:24" x14ac:dyDescent="0.3">
      <c r="A93" t="s">
        <v>72</v>
      </c>
      <c r="B93" s="8">
        <v>1.8298399999999999E-4</v>
      </c>
      <c r="C93" s="8">
        <v>3.4015770000000002E-4</v>
      </c>
      <c r="F93" t="s">
        <v>32</v>
      </c>
      <c r="G93" s="8">
        <v>-0.46440882</v>
      </c>
      <c r="H93" s="8">
        <v>0.132334757</v>
      </c>
      <c r="K93" t="s">
        <v>32</v>
      </c>
      <c r="L93" s="8">
        <v>8.8405399999999995E-2</v>
      </c>
      <c r="M93" s="8">
        <v>3.0490284000000002E-3</v>
      </c>
      <c r="P93" t="s">
        <v>28</v>
      </c>
      <c r="Q93" s="12">
        <v>7.3546630000000002E-2</v>
      </c>
      <c r="R93" s="12">
        <v>7.5867980000000001E-4</v>
      </c>
      <c r="U93" t="s">
        <v>90</v>
      </c>
      <c r="V93" s="12">
        <v>8.3487149999999996E-2</v>
      </c>
      <c r="W93" s="12">
        <v>7.9890025999999996E-3</v>
      </c>
      <c r="X93" s="6"/>
    </row>
    <row r="94" spans="1:24" x14ac:dyDescent="0.3">
      <c r="A94" t="s">
        <v>33</v>
      </c>
      <c r="B94" s="8">
        <v>1.9538211E-2</v>
      </c>
      <c r="C94" s="8">
        <v>1.1242117E-3</v>
      </c>
      <c r="F94" t="s">
        <v>27</v>
      </c>
      <c r="G94" s="8">
        <v>2.9944156500000001</v>
      </c>
      <c r="H94" s="8">
        <v>7.001691E-3</v>
      </c>
      <c r="K94" t="s">
        <v>27</v>
      </c>
      <c r="L94" s="8">
        <v>3.0225815599999999</v>
      </c>
      <c r="M94" s="8">
        <v>3.0746584999999998E-3</v>
      </c>
      <c r="P94" s="13" t="s">
        <v>91</v>
      </c>
      <c r="Q94" s="11">
        <v>-11179.16</v>
      </c>
      <c r="R94" s="8"/>
      <c r="U94" t="s">
        <v>28</v>
      </c>
      <c r="V94" s="12">
        <v>7.3147370000000003E-2</v>
      </c>
      <c r="W94" s="12">
        <v>7.5456480000000005E-4</v>
      </c>
      <c r="X94" s="6"/>
    </row>
    <row r="95" spans="1:24" x14ac:dyDescent="0.3">
      <c r="A95" t="s">
        <v>28</v>
      </c>
      <c r="B95" s="8">
        <v>7.6688266000000005E-2</v>
      </c>
      <c r="C95" s="8">
        <v>7.3884199999999997E-4</v>
      </c>
      <c r="F95" t="s">
        <v>39</v>
      </c>
      <c r="G95" s="8">
        <v>-8.5059699999999999E-3</v>
      </c>
      <c r="H95" s="8">
        <v>8.2538909999999993E-3</v>
      </c>
      <c r="K95" t="s">
        <v>28</v>
      </c>
      <c r="L95" s="8">
        <v>7.7216400000000004E-2</v>
      </c>
      <c r="M95" s="8">
        <v>7.4410549999999996E-4</v>
      </c>
      <c r="Q95" s="8"/>
      <c r="R95" s="8"/>
      <c r="U95" s="13" t="s">
        <v>91</v>
      </c>
      <c r="V95" s="12">
        <v>-11230.34</v>
      </c>
      <c r="W95" s="12"/>
      <c r="X95" s="6"/>
    </row>
    <row r="96" spans="1:24" x14ac:dyDescent="0.3">
      <c r="A96" s="13" t="s">
        <v>95</v>
      </c>
      <c r="B96" s="8">
        <v>-12359.05</v>
      </c>
      <c r="F96" t="s">
        <v>72</v>
      </c>
      <c r="G96" s="8">
        <v>1.6287980000000001E-2</v>
      </c>
      <c r="H96" s="8">
        <v>8.5429870000000002E-3</v>
      </c>
      <c r="K96" s="13" t="s">
        <v>95</v>
      </c>
      <c r="L96" s="8">
        <v>-12286.84</v>
      </c>
      <c r="Q96" s="8"/>
      <c r="R96" s="8"/>
      <c r="V96" s="8"/>
      <c r="W96" s="8"/>
    </row>
    <row r="97" spans="1:23" x14ac:dyDescent="0.3">
      <c r="F97" t="s">
        <v>33</v>
      </c>
      <c r="G97" s="8">
        <v>0.11893933</v>
      </c>
      <c r="H97" s="8">
        <v>2.7943742000000001E-2</v>
      </c>
      <c r="Q97" s="8"/>
      <c r="R97" s="8"/>
      <c r="V97" s="8"/>
      <c r="W97" s="8"/>
    </row>
    <row r="98" spans="1:23" x14ac:dyDescent="0.3">
      <c r="F98" t="s">
        <v>28</v>
      </c>
      <c r="G98" s="8">
        <v>7.6495499999999994E-2</v>
      </c>
      <c r="H98" s="8">
        <v>7.3717499999999996E-4</v>
      </c>
      <c r="Q98" s="8"/>
      <c r="R98" s="8"/>
    </row>
    <row r="99" spans="1:23" x14ac:dyDescent="0.3">
      <c r="F99" s="13" t="s">
        <v>95</v>
      </c>
      <c r="G99" s="8">
        <v>-12388</v>
      </c>
    </row>
    <row r="100" spans="1:23" x14ac:dyDescent="0.3">
      <c r="S100" s="8"/>
    </row>
    <row r="102" spans="1:23" x14ac:dyDescent="0.3">
      <c r="A102" s="3" t="s">
        <v>96</v>
      </c>
      <c r="F102" s="3" t="s">
        <v>99</v>
      </c>
      <c r="K102" s="3" t="s">
        <v>100</v>
      </c>
      <c r="P102" s="3" t="s">
        <v>103</v>
      </c>
    </row>
    <row r="103" spans="1:23" x14ac:dyDescent="0.3">
      <c r="A103" s="3" t="s">
        <v>97</v>
      </c>
      <c r="F103" s="3" t="s">
        <v>98</v>
      </c>
      <c r="K103" s="3" t="s">
        <v>101</v>
      </c>
      <c r="P103" s="3" t="s">
        <v>104</v>
      </c>
    </row>
    <row r="104" spans="1:23" x14ac:dyDescent="0.3">
      <c r="A104" t="s">
        <v>13</v>
      </c>
      <c r="F104" t="s">
        <v>13</v>
      </c>
      <c r="K104" t="s">
        <v>13</v>
      </c>
      <c r="P104" t="s">
        <v>13</v>
      </c>
    </row>
    <row r="105" spans="1:23" x14ac:dyDescent="0.3">
      <c r="B105" t="s">
        <v>14</v>
      </c>
      <c r="C105" t="s">
        <v>15</v>
      </c>
      <c r="D105" t="s">
        <v>16</v>
      </c>
      <c r="G105" t="s">
        <v>14</v>
      </c>
      <c r="H105" t="s">
        <v>15</v>
      </c>
      <c r="I105" t="s">
        <v>16</v>
      </c>
      <c r="L105" t="s">
        <v>14</v>
      </c>
      <c r="M105" t="s">
        <v>15</v>
      </c>
      <c r="N105" t="s">
        <v>16</v>
      </c>
      <c r="Q105" t="s">
        <v>14</v>
      </c>
      <c r="R105" t="s">
        <v>15</v>
      </c>
      <c r="S105" t="s">
        <v>16</v>
      </c>
    </row>
    <row r="106" spans="1:23" x14ac:dyDescent="0.3">
      <c r="A106" t="s">
        <v>26</v>
      </c>
      <c r="B106" s="14">
        <v>-8.0219571900000002</v>
      </c>
      <c r="C106" s="14">
        <v>1.56712177E-2</v>
      </c>
      <c r="D106" s="6"/>
      <c r="F106" t="s">
        <v>26</v>
      </c>
      <c r="G106" s="12">
        <v>-8.0013496157000006</v>
      </c>
      <c r="H106" s="12">
        <v>3.3690932600000001E-2</v>
      </c>
      <c r="I106" s="6"/>
      <c r="K106" t="s">
        <v>26</v>
      </c>
      <c r="L106" s="12">
        <v>-7.9914936809999997</v>
      </c>
      <c r="M106" s="12">
        <v>1.6883218799999999E-2</v>
      </c>
      <c r="N106" s="6"/>
      <c r="P106" t="s">
        <v>26</v>
      </c>
      <c r="Q106" s="12">
        <v>-7.9610276100000004</v>
      </c>
      <c r="R106" s="12">
        <v>1.6433741500000001E-2</v>
      </c>
      <c r="S106" s="6"/>
    </row>
    <row r="107" spans="1:23" x14ac:dyDescent="0.3">
      <c r="A107" t="s">
        <v>32</v>
      </c>
      <c r="B107" s="14">
        <v>5.1730100000000001E-2</v>
      </c>
      <c r="C107" s="14">
        <v>2.8417410000000001E-3</v>
      </c>
      <c r="D107" s="6"/>
      <c r="F107" t="s">
        <v>37</v>
      </c>
      <c r="G107" s="12">
        <v>-1.0251039999999999E-2</v>
      </c>
      <c r="H107" s="12">
        <v>1.0501219399999999E-2</v>
      </c>
      <c r="I107" s="6"/>
      <c r="K107" t="s">
        <v>37</v>
      </c>
      <c r="L107" s="12">
        <v>6.0302079999999996E-3</v>
      </c>
      <c r="M107" s="12">
        <v>8.9032909999999996E-4</v>
      </c>
      <c r="N107" s="6"/>
      <c r="P107" t="s">
        <v>32</v>
      </c>
      <c r="Q107" s="12">
        <v>-0.45587249000000002</v>
      </c>
      <c r="R107" s="12">
        <v>5.4862015100000001E-2</v>
      </c>
      <c r="S107" s="6"/>
    </row>
    <row r="108" spans="1:23" x14ac:dyDescent="0.3">
      <c r="A108" t="s">
        <v>27</v>
      </c>
      <c r="B108" s="14">
        <v>2.9656666999999999</v>
      </c>
      <c r="C108" s="14">
        <v>3.7665613E-3</v>
      </c>
      <c r="D108" s="6"/>
      <c r="F108" t="s">
        <v>66</v>
      </c>
      <c r="G108" s="12">
        <v>-3.4584048999999999E-3</v>
      </c>
      <c r="H108" s="12">
        <v>1.9878156999999998E-3</v>
      </c>
      <c r="I108" s="6"/>
      <c r="K108" t="s">
        <v>66</v>
      </c>
      <c r="L108" s="12">
        <v>1.8263000000000001E-3</v>
      </c>
      <c r="M108" s="12">
        <v>1.8263000000000001E-3</v>
      </c>
      <c r="N108" s="6"/>
      <c r="P108" t="s">
        <v>27</v>
      </c>
      <c r="Q108" s="12">
        <v>2.95056034</v>
      </c>
      <c r="R108" s="12">
        <v>3.9610556E-3</v>
      </c>
      <c r="S108" s="6"/>
    </row>
    <row r="109" spans="1:23" x14ac:dyDescent="0.3">
      <c r="A109" t="s">
        <v>90</v>
      </c>
      <c r="B109" s="14">
        <v>2.0680259999999999E-2</v>
      </c>
      <c r="C109" s="14">
        <v>7.1826769999999999E-4</v>
      </c>
      <c r="D109" s="6"/>
      <c r="F109" t="s">
        <v>32</v>
      </c>
      <c r="G109" s="12">
        <v>5.8333085100000001E-2</v>
      </c>
      <c r="H109" s="12">
        <v>6.2888613000000003E-3</v>
      </c>
      <c r="I109" s="6"/>
      <c r="K109" t="s">
        <v>32</v>
      </c>
      <c r="L109" s="12">
        <v>-0.43310946</v>
      </c>
      <c r="M109" s="12">
        <v>5.4522586800000002E-2</v>
      </c>
      <c r="N109" s="6"/>
      <c r="P109" t="s">
        <v>90</v>
      </c>
      <c r="Q109" s="12">
        <v>2.3486099999999999E-2</v>
      </c>
      <c r="R109" s="12">
        <v>7.7290469999999995E-4</v>
      </c>
      <c r="S109" s="6"/>
    </row>
    <row r="110" spans="1:23" x14ac:dyDescent="0.3">
      <c r="A110" t="s">
        <v>28</v>
      </c>
      <c r="B110" s="14">
        <v>7.1080130000000005E-2</v>
      </c>
      <c r="C110" s="14">
        <v>7.3320679999999997E-4</v>
      </c>
      <c r="D110" s="6"/>
      <c r="F110" t="s">
        <v>27</v>
      </c>
      <c r="G110" s="12">
        <v>2.9577786987999999</v>
      </c>
      <c r="H110" s="12">
        <v>8.0174545999999996E-3</v>
      </c>
      <c r="I110" s="6"/>
      <c r="K110" t="s">
        <v>27</v>
      </c>
      <c r="L110" s="12">
        <v>2.9540584060000001</v>
      </c>
      <c r="M110" s="12">
        <v>3.956205E-3</v>
      </c>
      <c r="N110" s="6"/>
      <c r="P110" t="s">
        <v>33</v>
      </c>
      <c r="Q110" s="12">
        <v>0.12212265</v>
      </c>
      <c r="R110" s="12">
        <v>1.21924515E-2</v>
      </c>
      <c r="S110" s="6"/>
    </row>
    <row r="111" spans="1:23" x14ac:dyDescent="0.3">
      <c r="A111" s="13" t="s">
        <v>91</v>
      </c>
      <c r="B111" s="14">
        <v>-11499.45</v>
      </c>
      <c r="C111" s="14"/>
      <c r="D111" s="6"/>
      <c r="F111" t="s">
        <v>90</v>
      </c>
      <c r="G111" s="12">
        <v>1.76702927E-2</v>
      </c>
      <c r="H111" s="12">
        <v>1.4906553999999999E-3</v>
      </c>
      <c r="I111" s="6"/>
      <c r="K111" t="s">
        <v>90</v>
      </c>
      <c r="L111" s="12">
        <v>2.2970661999999999E-2</v>
      </c>
      <c r="M111" s="12">
        <v>7.6915779999999997E-4</v>
      </c>
      <c r="N111" s="6"/>
      <c r="P111" t="s">
        <v>102</v>
      </c>
      <c r="Q111" s="12">
        <v>-1.657233E-2</v>
      </c>
      <c r="R111" s="12">
        <v>1.9492775999999999E-3</v>
      </c>
      <c r="S111" s="6"/>
    </row>
    <row r="112" spans="1:23" x14ac:dyDescent="0.3">
      <c r="F112" t="s">
        <v>39</v>
      </c>
      <c r="G112" s="12">
        <v>3.6115292000000001E-3</v>
      </c>
      <c r="H112" s="12">
        <v>2.5280175000000002E-3</v>
      </c>
      <c r="K112" t="s">
        <v>33</v>
      </c>
      <c r="L112" s="12">
        <v>0.115765033</v>
      </c>
      <c r="M112" s="12">
        <v>1.2091681199999999E-2</v>
      </c>
      <c r="P112" t="s">
        <v>28</v>
      </c>
      <c r="Q112" s="12">
        <v>7.0162290000000002E-2</v>
      </c>
      <c r="R112" s="12">
        <v>7.2372690000000004E-4</v>
      </c>
    </row>
    <row r="113" spans="1:18" x14ac:dyDescent="0.3">
      <c r="F113" t="s">
        <v>72</v>
      </c>
      <c r="G113" s="12">
        <v>9.3574040000000004E-4</v>
      </c>
      <c r="H113" s="12">
        <v>4.9735909999999999E-4</v>
      </c>
      <c r="K113" t="s">
        <v>102</v>
      </c>
      <c r="L113" s="12">
        <v>-1.6700092E-2</v>
      </c>
      <c r="M113" s="12">
        <v>1.9339985000000001E-3</v>
      </c>
      <c r="P113" s="13" t="s">
        <v>91</v>
      </c>
      <c r="Q113" s="12">
        <v>-11621.48</v>
      </c>
      <c r="R113" s="6"/>
    </row>
    <row r="114" spans="1:18" x14ac:dyDescent="0.3">
      <c r="F114" t="s">
        <v>28</v>
      </c>
      <c r="G114" s="12">
        <v>7.0249123499999996E-2</v>
      </c>
      <c r="H114" s="12">
        <v>7.246237E-4</v>
      </c>
      <c r="K114" t="s">
        <v>28</v>
      </c>
      <c r="L114" s="12">
        <v>6.9476483000000006E-2</v>
      </c>
      <c r="M114" s="12">
        <v>7.1664250000000004E-4</v>
      </c>
      <c r="Q114" s="6"/>
      <c r="R114" s="6"/>
    </row>
    <row r="115" spans="1:18" x14ac:dyDescent="0.3">
      <c r="F115" s="13" t="s">
        <v>91</v>
      </c>
      <c r="G115" s="12">
        <v>-11609.87</v>
      </c>
      <c r="H115" s="6"/>
      <c r="K115" s="13" t="s">
        <v>91</v>
      </c>
      <c r="L115" s="12">
        <v>-11713.7</v>
      </c>
      <c r="M115" s="6"/>
    </row>
    <row r="118" spans="1:18" x14ac:dyDescent="0.3">
      <c r="A118" s="3" t="s">
        <v>106</v>
      </c>
    </row>
    <row r="119" spans="1:18" x14ac:dyDescent="0.3">
      <c r="A119" s="3" t="s">
        <v>107</v>
      </c>
    </row>
    <row r="120" spans="1:18" x14ac:dyDescent="0.3">
      <c r="A120" t="s">
        <v>13</v>
      </c>
    </row>
    <row r="121" spans="1:18" x14ac:dyDescent="0.3">
      <c r="B121" t="s">
        <v>14</v>
      </c>
      <c r="C121" t="s">
        <v>15</v>
      </c>
      <c r="D121" t="s">
        <v>16</v>
      </c>
    </row>
    <row r="122" spans="1:18" x14ac:dyDescent="0.3">
      <c r="A122" t="s">
        <v>26</v>
      </c>
      <c r="B122" s="12">
        <v>-8.1881568599999994</v>
      </c>
      <c r="C122" s="12">
        <v>3.2293056899999999E-2</v>
      </c>
    </row>
    <row r="123" spans="1:18" x14ac:dyDescent="0.3">
      <c r="A123" t="s">
        <v>37</v>
      </c>
      <c r="B123" s="12">
        <v>4.2465910000000003E-2</v>
      </c>
      <c r="C123" s="12">
        <v>3.9840055499999999E-2</v>
      </c>
    </row>
    <row r="124" spans="1:18" x14ac:dyDescent="0.3">
      <c r="A124" t="s">
        <v>66</v>
      </c>
      <c r="B124" s="12">
        <v>-6.3752429999999999E-2</v>
      </c>
      <c r="C124" s="12">
        <v>4.1055595700000003E-2</v>
      </c>
    </row>
    <row r="125" spans="1:18" x14ac:dyDescent="0.3">
      <c r="A125" t="s">
        <v>32</v>
      </c>
      <c r="B125" s="12">
        <v>-0.38395770000000001</v>
      </c>
      <c r="C125" s="12">
        <v>0.13452786520000001</v>
      </c>
    </row>
    <row r="126" spans="1:18" x14ac:dyDescent="0.3">
      <c r="A126" t="s">
        <v>27</v>
      </c>
      <c r="B126" s="12">
        <v>3.0058004199999999</v>
      </c>
      <c r="C126" s="12">
        <v>7.4449842E-3</v>
      </c>
    </row>
    <row r="127" spans="1:18" x14ac:dyDescent="0.3">
      <c r="A127" t="s">
        <v>39</v>
      </c>
      <c r="B127" s="12">
        <v>-7.2166299999999999E-3</v>
      </c>
      <c r="C127" s="12">
        <v>8.3545531999999999E-3</v>
      </c>
    </row>
    <row r="128" spans="1:18" x14ac:dyDescent="0.3">
      <c r="A128" t="s">
        <v>72</v>
      </c>
      <c r="B128" s="12">
        <v>1.4203840000000001E-2</v>
      </c>
      <c r="C128" s="12">
        <v>8.6657903999999997E-3</v>
      </c>
    </row>
    <row r="129" spans="1:3" x14ac:dyDescent="0.3">
      <c r="A129" t="s">
        <v>33</v>
      </c>
      <c r="B129" s="12">
        <v>0.1008751</v>
      </c>
      <c r="C129" s="12">
        <v>2.8423632599999998E-2</v>
      </c>
    </row>
    <row r="130" spans="1:3" x14ac:dyDescent="0.3">
      <c r="A130" t="s">
        <v>28</v>
      </c>
      <c r="B130" s="12">
        <v>7.5793180000000002E-2</v>
      </c>
      <c r="C130" s="12">
        <v>7.8184930000000004E-4</v>
      </c>
    </row>
    <row r="131" spans="1:3" x14ac:dyDescent="0.3">
      <c r="A131" s="13" t="s">
        <v>95</v>
      </c>
      <c r="B131" s="12">
        <v>-10896.41</v>
      </c>
      <c r="C13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AIC</vt:lpstr>
      <vt:lpstr>Sheet3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Christopher Long</dc:creator>
  <cp:lastModifiedBy>Jon.Richar</cp:lastModifiedBy>
  <dcterms:created xsi:type="dcterms:W3CDTF">2012-10-16T23:02:33Z</dcterms:created>
  <dcterms:modified xsi:type="dcterms:W3CDTF">2023-12-05T22:21:24Z</dcterms:modified>
</cp:coreProperties>
</file>