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c5367e7870d7541/Documents/data science/assisements/"/>
    </mc:Choice>
  </mc:AlternateContent>
  <xr:revisionPtr revIDLastSave="302" documentId="8_{91393EA7-F878-4D54-B6A1-E98CB497F129}" xr6:coauthVersionLast="47" xr6:coauthVersionMax="47" xr10:uidLastSave="{7E1CE212-D57E-43A3-B58F-D06CD4725E55}"/>
  <bookViews>
    <workbookView xWindow="-108" yWindow="-108" windowWidth="23256" windowHeight="12456" firstSheet="1" activeTab="3" xr2:uid="{CE291FA5-B23D-43DB-AF2B-95A166DD5C81}"/>
  </bookViews>
  <sheets>
    <sheet name="1.Basic Pivot Table Creation" sheetId="3" r:id="rId1"/>
    <sheet name="2.Bar Chart for Category Sales" sheetId="4" r:id="rId2"/>
    <sheet name="3.Pivot Tables and Trendanalysi" sheetId="5" r:id="rId3"/>
    <sheet name="4.Scatter Plot for Price " sheetId="6" r:id="rId4"/>
    <sheet name="ORGINAL DATASET" sheetId="1" r:id="rId5"/>
  </sheets>
  <calcPr calcId="191029"/>
  <pivotCaches>
    <pivotCache cacheId="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6" l="1"/>
  <c r="A41" i="6"/>
  <c r="C41" i="5"/>
  <c r="A41" i="5"/>
  <c r="C41" i="4"/>
  <c r="A41" i="4"/>
  <c r="C41" i="1"/>
  <c r="A41" i="1"/>
  <c r="A41" i="3"/>
  <c r="C41" i="3"/>
</calcChain>
</file>

<file path=xl/sharedStrings.xml><?xml version="1.0" encoding="utf-8"?>
<sst xmlns="http://schemas.openxmlformats.org/spreadsheetml/2006/main" count="652" uniqueCount="76">
  <si>
    <t>ROYAL ENFIELD MOTORCYCLE MODELS &amp; PRICE</t>
  </si>
  <si>
    <t xml:space="preserve">MODEL NAME </t>
  </si>
  <si>
    <t>COLOUR</t>
  </si>
  <si>
    <t>PRICE</t>
  </si>
  <si>
    <t>CATEGORY</t>
  </si>
  <si>
    <t>BULLET 350</t>
  </si>
  <si>
    <t>MILLITARY BLACK , MILLTARY RED</t>
  </si>
  <si>
    <t>350cc</t>
  </si>
  <si>
    <t>MILLITARY SILVER BLACK, MILLITARY SILVER RED</t>
  </si>
  <si>
    <t>THE STANDARD BLACK, THE STANDARD MAROON</t>
  </si>
  <si>
    <t>BLACK GOLD</t>
  </si>
  <si>
    <t xml:space="preserve">HUNTER 350 </t>
  </si>
  <si>
    <t>FACTORY BLACK, FACTORY SILVER</t>
  </si>
  <si>
    <t>350cc RETRO</t>
  </si>
  <si>
    <t>DAPPER WHITE, DAPPER GREY, DAPPER ORANGE</t>
  </si>
  <si>
    <t>350cc METRO</t>
  </si>
  <si>
    <t>REBEL BLUE, REBEL BLACK, REBEL RED</t>
  </si>
  <si>
    <t>CLASSIC 350</t>
  </si>
  <si>
    <t>REDDITCH GREY, REDDITCH RED</t>
  </si>
  <si>
    <t>350cc Single Channel ABS</t>
  </si>
  <si>
    <t>HALCYON BLACK, HALCYON GREEN</t>
  </si>
  <si>
    <t>350cc Dual Chanal ABS</t>
  </si>
  <si>
    <t>SIGNALS MARSH GREY, SIGNALS DESERT SAND</t>
  </si>
  <si>
    <t>DARK SEALTH BLACK, DARK GUNMETAL GREY</t>
  </si>
  <si>
    <t>CROME BRONZE, CROME RED</t>
  </si>
  <si>
    <t>METEOR 350</t>
  </si>
  <si>
    <t>FIREBALL BLACK, RED, BLUE, MATT GREEN</t>
  </si>
  <si>
    <t>350cc Fireball</t>
  </si>
  <si>
    <t>STELLAR BLUE, RED, BLACK</t>
  </si>
  <si>
    <t>350cc Stellar</t>
  </si>
  <si>
    <t>AURORA BLUE, GREEN, BLACK</t>
  </si>
  <si>
    <t xml:space="preserve">350cc Aurora </t>
  </si>
  <si>
    <t>SUPERNOVA BLUE, RED</t>
  </si>
  <si>
    <t xml:space="preserve"> 350cc Super Nova</t>
  </si>
  <si>
    <t>HIMALAYAN 411</t>
  </si>
  <si>
    <t>GRAPHITE YELLOW, RED, BLUE</t>
  </si>
  <si>
    <t>411cc Scram</t>
  </si>
  <si>
    <t>SKYLINE BLUE, BLAZING BLACK</t>
  </si>
  <si>
    <t>WHITE FLAME, SILVER SPIRIT</t>
  </si>
  <si>
    <t>HIMALAYAN 450</t>
  </si>
  <si>
    <t>KAZA BROWN</t>
  </si>
  <si>
    <t>450cc</t>
  </si>
  <si>
    <t>SLATE HIMALAYAN SALT, SLATE POPPY BLUE</t>
  </si>
  <si>
    <t>KAMET WHITE</t>
  </si>
  <si>
    <t>HANLE BLACK</t>
  </si>
  <si>
    <t>INTERCEPTOR 650</t>
  </si>
  <si>
    <t>CANYON RED, CALI GREEN</t>
  </si>
  <si>
    <t>650cc Twin cylinder</t>
  </si>
  <si>
    <t>SUNSET STRIP BLACK, BLACKPEARL</t>
  </si>
  <si>
    <t>BARCELONA BLUE, BLACKRAY</t>
  </si>
  <si>
    <t>650cc Twin cylinder with alloy</t>
  </si>
  <si>
    <t>MARK TWO CROME</t>
  </si>
  <si>
    <t>CONTINENTAL GT 650</t>
  </si>
  <si>
    <t>ROCKER RED, BRITISH RACING GREEN</t>
  </si>
  <si>
    <t>DUX DELUXUE</t>
  </si>
  <si>
    <t>APEX GREY, SLIPSTREAM BLUE</t>
  </si>
  <si>
    <t>Mr CLEAN CROME</t>
  </si>
  <si>
    <t>SUPER METEOR 650</t>
  </si>
  <si>
    <t>ASTRAL BLACK, ASTRAL BLUE, ASTRAL GREEN</t>
  </si>
  <si>
    <t>650cc c22 (connected)</t>
  </si>
  <si>
    <t>INTERSTELLAR GREEN, INTERSTELLAR GREY</t>
  </si>
  <si>
    <t>CELESTIAL RED, CELESTIAL BLUE</t>
  </si>
  <si>
    <t>SHOTGUN 650</t>
  </si>
  <si>
    <t>SHEET METAL GREY</t>
  </si>
  <si>
    <t>650cc</t>
  </si>
  <si>
    <t>GREEN DRILL, PLASMA BLUE</t>
  </si>
  <si>
    <t>STENCIL WHITE</t>
  </si>
  <si>
    <t>SALES IN 2024</t>
  </si>
  <si>
    <t>Grand Total</t>
  </si>
  <si>
    <t>Sum of SALES IN 2024</t>
  </si>
  <si>
    <t>MODEL NAME</t>
  </si>
  <si>
    <t>(All)</t>
  </si>
  <si>
    <t>(Multiple Items)</t>
  </si>
  <si>
    <t>CATEGORY(350,411,450,650)</t>
  </si>
  <si>
    <t>TOTAL SALES OF 350 CC CATEGORY IN 2024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</si>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</sst>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 val="double"/>
      <sz val="12"/>
      <color theme="7" tint="-0.249977111117893"/>
      <name val="Calibri"/>
      <family val="2"/>
      <scheme val="minor"/>
    </font>
    <font>
      <b/>
      <u/>
      <sz val="12"/>
      <color rgb="FFCC3300"/>
      <name val="Cooper Black"/>
      <family val="1"/>
    </font>
    <font>
      <b/>
      <u/>
      <sz val="11"/>
      <color rgb="FFCC3300"/>
      <name val="Cooper Black"/>
      <family val="1"/>
    </font>
    <font>
      <sz val="11"/>
      <color rgb="FFCC3300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i/>
      <sz val="11"/>
      <color theme="7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7" tint="-0.249977111117893"/>
      <name val="Arial"/>
      <family val="2"/>
    </font>
    <font>
      <b/>
      <sz val="11"/>
      <color theme="4" tint="-0.249977111117893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i/>
      <sz val="11"/>
      <color theme="5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i/>
      <sz val="11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rgb="FFFF7C80"/>
      <name val="Calibri"/>
      <family val="2"/>
      <scheme val="minor"/>
    </font>
    <font>
      <i/>
      <sz val="11"/>
      <color rgb="FFFF7C80"/>
      <name val="Calibri"/>
      <family val="2"/>
      <scheme val="minor"/>
    </font>
    <font>
      <sz val="11"/>
      <color rgb="FFFF7C8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i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FF00FF"/>
      <name val="Calibri"/>
      <family val="2"/>
      <scheme val="minor"/>
    </font>
    <font>
      <i/>
      <sz val="11"/>
      <color rgb="FFFF00FF"/>
      <name val="Calibri"/>
      <family val="2"/>
      <scheme val="minor"/>
    </font>
    <font>
      <sz val="11"/>
      <color rgb="FFFF00FF"/>
      <name val="Calibri"/>
      <family val="2"/>
      <scheme val="minor"/>
    </font>
    <font>
      <b/>
      <sz val="11"/>
      <color rgb="FF0066FF"/>
      <name val="Calibri"/>
      <family val="2"/>
      <scheme val="minor"/>
    </font>
    <font>
      <i/>
      <sz val="11"/>
      <color rgb="FF0066FF"/>
      <name val="Calibri"/>
      <family val="2"/>
      <scheme val="minor"/>
    </font>
    <font>
      <sz val="11"/>
      <color rgb="FF0066FF"/>
      <name val="Calibri"/>
      <family val="2"/>
      <scheme val="minor"/>
    </font>
    <font>
      <b/>
      <sz val="11"/>
      <color rgb="FF808000"/>
      <name val="Calibri"/>
      <family val="2"/>
      <scheme val="minor"/>
    </font>
    <font>
      <i/>
      <sz val="11"/>
      <color rgb="FF808000"/>
      <name val="Calibri"/>
      <family val="2"/>
      <scheme val="minor"/>
    </font>
    <font>
      <sz val="11"/>
      <color rgb="FF808000"/>
      <name val="Calibri"/>
      <family val="2"/>
      <scheme val="minor"/>
    </font>
    <font>
      <b/>
      <sz val="11"/>
      <color rgb="FF508E70"/>
      <name val="Calibri"/>
      <family val="2"/>
      <scheme val="minor"/>
    </font>
    <font>
      <i/>
      <sz val="11"/>
      <color rgb="FF508E70"/>
      <name val="Calibri"/>
      <family val="2"/>
      <scheme val="minor"/>
    </font>
    <font>
      <sz val="11"/>
      <color rgb="FF508E7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22"/>
      <color rgb="FF7030A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2" borderId="1" xfId="0" applyFill="1" applyBorder="1" applyAlignment="1">
      <alignment horizontal="left" vertical="center" indent="21"/>
    </xf>
    <xf numFmtId="0" fontId="2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0" fontId="4" fillId="3" borderId="6" xfId="0" applyFont="1" applyFill="1" applyBorder="1" applyAlignment="1">
      <alignment horizontal="left"/>
    </xf>
    <xf numFmtId="0" fontId="5" fillId="0" borderId="0" xfId="0" applyFont="1"/>
    <xf numFmtId="0" fontId="6" fillId="0" borderId="7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8" fillId="0" borderId="8" xfId="0" applyFont="1" applyBorder="1" applyAlignment="1">
      <alignment horizontal="left"/>
    </xf>
    <xf numFmtId="0" fontId="0" fillId="0" borderId="0" xfId="0" applyAlignment="1">
      <alignment horizontal="left"/>
    </xf>
    <xf numFmtId="0" fontId="9" fillId="0" borderId="0" xfId="0" applyFont="1" applyAlignment="1">
      <alignment horizontal="right"/>
    </xf>
    <xf numFmtId="0" fontId="10" fillId="0" borderId="8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3" fillId="0" borderId="8" xfId="0" applyFont="1" applyBorder="1" applyAlignment="1">
      <alignment horizontal="left"/>
    </xf>
    <xf numFmtId="0" fontId="14" fillId="0" borderId="7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6" fillId="0" borderId="8" xfId="0" applyFont="1" applyBorder="1" applyAlignment="1">
      <alignment horizontal="left"/>
    </xf>
    <xf numFmtId="0" fontId="17" fillId="0" borderId="7" xfId="0" applyFont="1" applyBorder="1" applyAlignment="1">
      <alignment horizontal="left"/>
    </xf>
    <xf numFmtId="0" fontId="18" fillId="0" borderId="0" xfId="0" applyFont="1" applyAlignment="1">
      <alignment horizontal="left"/>
    </xf>
    <xf numFmtId="0" fontId="19" fillId="0" borderId="8" xfId="0" applyFont="1" applyBorder="1" applyAlignment="1">
      <alignment horizontal="left"/>
    </xf>
    <xf numFmtId="0" fontId="20" fillId="0" borderId="7" xfId="0" applyFont="1" applyBorder="1" applyAlignment="1">
      <alignment horizontal="left"/>
    </xf>
    <xf numFmtId="0" fontId="21" fillId="0" borderId="0" xfId="0" applyFont="1" applyAlignment="1">
      <alignment horizontal="left"/>
    </xf>
    <xf numFmtId="0" fontId="22" fillId="0" borderId="8" xfId="0" applyFont="1" applyBorder="1" applyAlignment="1">
      <alignment horizontal="left"/>
    </xf>
    <xf numFmtId="0" fontId="23" fillId="0" borderId="7" xfId="0" applyFont="1" applyBorder="1" applyAlignment="1">
      <alignment horizontal="left"/>
    </xf>
    <xf numFmtId="0" fontId="24" fillId="0" borderId="0" xfId="0" applyFont="1" applyAlignment="1">
      <alignment horizontal="left"/>
    </xf>
    <xf numFmtId="0" fontId="25" fillId="0" borderId="8" xfId="0" applyFont="1" applyBorder="1" applyAlignment="1">
      <alignment horizontal="left"/>
    </xf>
    <xf numFmtId="0" fontId="26" fillId="0" borderId="7" xfId="0" applyFont="1" applyBorder="1" applyAlignment="1">
      <alignment horizontal="left"/>
    </xf>
    <xf numFmtId="0" fontId="27" fillId="0" borderId="0" xfId="0" applyFont="1" applyAlignment="1">
      <alignment horizontal="left"/>
    </xf>
    <xf numFmtId="0" fontId="28" fillId="0" borderId="8" xfId="0" applyFont="1" applyBorder="1" applyAlignment="1">
      <alignment horizontal="left"/>
    </xf>
    <xf numFmtId="0" fontId="29" fillId="0" borderId="7" xfId="0" applyFont="1" applyBorder="1" applyAlignment="1">
      <alignment horizontal="left"/>
    </xf>
    <xf numFmtId="0" fontId="30" fillId="0" borderId="0" xfId="0" applyFont="1" applyAlignment="1">
      <alignment horizontal="left"/>
    </xf>
    <xf numFmtId="0" fontId="31" fillId="0" borderId="8" xfId="0" applyFont="1" applyBorder="1" applyAlignment="1">
      <alignment horizontal="left"/>
    </xf>
    <xf numFmtId="0" fontId="32" fillId="0" borderId="7" xfId="0" applyFont="1" applyBorder="1" applyAlignment="1">
      <alignment horizontal="left"/>
    </xf>
    <xf numFmtId="0" fontId="33" fillId="0" borderId="0" xfId="0" applyFont="1" applyAlignment="1">
      <alignment horizontal="left"/>
    </xf>
    <xf numFmtId="0" fontId="34" fillId="0" borderId="8" xfId="0" applyFont="1" applyBorder="1" applyAlignment="1">
      <alignment horizontal="left"/>
    </xf>
    <xf numFmtId="0" fontId="34" fillId="0" borderId="0" xfId="0" applyFont="1"/>
    <xf numFmtId="0" fontId="35" fillId="0" borderId="7" xfId="0" applyFont="1" applyBorder="1" applyAlignment="1">
      <alignment horizontal="left"/>
    </xf>
    <xf numFmtId="0" fontId="36" fillId="0" borderId="0" xfId="0" applyFont="1" applyAlignment="1">
      <alignment horizontal="left"/>
    </xf>
    <xf numFmtId="0" fontId="37" fillId="0" borderId="8" xfId="0" applyFont="1" applyBorder="1" applyAlignment="1">
      <alignment horizontal="left"/>
    </xf>
    <xf numFmtId="0" fontId="37" fillId="0" borderId="0" xfId="0" applyFont="1"/>
    <xf numFmtId="0" fontId="35" fillId="0" borderId="9" xfId="0" applyFont="1" applyBorder="1" applyAlignment="1">
      <alignment horizontal="left"/>
    </xf>
    <xf numFmtId="0" fontId="36" fillId="0" borderId="10" xfId="0" applyFont="1" applyBorder="1" applyAlignment="1">
      <alignment horizontal="left"/>
    </xf>
    <xf numFmtId="0" fontId="37" fillId="0" borderId="11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38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9" fillId="0" borderId="0" xfId="0" applyFont="1" applyAlignment="1">
      <alignment horizontal="left"/>
    </xf>
    <xf numFmtId="0" fontId="2" fillId="2" borderId="2" xfId="0" applyFont="1" applyFill="1" applyBorder="1" applyAlignment="1">
      <alignment horizontal="right"/>
    </xf>
    <xf numFmtId="0" fontId="8" fillId="0" borderId="0" xfId="0" applyFont="1" applyAlignment="1">
      <alignment horizontal="right"/>
    </xf>
    <xf numFmtId="3" fontId="8" fillId="0" borderId="0" xfId="0" applyNumberFormat="1" applyFont="1" applyAlignment="1">
      <alignment horizontal="right"/>
    </xf>
    <xf numFmtId="0" fontId="13" fillId="0" borderId="0" xfId="0" applyFont="1" applyAlignment="1">
      <alignment horizontal="right"/>
    </xf>
    <xf numFmtId="0" fontId="16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0" fontId="22" fillId="0" borderId="0" xfId="0" applyFont="1" applyAlignment="1">
      <alignment horizontal="right"/>
    </xf>
    <xf numFmtId="0" fontId="25" fillId="0" borderId="0" xfId="0" applyFont="1" applyAlignment="1">
      <alignment horizontal="right"/>
    </xf>
    <xf numFmtId="0" fontId="28" fillId="0" borderId="0" xfId="0" applyFont="1" applyAlignment="1">
      <alignment horizontal="right"/>
    </xf>
    <xf numFmtId="0" fontId="31" fillId="0" borderId="0" xfId="0" applyFont="1" applyAlignment="1">
      <alignment horizontal="right"/>
    </xf>
    <xf numFmtId="0" fontId="34" fillId="0" borderId="0" xfId="0" applyFont="1" applyAlignment="1">
      <alignment horizontal="right"/>
    </xf>
    <xf numFmtId="0" fontId="37" fillId="0" borderId="0" xfId="0" applyFont="1" applyAlignment="1">
      <alignment horizontal="right"/>
    </xf>
    <xf numFmtId="0" fontId="37" fillId="0" borderId="10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8" fillId="0" borderId="0" xfId="0" applyFont="1" applyAlignment="1">
      <alignment horizontal="center"/>
    </xf>
    <xf numFmtId="3" fontId="8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34" fillId="0" borderId="0" xfId="0" applyFont="1" applyAlignment="1">
      <alignment horizontal="center"/>
    </xf>
    <xf numFmtId="0" fontId="37" fillId="0" borderId="0" xfId="0" applyFont="1" applyAlignment="1">
      <alignment horizontal="center"/>
    </xf>
    <xf numFmtId="0" fontId="37" fillId="0" borderId="10" xfId="0" applyFont="1" applyBorder="1" applyAlignment="1">
      <alignment horizontal="center"/>
    </xf>
    <xf numFmtId="0" fontId="0" fillId="0" borderId="0" xfId="0" pivotButton="1"/>
    <xf numFmtId="0" fontId="0" fillId="0" borderId="0" xfId="0" applyNumberFormat="1"/>
    <xf numFmtId="0" fontId="40" fillId="0" borderId="12" xfId="0" applyFont="1" applyBorder="1"/>
    <xf numFmtId="0" fontId="0" fillId="0" borderId="13" xfId="0" applyBorder="1"/>
    <xf numFmtId="0" fontId="0" fillId="0" borderId="14" xfId="0" applyBorder="1"/>
  </cellXfs>
  <cellStyles count="1">
    <cellStyle name="Normal" xfId="0" builtinId="0"/>
  </cellStyles>
  <dxfs count="72"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508E70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508E7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alignment horizontal="right" vertical="bottom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border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rgb="FFCC3300"/>
        <name val="Cooper Black"/>
        <family val="1"/>
        <scheme val="none"/>
      </font>
      <fill>
        <patternFill patternType="solid">
          <fgColor indexed="64"/>
          <bgColor theme="5" tint="0.59999389629810485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508E7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border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rgb="FFCC3300"/>
        <name val="Cooper Black"/>
        <family val="1"/>
        <scheme val="none"/>
      </font>
      <fill>
        <patternFill patternType="solid">
          <fgColor indexed="64"/>
          <bgColor theme="5" tint="0.59999389629810485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508E7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border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rgb="FFCC3300"/>
        <name val="Cooper Black"/>
        <family val="1"/>
        <scheme val="none"/>
      </font>
      <fill>
        <patternFill patternType="solid">
          <fgColor indexed="64"/>
          <bgColor theme="5" tint="0.59999389629810485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508E7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border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rgb="FFCC3300"/>
        <name val="Cooper Black"/>
        <family val="1"/>
        <scheme val="none"/>
      </font>
      <fill>
        <patternFill patternType="solid">
          <fgColor indexed="64"/>
          <bgColor theme="5" tint="0.59999389629810485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508E7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alignment horizontal="right" vertical="bottom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border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rgb="FFCC3300"/>
        <name val="Cooper Black"/>
        <family val="1"/>
        <scheme val="none"/>
      </font>
      <fill>
        <patternFill patternType="solid">
          <fgColor indexed="64"/>
          <bgColor theme="5" tint="0.59999389629810485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[JISHNU E ASSIGMENT 6 Pivot Tables and Trend analysis.xlsx]2.Bar Chart for Category Sales!PivotTable2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ln>
                  <a:solidFill>
                    <a:srgbClr val="C00000"/>
                  </a:solidFill>
                </a:ln>
                <a:solidFill>
                  <a:schemeClr val="accent2">
                    <a:lumMod val="75000"/>
                  </a:schemeClr>
                </a:solidFill>
                <a:effectLst>
                  <a:outerShdw blurRad="50800" dist="38100" dir="2700000" algn="tl" rotWithShape="0">
                    <a:schemeClr val="bg2">
                      <a:lumMod val="10000"/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ln>
                  <a:solidFill>
                    <a:srgbClr val="C00000"/>
                  </a:solidFill>
                </a:ln>
                <a:solidFill>
                  <a:schemeClr val="accent2">
                    <a:lumMod val="75000"/>
                  </a:schemeClr>
                </a:solidFill>
                <a:effectLst>
                  <a:outerShdw blurRad="50800" dist="38100" dir="2700000" algn="tl" rotWithShape="0">
                    <a:schemeClr val="bg2">
                      <a:lumMod val="10000"/>
                      <a:alpha val="40000"/>
                    </a:schemeClr>
                  </a:outerShdw>
                </a:effectLst>
              </a:rPr>
              <a:t>Total SALES IN 2024</a:t>
            </a:r>
          </a:p>
        </c:rich>
      </c:tx>
      <c:overlay val="0"/>
      <c:spPr>
        <a:pattFill prst="dotDmnd">
          <a:fgClr>
            <a:schemeClr val="accent1"/>
          </a:fgClr>
          <a:bgClr>
            <a:schemeClr val="bg1"/>
          </a:bgClr>
        </a:pattFill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ln>
                <a:solidFill>
                  <a:srgbClr val="C00000"/>
                </a:solidFill>
              </a:ln>
              <a:solidFill>
                <a:schemeClr val="accent2">
                  <a:lumMod val="75000"/>
                </a:schemeClr>
              </a:solidFill>
              <a:effectLst>
                <a:outerShdw blurRad="50800" dist="38100" dir="2700000" algn="tl" rotWithShape="0">
                  <a:schemeClr val="bg2">
                    <a:lumMod val="10000"/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Dn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solidFill>
              <a:schemeClr val="accent2"/>
            </a:solidFill>
          </a:ln>
          <a:effectLst/>
          <a:sp3d>
            <a:contourClr>
              <a:schemeClr val="accent2"/>
            </a:contourClr>
          </a:sp3d>
        </c:spPr>
        <c:marker>
          <c:symbol val="circle"/>
          <c:size val="6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'2.Bar Chart for Category Sales'!$H$3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solidFill>
                <a:schemeClr val="accent2"/>
              </a:solidFill>
            </a:ln>
            <a:effectLst/>
            <a:sp3d>
              <a:contourClr>
                <a:schemeClr val="accent2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'2.Bar Chart for Category Sales'!$G$4:$G$14</c:f>
              <c:strCache>
                <c:ptCount val="10"/>
                <c:pt idx="0">
                  <c:v>BULLET 350</c:v>
                </c:pt>
                <c:pt idx="1">
                  <c:v>CLASSIC 350</c:v>
                </c:pt>
                <c:pt idx="2">
                  <c:v>CONTINENTAL GT 650</c:v>
                </c:pt>
                <c:pt idx="3">
                  <c:v>HIMALAYAN 411</c:v>
                </c:pt>
                <c:pt idx="4">
                  <c:v>HIMALAYAN 450</c:v>
                </c:pt>
                <c:pt idx="5">
                  <c:v>HUNTER 350 </c:v>
                </c:pt>
                <c:pt idx="6">
                  <c:v>INTERCEPTOR 650</c:v>
                </c:pt>
                <c:pt idx="7">
                  <c:v>METEOR 350</c:v>
                </c:pt>
                <c:pt idx="8">
                  <c:v>SHOTGUN 650</c:v>
                </c:pt>
                <c:pt idx="9">
                  <c:v>SUPER METEOR 650</c:v>
                </c:pt>
              </c:strCache>
            </c:strRef>
          </c:cat>
          <c:val>
            <c:numRef>
              <c:f>'2.Bar Chart for Category Sales'!$H$4:$H$14</c:f>
              <c:numCache>
                <c:formatCode>General</c:formatCode>
                <c:ptCount val="10"/>
                <c:pt idx="0">
                  <c:v>622</c:v>
                </c:pt>
                <c:pt idx="1">
                  <c:v>1006</c:v>
                </c:pt>
                <c:pt idx="2">
                  <c:v>656</c:v>
                </c:pt>
                <c:pt idx="3">
                  <c:v>452</c:v>
                </c:pt>
                <c:pt idx="4">
                  <c:v>619</c:v>
                </c:pt>
                <c:pt idx="5">
                  <c:v>419</c:v>
                </c:pt>
                <c:pt idx="6">
                  <c:v>675</c:v>
                </c:pt>
                <c:pt idx="7">
                  <c:v>620</c:v>
                </c:pt>
                <c:pt idx="8">
                  <c:v>460</c:v>
                </c:pt>
                <c:pt idx="9">
                  <c:v>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BD-4161-AA7D-8C0C0B8E0A2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0"/>
        <c:gapDepth val="0"/>
        <c:shape val="box"/>
        <c:axId val="1577548816"/>
        <c:axId val="1577564656"/>
        <c:axId val="0"/>
      </c:bar3DChart>
      <c:catAx>
        <c:axId val="157754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564656"/>
        <c:crosses val="autoZero"/>
        <c:auto val="1"/>
        <c:lblAlgn val="ctr"/>
        <c:lblOffset val="100"/>
        <c:noMultiLvlLbl val="0"/>
      </c:catAx>
      <c:valAx>
        <c:axId val="1577564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54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[JISHNU E ASSIGMENT 6 Pivot Tables and Trend analysis.xlsx]3.Pivot Tables and Trendanalysi!PivotTable3</c:name>
    <c:fmtId val="0"/>
  </c:pivotSource>
  <c:chart>
    <c:title>
      <c:layout>
        <c:manualLayout>
          <c:xMode val="edge"/>
          <c:yMode val="edge"/>
          <c:x val="0.30345471521942108"/>
          <c:y val="0.129283959313392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100840336134454E-2"/>
          <c:y val="0.21707692888229224"/>
          <c:w val="0.7560690943043884"/>
          <c:h val="0.73499974843400162"/>
        </c:manualLayout>
      </c:layout>
      <c:pie3DChart>
        <c:varyColors val="1"/>
        <c:ser>
          <c:idx val="0"/>
          <c:order val="0"/>
          <c:tx>
            <c:strRef>
              <c:f>'3.Pivot Tables and Trendanalysi'!$H$3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'3.Pivot Tables and Trendanalysi'!$G$4:$G$8</c:f>
              <c:strCache>
                <c:ptCount val="4"/>
                <c:pt idx="0">
                  <c:v>BULLET 350</c:v>
                </c:pt>
                <c:pt idx="1">
                  <c:v>CLASSIC 350</c:v>
                </c:pt>
                <c:pt idx="2">
                  <c:v>HUNTER 350 </c:v>
                </c:pt>
                <c:pt idx="3">
                  <c:v>METEOR 350</c:v>
                </c:pt>
              </c:strCache>
            </c:strRef>
          </c:cat>
          <c:val>
            <c:numRef>
              <c:f>'3.Pivot Tables and Trendanalysi'!$H$4:$H$8</c:f>
              <c:numCache>
                <c:formatCode>General</c:formatCode>
                <c:ptCount val="4"/>
                <c:pt idx="0">
                  <c:v>622</c:v>
                </c:pt>
                <c:pt idx="1">
                  <c:v>662</c:v>
                </c:pt>
                <c:pt idx="2">
                  <c:v>419</c:v>
                </c:pt>
                <c:pt idx="3">
                  <c:v>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30-4E63-9C11-BB0E9158742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039215686274506"/>
          <c:y val="3.2087452726556144E-2"/>
          <c:w val="0.23225957049486462"/>
          <c:h val="0.35417997870074547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'4.Scatter Plot for Price '!$D$1</c:f>
              <c:strCache>
                <c:ptCount val="1"/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'4.Scatter Plot for Price '!$C$2:$C$43</c:f>
              <c:strCache>
                <c:ptCount val="40"/>
                <c:pt idx="0">
                  <c:v>PRICE</c:v>
                </c:pt>
                <c:pt idx="1">
                  <c:v>173562</c:v>
                </c:pt>
                <c:pt idx="2">
                  <c:v>179000</c:v>
                </c:pt>
                <c:pt idx="3">
                  <c:v>197,436</c:v>
                </c:pt>
                <c:pt idx="4">
                  <c:v>215801</c:v>
                </c:pt>
                <c:pt idx="5">
                  <c:v>149900</c:v>
                </c:pt>
                <c:pt idx="6">
                  <c:v>169656</c:v>
                </c:pt>
                <c:pt idx="7">
                  <c:v>174655</c:v>
                </c:pt>
                <c:pt idx="8">
                  <c:v>193080</c:v>
                </c:pt>
                <c:pt idx="9">
                  <c:v>195919</c:v>
                </c:pt>
                <c:pt idx="10">
                  <c:v>199900</c:v>
                </c:pt>
                <c:pt idx="11">
                  <c:v>213852</c:v>
                </c:pt>
                <c:pt idx="12">
                  <c:v>220991</c:v>
                </c:pt>
                <c:pt idx="13">
                  <c:v>224755</c:v>
                </c:pt>
                <c:pt idx="14">
                  <c:v>199942</c:v>
                </c:pt>
                <c:pt idx="15">
                  <c:v>215900</c:v>
                </c:pt>
                <c:pt idx="16">
                  <c:v>219900</c:v>
                </c:pt>
                <c:pt idx="17">
                  <c:v>229900</c:v>
                </c:pt>
                <c:pt idx="18">
                  <c:v>203210</c:v>
                </c:pt>
                <c:pt idx="19">
                  <c:v>208257</c:v>
                </c:pt>
                <c:pt idx="20">
                  <c:v>211984</c:v>
                </c:pt>
                <c:pt idx="21">
                  <c:v>285000</c:v>
                </c:pt>
                <c:pt idx="22">
                  <c:v>289000</c:v>
                </c:pt>
                <c:pt idx="23">
                  <c:v>293000</c:v>
                </c:pt>
                <c:pt idx="24">
                  <c:v>298000</c:v>
                </c:pt>
                <c:pt idx="25">
                  <c:v>301000</c:v>
                </c:pt>
                <c:pt idx="26">
                  <c:v>309000</c:v>
                </c:pt>
                <c:pt idx="27">
                  <c:v>319000</c:v>
                </c:pt>
                <c:pt idx="28">
                  <c:v>328000</c:v>
                </c:pt>
                <c:pt idx="29">
                  <c:v>317000</c:v>
                </c:pt>
                <c:pt idx="30">
                  <c:v>327000</c:v>
                </c:pt>
                <c:pt idx="31">
                  <c:v>337000</c:v>
                </c:pt>
                <c:pt idx="32">
                  <c:v>342000</c:v>
                </c:pt>
                <c:pt idx="33">
                  <c:v>363900</c:v>
                </c:pt>
                <c:pt idx="34">
                  <c:v>379123</c:v>
                </c:pt>
                <c:pt idx="35">
                  <c:v>394347</c:v>
                </c:pt>
                <c:pt idx="36">
                  <c:v>359430</c:v>
                </c:pt>
                <c:pt idx="37">
                  <c:v>370138</c:v>
                </c:pt>
                <c:pt idx="38">
                  <c:v>373000</c:v>
                </c:pt>
                <c:pt idx="39">
                  <c:v>9982538</c:v>
                </c:pt>
              </c:strCache>
            </c:strRef>
          </c:xVal>
          <c:yVal>
            <c:numRef>
              <c:f>'4.Scatter Plot for Price '!$D$2:$D$43</c:f>
              <c:numCache>
                <c:formatCode>General</c:formatCode>
                <c:ptCount val="42"/>
                <c:pt idx="0">
                  <c:v>0</c:v>
                </c:pt>
                <c:pt idx="1">
                  <c:v>300</c:v>
                </c:pt>
                <c:pt idx="2">
                  <c:v>400</c:v>
                </c:pt>
                <c:pt idx="3" formatCode="#,##0">
                  <c:v>500</c:v>
                </c:pt>
                <c:pt idx="4">
                  <c:v>700</c:v>
                </c:pt>
                <c:pt idx="5">
                  <c:v>600</c:v>
                </c:pt>
                <c:pt idx="6">
                  <c:v>150</c:v>
                </c:pt>
                <c:pt idx="7">
                  <c:v>180</c:v>
                </c:pt>
                <c:pt idx="8">
                  <c:v>200</c:v>
                </c:pt>
                <c:pt idx="9">
                  <c:v>300</c:v>
                </c:pt>
                <c:pt idx="10">
                  <c:v>550</c:v>
                </c:pt>
                <c:pt idx="11">
                  <c:v>250</c:v>
                </c:pt>
                <c:pt idx="12">
                  <c:v>360</c:v>
                </c:pt>
                <c:pt idx="13">
                  <c:v>230</c:v>
                </c:pt>
                <c:pt idx="14">
                  <c:v>150</c:v>
                </c:pt>
                <c:pt idx="15">
                  <c:v>180</c:v>
                </c:pt>
                <c:pt idx="16">
                  <c:v>190</c:v>
                </c:pt>
                <c:pt idx="17">
                  <c:v>195</c:v>
                </c:pt>
                <c:pt idx="18">
                  <c:v>185</c:v>
                </c:pt>
                <c:pt idx="19">
                  <c:v>160</c:v>
                </c:pt>
                <c:pt idx="20">
                  <c:v>170</c:v>
                </c:pt>
                <c:pt idx="21">
                  <c:v>180</c:v>
                </c:pt>
                <c:pt idx="22">
                  <c:v>170</c:v>
                </c:pt>
                <c:pt idx="23">
                  <c:v>500</c:v>
                </c:pt>
                <c:pt idx="24">
                  <c:v>600</c:v>
                </c:pt>
                <c:pt idx="25">
                  <c:v>400</c:v>
                </c:pt>
                <c:pt idx="26">
                  <c:v>300</c:v>
                </c:pt>
                <c:pt idx="27">
                  <c:v>200</c:v>
                </c:pt>
                <c:pt idx="28">
                  <c:v>250</c:v>
                </c:pt>
                <c:pt idx="29">
                  <c:v>190</c:v>
                </c:pt>
                <c:pt idx="30">
                  <c:v>180</c:v>
                </c:pt>
                <c:pt idx="31">
                  <c:v>250</c:v>
                </c:pt>
                <c:pt idx="32">
                  <c:v>350</c:v>
                </c:pt>
                <c:pt idx="33">
                  <c:v>420</c:v>
                </c:pt>
                <c:pt idx="34">
                  <c:v>550</c:v>
                </c:pt>
                <c:pt idx="35">
                  <c:v>620</c:v>
                </c:pt>
                <c:pt idx="36">
                  <c:v>300</c:v>
                </c:pt>
                <c:pt idx="37">
                  <c:v>190</c:v>
                </c:pt>
                <c:pt idx="38">
                  <c:v>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CA-4E49-A044-128020FC990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73758224"/>
        <c:axId val="1873756304"/>
      </c:scatterChart>
      <c:valAx>
        <c:axId val="187375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756304"/>
        <c:crosses val="autoZero"/>
        <c:crossBetween val="midCat"/>
      </c:valAx>
      <c:valAx>
        <c:axId val="187375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758224"/>
        <c:crosses val="autoZero"/>
        <c:crossBetween val="midCat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130075</xdr:colOff>
      <xdr:row>15</xdr:row>
      <xdr:rowOff>154060</xdr:rowOff>
    </xdr:from>
    <xdr:to>
      <xdr:col>12</xdr:col>
      <xdr:colOff>22412</xdr:colOff>
      <xdr:row>40</xdr:row>
      <xdr:rowOff>171822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8408F7-0B9D-3D60-46CB-6E394C698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13</xdr:row>
      <xdr:rowOff>30480</xdr:rowOff>
    </xdr:from>
    <xdr:to>
      <xdr:col>11</xdr:col>
      <xdr:colOff>586740</xdr:colOff>
      <xdr:row>39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963037-B708-25AD-ABA3-825E8072A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312420</xdr:colOff>
      <xdr:row>14</xdr:row>
      <xdr:rowOff>91440</xdr:rowOff>
    </xdr:from>
    <xdr:to>
      <xdr:col>13</xdr:col>
      <xdr:colOff>106680</xdr:colOff>
      <xdr:row>36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FB3251-480A-EECF-9C40-9E8F3FCF9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448.01364247685" createdVersion="8" refreshedVersion="8" minRefreshableVersion="3" recordCount="38" xr:uid="{FDCEFB04-FADE-43B7-8827-CD334D68C778}">
  <cacheSource type="worksheet">
    <worksheetSource name="Table134"/>
  </cacheSource>
  <cacheFields count="5">
    <cacheField name="MODEL NAME " numFmtId="0">
      <sharedItems count="10">
        <s v="BULLET 350"/>
        <s v="HUNTER 350 "/>
        <s v="CLASSIC 350"/>
        <s v="METEOR 350"/>
        <s v="HIMALAYAN 411"/>
        <s v="HIMALAYAN 450"/>
        <s v="INTERCEPTOR 650"/>
        <s v="CONTINENTAL GT 650"/>
        <s v="SUPER METEOR 650"/>
        <s v="SHOTGUN 650"/>
      </sharedItems>
    </cacheField>
    <cacheField name="COLOUR" numFmtId="0">
      <sharedItems/>
    </cacheField>
    <cacheField name="PRICE" numFmtId="0">
      <sharedItems containsSemiMixedTypes="0" containsString="0" containsNumber="1" containsInteger="1" minValue="149900" maxValue="394347"/>
    </cacheField>
    <cacheField name="SALES IN 2024" numFmtId="0">
      <sharedItems containsSemiMixedTypes="0" containsString="0" containsNumber="1" containsInteger="1" minValue="108" maxValue="195"/>
    </cacheField>
    <cacheField name="CATEGORY" numFmtId="0">
      <sharedItems count="15">
        <s v="350cc"/>
        <s v="350cc RETRO"/>
        <s v="350cc METRO"/>
        <s v="350cc Single Channel ABS"/>
        <s v="350cc Dual Chanal ABS"/>
        <s v="350cc Fireball"/>
        <s v="350cc Stellar"/>
        <s v="350cc Aurora "/>
        <s v=" 350cc Super Nova"/>
        <s v="411cc Scram"/>
        <s v="450cc"/>
        <s v="650cc Twin cylinder"/>
        <s v="650cc Twin cylinder with alloy"/>
        <s v="650cc c22 (connected)"/>
        <s v="650c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">
  <r>
    <x v="0"/>
    <s v="MILLITARY BLACK , MILLTARY RED"/>
    <n v="173562"/>
    <n v="123"/>
    <x v="0"/>
  </r>
  <r>
    <x v="0"/>
    <s v="MILLITARY SILVER BLACK, MILLITARY SILVER RED"/>
    <n v="179000"/>
    <n v="158"/>
    <x v="0"/>
  </r>
  <r>
    <x v="0"/>
    <s v="THE STANDARD BLACK, THE STANDARD MAROON"/>
    <n v="197436"/>
    <n v="176"/>
    <x v="0"/>
  </r>
  <r>
    <x v="0"/>
    <s v="BLACK GOLD"/>
    <n v="215801"/>
    <n v="165"/>
    <x v="0"/>
  </r>
  <r>
    <x v="1"/>
    <s v="FACTORY BLACK, FACTORY SILVER"/>
    <n v="149900"/>
    <n v="108"/>
    <x v="1"/>
  </r>
  <r>
    <x v="1"/>
    <s v="DAPPER WHITE, DAPPER GREY, DAPPER ORANGE"/>
    <n v="169656"/>
    <n v="132"/>
    <x v="2"/>
  </r>
  <r>
    <x v="1"/>
    <s v="REBEL BLUE, REBEL BLACK, REBEL RED"/>
    <n v="174655"/>
    <n v="179"/>
    <x v="2"/>
  </r>
  <r>
    <x v="2"/>
    <s v="REDDITCH GREY, REDDITCH RED"/>
    <n v="193080"/>
    <n v="186"/>
    <x v="3"/>
  </r>
  <r>
    <x v="2"/>
    <s v="HALCYON BLACK, HALCYON GREEN"/>
    <n v="195919"/>
    <n v="158"/>
    <x v="3"/>
  </r>
  <r>
    <x v="2"/>
    <s v="HALCYON BLACK, HALCYON GREEN"/>
    <n v="199900"/>
    <n v="195"/>
    <x v="4"/>
  </r>
  <r>
    <x v="2"/>
    <s v="SIGNALS MARSH GREY, SIGNALS DESERT SAND"/>
    <n v="213852"/>
    <n v="146"/>
    <x v="4"/>
  </r>
  <r>
    <x v="2"/>
    <s v="DARK SEALTH BLACK, DARK GUNMETAL GREY"/>
    <n v="220991"/>
    <n v="156"/>
    <x v="4"/>
  </r>
  <r>
    <x v="2"/>
    <s v="CROME BRONZE, CROME RED"/>
    <n v="224755"/>
    <n v="165"/>
    <x v="4"/>
  </r>
  <r>
    <x v="3"/>
    <s v="FIREBALL BLACK, RED, BLUE, MATT GREEN"/>
    <n v="199942"/>
    <n v="123"/>
    <x v="5"/>
  </r>
  <r>
    <x v="3"/>
    <s v="STELLAR BLUE, RED, BLACK"/>
    <n v="215900"/>
    <n v="132"/>
    <x v="6"/>
  </r>
  <r>
    <x v="3"/>
    <s v="AURORA BLUE, GREEN, BLACK"/>
    <n v="219900"/>
    <n v="176"/>
    <x v="7"/>
  </r>
  <r>
    <x v="3"/>
    <s v="SUPERNOVA BLUE, RED"/>
    <n v="229900"/>
    <n v="189"/>
    <x v="8"/>
  </r>
  <r>
    <x v="4"/>
    <s v="GRAPHITE YELLOW, RED, BLUE"/>
    <n v="203210"/>
    <n v="168"/>
    <x v="9"/>
  </r>
  <r>
    <x v="4"/>
    <s v="SKYLINE BLUE, BLAZING BLACK"/>
    <n v="208257"/>
    <n v="156"/>
    <x v="9"/>
  </r>
  <r>
    <x v="4"/>
    <s v="WHITE FLAME, SILVER SPIRIT"/>
    <n v="211984"/>
    <n v="128"/>
    <x v="9"/>
  </r>
  <r>
    <x v="5"/>
    <s v="KAZA BROWN"/>
    <n v="285000"/>
    <n v="134"/>
    <x v="10"/>
  </r>
  <r>
    <x v="5"/>
    <s v="SLATE HIMALAYAN SALT, SLATE POPPY BLUE"/>
    <n v="289000"/>
    <n v="164"/>
    <x v="10"/>
  </r>
  <r>
    <x v="5"/>
    <s v="KAMET WHITE"/>
    <n v="293000"/>
    <n v="156"/>
    <x v="10"/>
  </r>
  <r>
    <x v="5"/>
    <s v="HANLE BLACK"/>
    <n v="298000"/>
    <n v="165"/>
    <x v="10"/>
  </r>
  <r>
    <x v="6"/>
    <s v="CANYON RED, CALI GREEN"/>
    <n v="301000"/>
    <n v="148"/>
    <x v="11"/>
  </r>
  <r>
    <x v="6"/>
    <s v="SUNSET STRIP BLACK, BLACKPEARL"/>
    <n v="309000"/>
    <n v="184"/>
    <x v="11"/>
  </r>
  <r>
    <x v="6"/>
    <s v="BARCELONA BLUE, BLACKRAY"/>
    <n v="319000"/>
    <n v="194"/>
    <x v="12"/>
  </r>
  <r>
    <x v="6"/>
    <s v="MARK TWO CROME"/>
    <n v="328000"/>
    <n v="149"/>
    <x v="11"/>
  </r>
  <r>
    <x v="7"/>
    <s v="ROCKER RED, BRITISH RACING GREEN"/>
    <n v="317000"/>
    <n v="175"/>
    <x v="11"/>
  </r>
  <r>
    <x v="7"/>
    <s v="DUX DELUXUE"/>
    <n v="327000"/>
    <n v="167"/>
    <x v="11"/>
  </r>
  <r>
    <x v="7"/>
    <s v="APEX GREY, SLIPSTREAM BLUE"/>
    <n v="337000"/>
    <n v="186"/>
    <x v="12"/>
  </r>
  <r>
    <x v="7"/>
    <s v="Mr CLEAN CROME"/>
    <n v="342000"/>
    <n v="128"/>
    <x v="11"/>
  </r>
  <r>
    <x v="8"/>
    <s v="ASTRAL BLACK, ASTRAL BLUE, ASTRAL GREEN"/>
    <n v="363900"/>
    <n v="129"/>
    <x v="13"/>
  </r>
  <r>
    <x v="8"/>
    <s v="INTERSTELLAR GREEN, INTERSTELLAR GREY"/>
    <n v="379123"/>
    <n v="137"/>
    <x v="13"/>
  </r>
  <r>
    <x v="8"/>
    <s v="CELESTIAL RED, CELESTIAL BLUE"/>
    <n v="394347"/>
    <n v="125"/>
    <x v="13"/>
  </r>
  <r>
    <x v="9"/>
    <s v="SHEET METAL GREY"/>
    <n v="359430"/>
    <n v="128"/>
    <x v="14"/>
  </r>
  <r>
    <x v="9"/>
    <s v="GREEN DRILL, PLASMA BLUE"/>
    <n v="370138"/>
    <n v="176"/>
    <x v="14"/>
  </r>
  <r>
    <x v="9"/>
    <s v="STENCIL WHITE"/>
    <n v="373000"/>
    <n v="156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233B02-09BB-4F1B-AA9C-BD546B6D7A67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ODEL NAME">
  <location ref="G3:H10" firstHeaderRow="1" firstDataRow="1" firstDataCol="1" rowPageCount="1" colPageCount="1"/>
  <pivotFields count="5">
    <pivotField axis="axisRow" showAll="0">
      <items count="11">
        <item x="0"/>
        <item x="2"/>
        <item x="7"/>
        <item x="4"/>
        <item x="5"/>
        <item x="1"/>
        <item x="6"/>
        <item x="3"/>
        <item x="9"/>
        <item x="8"/>
        <item t="default"/>
      </items>
    </pivotField>
    <pivotField showAll="0"/>
    <pivotField showAll="0"/>
    <pivotField dataField="1" showAll="0"/>
    <pivotField name="CATEGORY(350,411,450,650)" axis="axisPage" multipleItemSelectionAllowed="1" showAll="0">
      <items count="16">
        <item h="1" x="8"/>
        <item h="1" x="0"/>
        <item h="1" x="7"/>
        <item h="1" x="4"/>
        <item h="1" x="5"/>
        <item h="1" x="2"/>
        <item h="1" x="1"/>
        <item h="1" x="3"/>
        <item h="1" x="6"/>
        <item x="9"/>
        <item x="10"/>
        <item x="14"/>
        <item x="13"/>
        <item x="11"/>
        <item x="12"/>
        <item t="default"/>
      </items>
    </pivotField>
  </pivotFields>
  <rowFields count="1">
    <field x="0"/>
  </rowFields>
  <rowItems count="7">
    <i>
      <x v="2"/>
    </i>
    <i>
      <x v="3"/>
    </i>
    <i>
      <x v="4"/>
    </i>
    <i>
      <x v="6"/>
    </i>
    <i>
      <x v="8"/>
    </i>
    <i>
      <x v="9"/>
    </i>
    <i t="grand">
      <x/>
    </i>
  </rowItems>
  <colItems count="1">
    <i/>
  </colItems>
  <pageFields count="1">
    <pageField fld="4" hier="-1"/>
  </pageFields>
  <dataFields count="1">
    <dataField name="Sum of SALES IN 2024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18DE7A-691C-4064-8F1F-397675B99F58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5" rowHeaderCaption="MODEL NAME">
  <location ref="G3:H14" firstHeaderRow="1" firstDataRow="1" firstDataCol="1" rowPageCount="1" colPageCount="1"/>
  <pivotFields count="5">
    <pivotField axis="axisRow" showAll="0">
      <items count="11">
        <item x="0"/>
        <item x="2"/>
        <item x="7"/>
        <item x="4"/>
        <item x="5"/>
        <item x="1"/>
        <item x="6"/>
        <item x="3"/>
        <item x="9"/>
        <item x="8"/>
        <item t="default"/>
      </items>
    </pivotField>
    <pivotField showAll="0"/>
    <pivotField showAll="0"/>
    <pivotField dataField="1" showAll="0"/>
    <pivotField name="CATEGORY(350,411,450,650)" axis="axisPage" multipleItemSelectionAllowed="1" showAll="0">
      <items count="16">
        <item x="8"/>
        <item x="0"/>
        <item x="7"/>
        <item x="4"/>
        <item x="5"/>
        <item x="2"/>
        <item x="1"/>
        <item x="3"/>
        <item x="6"/>
        <item x="9"/>
        <item x="10"/>
        <item x="14"/>
        <item x="13"/>
        <item x="11"/>
        <item x="12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ageFields count="1">
    <pageField fld="4" hier="-1"/>
  </pageFields>
  <dataFields count="1">
    <dataField name="Sum of SALES IN 2024" fld="3" baseField="0" baseItem="0"/>
  </dataFields>
  <chartFormats count="1"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F369F7-D388-4DDB-B3CB-C54FCC93A968}" name="PivotTable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MODEL NAME">
  <location ref="G3:H8" firstHeaderRow="1" firstDataRow="1" firstDataCol="1" rowPageCount="1" colPageCount="1"/>
  <pivotFields count="5">
    <pivotField axis="axisRow" showAll="0">
      <items count="11">
        <item x="0"/>
        <item x="2"/>
        <item x="7"/>
        <item x="4"/>
        <item x="5"/>
        <item x="1"/>
        <item x="6"/>
        <item x="3"/>
        <item x="9"/>
        <item x="8"/>
        <item t="default"/>
      </items>
    </pivotField>
    <pivotField showAll="0"/>
    <pivotField showAll="0"/>
    <pivotField dataField="1" showAll="0"/>
    <pivotField name="CATEGORY(350,411,450,650)" axis="axisPage" multipleItemSelectionAllowed="1" showAll="0">
      <items count="16">
        <item x="8"/>
        <item x="0"/>
        <item x="7"/>
        <item x="4"/>
        <item x="5"/>
        <item x="2"/>
        <item x="1"/>
        <item h="1" x="3"/>
        <item h="1" x="6"/>
        <item h="1" x="9"/>
        <item h="1" x="10"/>
        <item h="1" x="14"/>
        <item h="1" x="13"/>
        <item h="1" x="11"/>
        <item h="1" x="12"/>
        <item t="default"/>
      </items>
    </pivotField>
  </pivotFields>
  <rowFields count="1">
    <field x="0"/>
  </rowFields>
  <rowItems count="5">
    <i>
      <x/>
    </i>
    <i>
      <x v="1"/>
    </i>
    <i>
      <x v="5"/>
    </i>
    <i>
      <x v="7"/>
    </i>
    <i t="grand">
      <x/>
    </i>
  </rowItems>
  <colItems count="1">
    <i/>
  </colItems>
  <pageFields count="1">
    <pageField fld="4" hier="-1"/>
  </pageFields>
  <dataFields count="1">
    <dataField name="Sum of SALES IN 2024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8458BF-5901-46C0-9B1A-511A0E288699}" name="PivotTable4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ODEL NAME">
  <location ref="H3:I14" firstHeaderRow="1" firstDataRow="1" firstDataCol="1" rowPageCount="1" colPageCount="1"/>
  <pivotFields count="5">
    <pivotField axis="axisRow" showAll="0">
      <items count="11">
        <item x="0"/>
        <item x="2"/>
        <item x="7"/>
        <item x="4"/>
        <item x="5"/>
        <item x="1"/>
        <item x="6"/>
        <item x="3"/>
        <item x="9"/>
        <item x="8"/>
        <item t="default"/>
      </items>
    </pivotField>
    <pivotField showAll="0"/>
    <pivotField showAll="0"/>
    <pivotField dataField="1" showAll="0"/>
    <pivotField name="CATEGORY(350,411,450,650)" axis="axisPage" multipleItemSelectionAllowed="1" showAll="0">
      <items count="16">
        <item x="8"/>
        <item x="0"/>
        <item x="7"/>
        <item x="4"/>
        <item x="5"/>
        <item x="2"/>
        <item x="1"/>
        <item x="3"/>
        <item x="6"/>
        <item x="9"/>
        <item x="10"/>
        <item x="14"/>
        <item x="13"/>
        <item x="11"/>
        <item x="12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ageFields count="1">
    <pageField fld="4" hier="-1"/>
  </pageFields>
  <dataFields count="1">
    <dataField name="Sum of SALES IN 2024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DFC08CB-607A-48C5-A141-97FB476AB30E}" name="Table134" displayName="Table134" ref="A2:E41" totalsRowCount="1" headerRowDxfId="71" dataDxfId="70" headerRowBorderDxfId="68" tableBorderDxfId="69">
  <autoFilter ref="A2:E40" xr:uid="{DDFC08CB-607A-48C5-A141-97FB476AB30E}"/>
  <tableColumns count="5">
    <tableColumn id="1" xr3:uid="{85E16F23-26C1-4EEF-B72C-BE76183E7887}" name="MODEL NAME " totalsRowFunction="count" dataDxfId="67" totalsRowDxfId="62"/>
    <tableColumn id="2" xr3:uid="{AF7B59D5-950B-4F8A-B434-08B8B9CD8943}" name="COLOUR" dataDxfId="66" totalsRowDxfId="61"/>
    <tableColumn id="3" xr3:uid="{9C0A4126-21E3-4207-9927-4E5371059A61}" name="PRICE" totalsRowFunction="sum" dataDxfId="65" totalsRowDxfId="60"/>
    <tableColumn id="5" xr3:uid="{22B0388E-DF86-4692-8993-6FD7502877CF}" name="SALES IN 2024" dataDxfId="63" totalsRowDxfId="59"/>
    <tableColumn id="4" xr3:uid="{B2B3D63E-DC3B-40B8-9EB3-59BA933B9045}" name="CATEGORY" dataDxfId="64" totalsRowDxfId="58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AFA57EF-9B90-4750-B2E5-CE6CDE8C32D5}" name="Table13467" displayName="Table13467" ref="A2:E41" totalsRowCount="1" headerRowDxfId="43" dataDxfId="42" headerRowBorderDxfId="40" tableBorderDxfId="41">
  <autoFilter ref="A2:E40" xr:uid="{BAFA57EF-9B90-4750-B2E5-CE6CDE8C32D5}"/>
  <tableColumns count="5">
    <tableColumn id="1" xr3:uid="{9D7D3E86-0BAF-4AA0-8320-8C8C7EF7A6BA}" name="MODEL NAME " totalsRowFunction="count" dataDxfId="38" totalsRowDxfId="39"/>
    <tableColumn id="2" xr3:uid="{919C1586-BC7A-4704-81F7-7A1B37C74030}" name="COLOUR" dataDxfId="36" totalsRowDxfId="37"/>
    <tableColumn id="3" xr3:uid="{74594846-9E7E-47F3-8EEE-15ED568B4106}" name="PRICE" totalsRowFunction="sum" dataDxfId="34" totalsRowDxfId="35"/>
    <tableColumn id="5" xr3:uid="{18318B9C-106A-41CE-8400-3817A729BFC8}" name="SALES IN 2024" dataDxfId="32" totalsRowDxfId="33"/>
    <tableColumn id="4" xr3:uid="{9096B963-DA41-49F3-B535-6D5AC4FA1FAC}" name="CATEGORY" dataDxfId="30" totalsRowDxfId="31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A911712-CB29-47AC-B5EB-AC2783645899}" name="Table13468" displayName="Table13468" ref="A2:E41" totalsRowCount="1" headerRowDxfId="29" dataDxfId="28" headerRowBorderDxfId="26" tableBorderDxfId="27">
  <autoFilter ref="A2:E40" xr:uid="{FA911712-CB29-47AC-B5EB-AC2783645899}"/>
  <tableColumns count="5">
    <tableColumn id="1" xr3:uid="{14B4BE35-48B3-4DCB-9704-EB69679B0AF0}" name="MODEL NAME " totalsRowFunction="count" dataDxfId="24" totalsRowDxfId="25"/>
    <tableColumn id="2" xr3:uid="{255DBC7D-797B-44D9-B325-21878C556290}" name="COLOUR" dataDxfId="22" totalsRowDxfId="23"/>
    <tableColumn id="3" xr3:uid="{31BFAB52-25BB-478A-B779-858994EF3A1C}" name="PRICE" totalsRowFunction="sum" dataDxfId="20" totalsRowDxfId="21"/>
    <tableColumn id="5" xr3:uid="{E5B0839C-41CF-4B15-9417-723F372D36A6}" name="SALES IN 2024" dataDxfId="18" totalsRowDxfId="19"/>
    <tableColumn id="4" xr3:uid="{F7F65A49-29DB-42A9-A0BB-FAB0CB7CF3B8}" name="CATEGORY" dataDxfId="16" totalsRowDxfId="17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277BF75-AC77-42EB-A5C8-0DDA5445E34C}" name="Table134610" displayName="Table134610" ref="A2:F41" totalsRowCount="1" headerRowDxfId="15" dataDxfId="14" headerRowBorderDxfId="12" tableBorderDxfId="13">
  <autoFilter ref="A2:F40" xr:uid="{1277BF75-AC77-42EB-A5C8-0DDA5445E34C}"/>
  <tableColumns count="6">
    <tableColumn id="1" xr3:uid="{4301617B-D3BF-43AF-A6D5-BFD216400DE6}" name="MODEL NAME " totalsRowFunction="count" dataDxfId="11" totalsRowDxfId="5"/>
    <tableColumn id="2" xr3:uid="{7BA66AF8-E629-46D9-9581-74220F5A2FE4}" name="COLOUR" dataDxfId="10" totalsRowDxfId="4"/>
    <tableColumn id="3" xr3:uid="{878D76BA-6B20-476E-BBD4-90BD0C6B6471}" name="PRICE" totalsRowFunction="sum" dataDxfId="9" totalsRowDxfId="3"/>
    <tableColumn id="6" xr3:uid="{08900931-B18F-4A9F-A904-4D03806B2923}" name="Quantity" dataDxfId="6" totalsRowDxfId="2"/>
    <tableColumn id="5" xr3:uid="{A9D70B1D-E843-4306-B07C-10FF59ED345D}" name="SALES IN 2024" dataDxfId="8" totalsRowDxfId="1"/>
    <tableColumn id="4" xr3:uid="{C8ED7CA7-838A-4593-9BFC-C91AB82ACB64}" name="CATEGORY" dataDxfId="7" totalsRowDxfId="0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4534B3C-2ACE-46AB-933E-FC1E6BE786E1}" name="Table1346" displayName="Table1346" ref="A2:E41" totalsRowCount="1" headerRowDxfId="57" dataDxfId="56" headerRowBorderDxfId="54" tableBorderDxfId="55">
  <autoFilter ref="A2:E40" xr:uid="{14534B3C-2ACE-46AB-933E-FC1E6BE786E1}"/>
  <tableColumns count="5">
    <tableColumn id="1" xr3:uid="{260CC588-3417-4814-9F76-F0332869078A}" name="MODEL NAME " totalsRowFunction="count" dataDxfId="52" totalsRowDxfId="53"/>
    <tableColumn id="2" xr3:uid="{A00B39B8-2741-404D-901F-23680D17E913}" name="COLOUR" dataDxfId="50" totalsRowDxfId="51"/>
    <tableColumn id="3" xr3:uid="{28EC785A-C6B5-4531-8717-12FA1256A3AA}" name="PRICE" totalsRowFunction="sum" dataDxfId="48" totalsRowDxfId="49"/>
    <tableColumn id="5" xr3:uid="{E18EB8B0-782F-461C-B405-1A12220CA4C1}" name="SALES IN 2024" dataDxfId="46" totalsRowDxfId="47"/>
    <tableColumn id="4" xr3:uid="{69E53991-E505-4C42-A5E7-61B78D3C2030}" name="CATEGORY" dataDxfId="44" totalsRowDxfId="45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856C1-6B45-43A3-AE18-5405B687DE55}">
  <dimension ref="A1:I58"/>
  <sheetViews>
    <sheetView workbookViewId="0">
      <selection activeCell="G12" sqref="G12"/>
    </sheetView>
  </sheetViews>
  <sheetFormatPr defaultRowHeight="14.4" x14ac:dyDescent="0.3"/>
  <cols>
    <col min="1" max="1" width="22" style="12" customWidth="1"/>
    <col min="2" max="2" width="23.44140625" style="12" customWidth="1"/>
    <col min="3" max="3" width="15.33203125" style="49" customWidth="1"/>
    <col min="4" max="4" width="18.77734375" style="12" customWidth="1"/>
    <col min="5" max="5" width="26" customWidth="1"/>
    <col min="7" max="7" width="24.6640625" bestFit="1" customWidth="1"/>
    <col min="8" max="8" width="19.5546875" bestFit="1" customWidth="1"/>
  </cols>
  <sheetData>
    <row r="1" spans="1:9" ht="16.2" thickBot="1" x14ac:dyDescent="0.35">
      <c r="A1" s="1"/>
      <c r="B1" s="2" t="s">
        <v>0</v>
      </c>
      <c r="C1" s="53"/>
      <c r="D1" s="3"/>
      <c r="E1" s="4"/>
      <c r="G1" s="79" t="s">
        <v>73</v>
      </c>
      <c r="H1" t="s">
        <v>72</v>
      </c>
    </row>
    <row r="2" spans="1:9" s="8" customFormat="1" ht="16.2" thickBot="1" x14ac:dyDescent="0.35">
      <c r="A2" s="5" t="s">
        <v>1</v>
      </c>
      <c r="B2" s="6" t="s">
        <v>2</v>
      </c>
      <c r="C2" s="6" t="s">
        <v>3</v>
      </c>
      <c r="D2" s="6" t="s">
        <v>67</v>
      </c>
      <c r="E2" s="7" t="s">
        <v>4</v>
      </c>
    </row>
    <row r="3" spans="1:9" s="13" customFormat="1" x14ac:dyDescent="0.3">
      <c r="A3" s="9" t="s">
        <v>5</v>
      </c>
      <c r="B3" s="10" t="s">
        <v>6</v>
      </c>
      <c r="C3" s="54">
        <v>173562</v>
      </c>
      <c r="D3" s="67">
        <v>123</v>
      </c>
      <c r="E3" s="11" t="s">
        <v>7</v>
      </c>
      <c r="G3" s="79" t="s">
        <v>70</v>
      </c>
      <c r="H3" t="s">
        <v>69</v>
      </c>
      <c r="I3"/>
    </row>
    <row r="4" spans="1:9" x14ac:dyDescent="0.3">
      <c r="A4" s="9" t="s">
        <v>5</v>
      </c>
      <c r="B4" s="10" t="s">
        <v>8</v>
      </c>
      <c r="C4" s="54">
        <v>179000</v>
      </c>
      <c r="D4" s="67">
        <v>158</v>
      </c>
      <c r="E4" s="14" t="s">
        <v>7</v>
      </c>
      <c r="G4" s="12" t="s">
        <v>52</v>
      </c>
      <c r="H4" s="80">
        <v>656</v>
      </c>
    </row>
    <row r="5" spans="1:9" x14ac:dyDescent="0.3">
      <c r="A5" s="9" t="s">
        <v>5</v>
      </c>
      <c r="B5" s="10" t="s">
        <v>9</v>
      </c>
      <c r="C5" s="55">
        <v>197436</v>
      </c>
      <c r="D5" s="68">
        <v>176</v>
      </c>
      <c r="E5" s="11" t="s">
        <v>7</v>
      </c>
      <c r="G5" s="12" t="s">
        <v>34</v>
      </c>
      <c r="H5" s="80">
        <v>452</v>
      </c>
    </row>
    <row r="6" spans="1:9" x14ac:dyDescent="0.3">
      <c r="A6" s="9" t="s">
        <v>5</v>
      </c>
      <c r="B6" s="10" t="s">
        <v>10</v>
      </c>
      <c r="C6" s="54">
        <v>215801</v>
      </c>
      <c r="D6" s="67">
        <v>165</v>
      </c>
      <c r="E6" s="11" t="s">
        <v>7</v>
      </c>
      <c r="G6" s="12" t="s">
        <v>39</v>
      </c>
      <c r="H6" s="80">
        <v>619</v>
      </c>
    </row>
    <row r="7" spans="1:9" x14ac:dyDescent="0.3">
      <c r="A7" s="15" t="s">
        <v>11</v>
      </c>
      <c r="B7" s="16" t="s">
        <v>12</v>
      </c>
      <c r="C7" s="56">
        <v>149900</v>
      </c>
      <c r="D7" s="69">
        <v>108</v>
      </c>
      <c r="E7" s="17" t="s">
        <v>13</v>
      </c>
      <c r="G7" s="12" t="s">
        <v>45</v>
      </c>
      <c r="H7" s="80">
        <v>675</v>
      </c>
    </row>
    <row r="8" spans="1:9" x14ac:dyDescent="0.3">
      <c r="A8" s="15" t="s">
        <v>11</v>
      </c>
      <c r="B8" s="16" t="s">
        <v>14</v>
      </c>
      <c r="C8" s="56">
        <v>169656</v>
      </c>
      <c r="D8" s="69">
        <v>132</v>
      </c>
      <c r="E8" s="17" t="s">
        <v>15</v>
      </c>
      <c r="G8" s="12" t="s">
        <v>62</v>
      </c>
      <c r="H8" s="80">
        <v>460</v>
      </c>
    </row>
    <row r="9" spans="1:9" x14ac:dyDescent="0.3">
      <c r="A9" s="15" t="s">
        <v>11</v>
      </c>
      <c r="B9" s="16" t="s">
        <v>16</v>
      </c>
      <c r="C9" s="56">
        <v>174655</v>
      </c>
      <c r="D9" s="69">
        <v>179</v>
      </c>
      <c r="E9" s="17" t="s">
        <v>15</v>
      </c>
      <c r="G9" s="12" t="s">
        <v>57</v>
      </c>
      <c r="H9" s="80">
        <v>391</v>
      </c>
    </row>
    <row r="10" spans="1:9" x14ac:dyDescent="0.3">
      <c r="A10" s="18" t="s">
        <v>17</v>
      </c>
      <c r="B10" s="19" t="s">
        <v>18</v>
      </c>
      <c r="C10" s="57">
        <v>193080</v>
      </c>
      <c r="D10" s="70">
        <v>186</v>
      </c>
      <c r="E10" s="20" t="s">
        <v>19</v>
      </c>
      <c r="G10" s="12" t="s">
        <v>68</v>
      </c>
      <c r="H10" s="80">
        <v>3253</v>
      </c>
    </row>
    <row r="11" spans="1:9" x14ac:dyDescent="0.3">
      <c r="A11" s="18" t="s">
        <v>17</v>
      </c>
      <c r="B11" s="19" t="s">
        <v>20</v>
      </c>
      <c r="C11" s="57">
        <v>195919</v>
      </c>
      <c r="D11" s="70">
        <v>158</v>
      </c>
      <c r="E11" s="20" t="s">
        <v>19</v>
      </c>
    </row>
    <row r="12" spans="1:9" x14ac:dyDescent="0.3">
      <c r="A12" s="18" t="s">
        <v>17</v>
      </c>
      <c r="B12" s="19" t="s">
        <v>20</v>
      </c>
      <c r="C12" s="57">
        <v>199900</v>
      </c>
      <c r="D12" s="70">
        <v>195</v>
      </c>
      <c r="E12" s="20" t="s">
        <v>21</v>
      </c>
    </row>
    <row r="13" spans="1:9" x14ac:dyDescent="0.3">
      <c r="A13" s="18" t="s">
        <v>17</v>
      </c>
      <c r="B13" s="19" t="s">
        <v>22</v>
      </c>
      <c r="C13" s="57">
        <v>213852</v>
      </c>
      <c r="D13" s="70">
        <v>146</v>
      </c>
      <c r="E13" s="20" t="s">
        <v>21</v>
      </c>
    </row>
    <row r="14" spans="1:9" x14ac:dyDescent="0.3">
      <c r="A14" s="18" t="s">
        <v>17</v>
      </c>
      <c r="B14" s="19" t="s">
        <v>23</v>
      </c>
      <c r="C14" s="57">
        <v>220991</v>
      </c>
      <c r="D14" s="70">
        <v>156</v>
      </c>
      <c r="E14" s="20" t="s">
        <v>21</v>
      </c>
    </row>
    <row r="15" spans="1:9" x14ac:dyDescent="0.3">
      <c r="A15" s="18" t="s">
        <v>17</v>
      </c>
      <c r="B15" s="19" t="s">
        <v>24</v>
      </c>
      <c r="C15" s="57">
        <v>224755</v>
      </c>
      <c r="D15" s="70">
        <v>165</v>
      </c>
      <c r="E15" s="20" t="s">
        <v>21</v>
      </c>
    </row>
    <row r="16" spans="1:9" x14ac:dyDescent="0.3">
      <c r="A16" s="21" t="s">
        <v>25</v>
      </c>
      <c r="B16" s="22" t="s">
        <v>26</v>
      </c>
      <c r="C16" s="58">
        <v>199942</v>
      </c>
      <c r="D16" s="71">
        <v>123</v>
      </c>
      <c r="E16" s="23" t="s">
        <v>27</v>
      </c>
    </row>
    <row r="17" spans="1:5" x14ac:dyDescent="0.3">
      <c r="A17" s="21" t="s">
        <v>25</v>
      </c>
      <c r="B17" s="22" t="s">
        <v>28</v>
      </c>
      <c r="C17" s="58">
        <v>215900</v>
      </c>
      <c r="D17" s="71">
        <v>132</v>
      </c>
      <c r="E17" s="23" t="s">
        <v>29</v>
      </c>
    </row>
    <row r="18" spans="1:5" x14ac:dyDescent="0.3">
      <c r="A18" s="21" t="s">
        <v>25</v>
      </c>
      <c r="B18" s="22" t="s">
        <v>30</v>
      </c>
      <c r="C18" s="58">
        <v>219900</v>
      </c>
      <c r="D18" s="71">
        <v>176</v>
      </c>
      <c r="E18" s="23" t="s">
        <v>31</v>
      </c>
    </row>
    <row r="19" spans="1:5" x14ac:dyDescent="0.3">
      <c r="A19" s="21" t="s">
        <v>25</v>
      </c>
      <c r="B19" s="22" t="s">
        <v>32</v>
      </c>
      <c r="C19" s="58">
        <v>229900</v>
      </c>
      <c r="D19" s="71">
        <v>189</v>
      </c>
      <c r="E19" s="23" t="s">
        <v>33</v>
      </c>
    </row>
    <row r="20" spans="1:5" x14ac:dyDescent="0.3">
      <c r="A20" s="24" t="s">
        <v>34</v>
      </c>
      <c r="B20" s="25" t="s">
        <v>35</v>
      </c>
      <c r="C20" s="59">
        <v>203210</v>
      </c>
      <c r="D20" s="72">
        <v>168</v>
      </c>
      <c r="E20" s="26" t="s">
        <v>36</v>
      </c>
    </row>
    <row r="21" spans="1:5" x14ac:dyDescent="0.3">
      <c r="A21" s="24" t="s">
        <v>34</v>
      </c>
      <c r="B21" s="25" t="s">
        <v>37</v>
      </c>
      <c r="C21" s="59">
        <v>208257</v>
      </c>
      <c r="D21" s="72">
        <v>156</v>
      </c>
      <c r="E21" s="26" t="s">
        <v>36</v>
      </c>
    </row>
    <row r="22" spans="1:5" x14ac:dyDescent="0.3">
      <c r="A22" s="24" t="s">
        <v>34</v>
      </c>
      <c r="B22" s="25" t="s">
        <v>38</v>
      </c>
      <c r="C22" s="59">
        <v>211984</v>
      </c>
      <c r="D22" s="72">
        <v>128</v>
      </c>
      <c r="E22" s="26" t="s">
        <v>36</v>
      </c>
    </row>
    <row r="23" spans="1:5" x14ac:dyDescent="0.3">
      <c r="A23" s="27" t="s">
        <v>39</v>
      </c>
      <c r="B23" s="28" t="s">
        <v>40</v>
      </c>
      <c r="C23" s="60">
        <v>285000</v>
      </c>
      <c r="D23" s="73">
        <v>134</v>
      </c>
      <c r="E23" s="29" t="s">
        <v>41</v>
      </c>
    </row>
    <row r="24" spans="1:5" x14ac:dyDescent="0.3">
      <c r="A24" s="27" t="s">
        <v>39</v>
      </c>
      <c r="B24" s="28" t="s">
        <v>42</v>
      </c>
      <c r="C24" s="60">
        <v>289000</v>
      </c>
      <c r="D24" s="73">
        <v>164</v>
      </c>
      <c r="E24" s="29" t="s">
        <v>41</v>
      </c>
    </row>
    <row r="25" spans="1:5" x14ac:dyDescent="0.3">
      <c r="A25" s="27" t="s">
        <v>39</v>
      </c>
      <c r="B25" s="28" t="s">
        <v>43</v>
      </c>
      <c r="C25" s="60">
        <v>293000</v>
      </c>
      <c r="D25" s="73">
        <v>156</v>
      </c>
      <c r="E25" s="29" t="s">
        <v>41</v>
      </c>
    </row>
    <row r="26" spans="1:5" x14ac:dyDescent="0.3">
      <c r="A26" s="27" t="s">
        <v>39</v>
      </c>
      <c r="B26" s="28" t="s">
        <v>44</v>
      </c>
      <c r="C26" s="60">
        <v>298000</v>
      </c>
      <c r="D26" s="73">
        <v>165</v>
      </c>
      <c r="E26" s="29" t="s">
        <v>41</v>
      </c>
    </row>
    <row r="27" spans="1:5" x14ac:dyDescent="0.3">
      <c r="A27" s="30" t="s">
        <v>45</v>
      </c>
      <c r="B27" s="31" t="s">
        <v>46</v>
      </c>
      <c r="C27" s="61">
        <v>301000</v>
      </c>
      <c r="D27" s="74">
        <v>148</v>
      </c>
      <c r="E27" s="32" t="s">
        <v>47</v>
      </c>
    </row>
    <row r="28" spans="1:5" x14ac:dyDescent="0.3">
      <c r="A28" s="30" t="s">
        <v>45</v>
      </c>
      <c r="B28" s="31" t="s">
        <v>48</v>
      </c>
      <c r="C28" s="61">
        <v>309000</v>
      </c>
      <c r="D28" s="74">
        <v>184</v>
      </c>
      <c r="E28" s="32" t="s">
        <v>47</v>
      </c>
    </row>
    <row r="29" spans="1:5" x14ac:dyDescent="0.3">
      <c r="A29" s="30" t="s">
        <v>45</v>
      </c>
      <c r="B29" s="31" t="s">
        <v>49</v>
      </c>
      <c r="C29" s="61">
        <v>319000</v>
      </c>
      <c r="D29" s="74">
        <v>194</v>
      </c>
      <c r="E29" s="32" t="s">
        <v>50</v>
      </c>
    </row>
    <row r="30" spans="1:5" x14ac:dyDescent="0.3">
      <c r="A30" s="30" t="s">
        <v>45</v>
      </c>
      <c r="B30" s="31" t="s">
        <v>51</v>
      </c>
      <c r="C30" s="61">
        <v>328000</v>
      </c>
      <c r="D30" s="74">
        <v>149</v>
      </c>
      <c r="E30" s="32" t="s">
        <v>47</v>
      </c>
    </row>
    <row r="31" spans="1:5" x14ac:dyDescent="0.3">
      <c r="A31" s="33" t="s">
        <v>52</v>
      </c>
      <c r="B31" s="34" t="s">
        <v>53</v>
      </c>
      <c r="C31" s="62">
        <v>317000</v>
      </c>
      <c r="D31" s="75">
        <v>175</v>
      </c>
      <c r="E31" s="35" t="s">
        <v>47</v>
      </c>
    </row>
    <row r="32" spans="1:5" x14ac:dyDescent="0.3">
      <c r="A32" s="33" t="s">
        <v>52</v>
      </c>
      <c r="B32" s="34" t="s">
        <v>54</v>
      </c>
      <c r="C32" s="62">
        <v>327000</v>
      </c>
      <c r="D32" s="75">
        <v>167</v>
      </c>
      <c r="E32" s="35" t="s">
        <v>47</v>
      </c>
    </row>
    <row r="33" spans="1:5" x14ac:dyDescent="0.3">
      <c r="A33" s="33" t="s">
        <v>52</v>
      </c>
      <c r="B33" s="34" t="s">
        <v>55</v>
      </c>
      <c r="C33" s="62">
        <v>337000</v>
      </c>
      <c r="D33" s="75">
        <v>186</v>
      </c>
      <c r="E33" s="35" t="s">
        <v>50</v>
      </c>
    </row>
    <row r="34" spans="1:5" x14ac:dyDescent="0.3">
      <c r="A34" s="33" t="s">
        <v>52</v>
      </c>
      <c r="B34" s="34" t="s">
        <v>56</v>
      </c>
      <c r="C34" s="62">
        <v>342000</v>
      </c>
      <c r="D34" s="75">
        <v>128</v>
      </c>
      <c r="E34" s="35" t="s">
        <v>47</v>
      </c>
    </row>
    <row r="35" spans="1:5" s="39" customFormat="1" x14ac:dyDescent="0.3">
      <c r="A35" s="36" t="s">
        <v>57</v>
      </c>
      <c r="B35" s="37" t="s">
        <v>58</v>
      </c>
      <c r="C35" s="63">
        <v>363900</v>
      </c>
      <c r="D35" s="76">
        <v>129</v>
      </c>
      <c r="E35" s="38" t="s">
        <v>59</v>
      </c>
    </row>
    <row r="36" spans="1:5" s="39" customFormat="1" x14ac:dyDescent="0.3">
      <c r="A36" s="36" t="s">
        <v>57</v>
      </c>
      <c r="B36" s="37" t="s">
        <v>60</v>
      </c>
      <c r="C36" s="63">
        <v>379123</v>
      </c>
      <c r="D36" s="76">
        <v>137</v>
      </c>
      <c r="E36" s="38" t="s">
        <v>59</v>
      </c>
    </row>
    <row r="37" spans="1:5" s="39" customFormat="1" x14ac:dyDescent="0.3">
      <c r="A37" s="36" t="s">
        <v>57</v>
      </c>
      <c r="B37" s="37" t="s">
        <v>61</v>
      </c>
      <c r="C37" s="63">
        <v>394347</v>
      </c>
      <c r="D37" s="76">
        <v>125</v>
      </c>
      <c r="E37" s="38" t="s">
        <v>59</v>
      </c>
    </row>
    <row r="38" spans="1:5" s="43" customFormat="1" x14ac:dyDescent="0.3">
      <c r="A38" s="40" t="s">
        <v>62</v>
      </c>
      <c r="B38" s="41" t="s">
        <v>63</v>
      </c>
      <c r="C38" s="64">
        <v>359430</v>
      </c>
      <c r="D38" s="77">
        <v>128</v>
      </c>
      <c r="E38" s="42" t="s">
        <v>64</v>
      </c>
    </row>
    <row r="39" spans="1:5" s="43" customFormat="1" x14ac:dyDescent="0.3">
      <c r="A39" s="40" t="s">
        <v>62</v>
      </c>
      <c r="B39" s="41" t="s">
        <v>65</v>
      </c>
      <c r="C39" s="64">
        <v>370138</v>
      </c>
      <c r="D39" s="77">
        <v>176</v>
      </c>
      <c r="E39" s="42" t="s">
        <v>64</v>
      </c>
    </row>
    <row r="40" spans="1:5" s="43" customFormat="1" ht="15" thickBot="1" x14ac:dyDescent="0.35">
      <c r="A40" s="44" t="s">
        <v>62</v>
      </c>
      <c r="B40" s="45" t="s">
        <v>66</v>
      </c>
      <c r="C40" s="65">
        <v>373000</v>
      </c>
      <c r="D40" s="78">
        <v>156</v>
      </c>
      <c r="E40" s="46" t="s">
        <v>64</v>
      </c>
    </row>
    <row r="41" spans="1:5" ht="15" thickTop="1" x14ac:dyDescent="0.3">
      <c r="A41" s="47">
        <f>SUBTOTAL(103,Table134[[MODEL NAME ]])</f>
        <v>38</v>
      </c>
      <c r="B41" s="48"/>
      <c r="C41" s="49">
        <f>SUBTOTAL(109,Table134[PRICE])</f>
        <v>9982538</v>
      </c>
      <c r="D41" s="49"/>
      <c r="E41" s="12"/>
    </row>
    <row r="42" spans="1:5" x14ac:dyDescent="0.3">
      <c r="B42" s="50"/>
      <c r="C42" s="66"/>
    </row>
    <row r="43" spans="1:5" x14ac:dyDescent="0.3">
      <c r="B43" s="51"/>
    </row>
    <row r="44" spans="1:5" x14ac:dyDescent="0.3">
      <c r="B44"/>
      <c r="D44"/>
    </row>
    <row r="45" spans="1:5" x14ac:dyDescent="0.3">
      <c r="B45"/>
      <c r="D45"/>
    </row>
    <row r="46" spans="1:5" x14ac:dyDescent="0.3">
      <c r="B46"/>
      <c r="D46"/>
    </row>
    <row r="47" spans="1:5" x14ac:dyDescent="0.3">
      <c r="A47" s="52"/>
      <c r="B47"/>
      <c r="D47"/>
    </row>
    <row r="48" spans="1:5" x14ac:dyDescent="0.3">
      <c r="B48"/>
      <c r="D48"/>
    </row>
    <row r="49" spans="2:4" x14ac:dyDescent="0.3">
      <c r="B49"/>
      <c r="D49"/>
    </row>
    <row r="50" spans="2:4" x14ac:dyDescent="0.3">
      <c r="B50"/>
      <c r="D50"/>
    </row>
    <row r="51" spans="2:4" x14ac:dyDescent="0.3">
      <c r="B51"/>
      <c r="D51"/>
    </row>
    <row r="52" spans="2:4" x14ac:dyDescent="0.3">
      <c r="B52"/>
      <c r="D52"/>
    </row>
    <row r="53" spans="2:4" x14ac:dyDescent="0.3">
      <c r="B53"/>
      <c r="D53"/>
    </row>
    <row r="54" spans="2:4" x14ac:dyDescent="0.3">
      <c r="B54"/>
      <c r="D54"/>
    </row>
    <row r="55" spans="2:4" x14ac:dyDescent="0.3">
      <c r="B55"/>
      <c r="D55"/>
    </row>
    <row r="56" spans="2:4" x14ac:dyDescent="0.3">
      <c r="B56"/>
      <c r="D56"/>
    </row>
    <row r="57" spans="2:4" x14ac:dyDescent="0.3">
      <c r="B57"/>
      <c r="D57"/>
    </row>
    <row r="58" spans="2:4" x14ac:dyDescent="0.3">
      <c r="B58"/>
      <c r="D58"/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3EAFE-7D6D-485A-A2FD-478FF5869450}">
  <dimension ref="A1:H43"/>
  <sheetViews>
    <sheetView topLeftCell="A10" zoomScale="90" zoomScaleNormal="90" workbookViewId="0">
      <selection activeCell="H16" sqref="H16"/>
    </sheetView>
  </sheetViews>
  <sheetFormatPr defaultRowHeight="14.4" x14ac:dyDescent="0.3"/>
  <cols>
    <col min="1" max="1" width="23.109375" style="12" customWidth="1"/>
    <col min="2" max="2" width="16.88671875" style="12" customWidth="1"/>
    <col min="3" max="3" width="18" style="12" customWidth="1"/>
    <col min="4" max="4" width="19.21875" style="12" customWidth="1"/>
    <col min="5" max="5" width="27.77734375" customWidth="1"/>
    <col min="7" max="7" width="24.6640625" bestFit="1" customWidth="1"/>
    <col min="8" max="8" width="19.5546875" bestFit="1" customWidth="1"/>
  </cols>
  <sheetData>
    <row r="1" spans="1:8" ht="16.2" thickBot="1" x14ac:dyDescent="0.35">
      <c r="A1" s="1"/>
      <c r="B1" s="2" t="s">
        <v>0</v>
      </c>
      <c r="C1" s="53"/>
      <c r="D1" s="3"/>
      <c r="E1" s="4"/>
      <c r="G1" s="79" t="s">
        <v>73</v>
      </c>
      <c r="H1" t="s">
        <v>71</v>
      </c>
    </row>
    <row r="2" spans="1:8" ht="16.2" thickBot="1" x14ac:dyDescent="0.35">
      <c r="A2" s="5" t="s">
        <v>1</v>
      </c>
      <c r="B2" s="6" t="s">
        <v>2</v>
      </c>
      <c r="C2" s="6" t="s">
        <v>3</v>
      </c>
      <c r="D2" s="6" t="s">
        <v>67</v>
      </c>
      <c r="E2" s="7" t="s">
        <v>4</v>
      </c>
      <c r="F2" s="8"/>
      <c r="G2" s="8"/>
      <c r="H2" s="8"/>
    </row>
    <row r="3" spans="1:8" x14ac:dyDescent="0.3">
      <c r="A3" s="9" t="s">
        <v>5</v>
      </c>
      <c r="B3" s="10" t="s">
        <v>6</v>
      </c>
      <c r="C3" s="54">
        <v>173562</v>
      </c>
      <c r="D3" s="67">
        <v>123</v>
      </c>
      <c r="E3" s="11" t="s">
        <v>7</v>
      </c>
      <c r="F3" s="13"/>
      <c r="G3" s="79" t="s">
        <v>70</v>
      </c>
      <c r="H3" t="s">
        <v>69</v>
      </c>
    </row>
    <row r="4" spans="1:8" x14ac:dyDescent="0.3">
      <c r="A4" s="9" t="s">
        <v>5</v>
      </c>
      <c r="B4" s="10" t="s">
        <v>8</v>
      </c>
      <c r="C4" s="54">
        <v>179000</v>
      </c>
      <c r="D4" s="67">
        <v>158</v>
      </c>
      <c r="E4" s="14" t="s">
        <v>7</v>
      </c>
      <c r="G4" s="12" t="s">
        <v>5</v>
      </c>
      <c r="H4" s="80">
        <v>622</v>
      </c>
    </row>
    <row r="5" spans="1:8" x14ac:dyDescent="0.3">
      <c r="A5" s="9" t="s">
        <v>5</v>
      </c>
      <c r="B5" s="10" t="s">
        <v>9</v>
      </c>
      <c r="C5" s="55">
        <v>197436</v>
      </c>
      <c r="D5" s="68">
        <v>176</v>
      </c>
      <c r="E5" s="11" t="s">
        <v>7</v>
      </c>
      <c r="G5" s="12" t="s">
        <v>17</v>
      </c>
      <c r="H5" s="80">
        <v>1006</v>
      </c>
    </row>
    <row r="6" spans="1:8" x14ac:dyDescent="0.3">
      <c r="A6" s="9" t="s">
        <v>5</v>
      </c>
      <c r="B6" s="10" t="s">
        <v>10</v>
      </c>
      <c r="C6" s="54">
        <v>215801</v>
      </c>
      <c r="D6" s="67">
        <v>165</v>
      </c>
      <c r="E6" s="11" t="s">
        <v>7</v>
      </c>
      <c r="G6" s="12" t="s">
        <v>52</v>
      </c>
      <c r="H6" s="80">
        <v>656</v>
      </c>
    </row>
    <row r="7" spans="1:8" x14ac:dyDescent="0.3">
      <c r="A7" s="15" t="s">
        <v>11</v>
      </c>
      <c r="B7" s="16" t="s">
        <v>12</v>
      </c>
      <c r="C7" s="56">
        <v>149900</v>
      </c>
      <c r="D7" s="69">
        <v>108</v>
      </c>
      <c r="E7" s="17" t="s">
        <v>13</v>
      </c>
      <c r="G7" s="12" t="s">
        <v>34</v>
      </c>
      <c r="H7" s="80">
        <v>452</v>
      </c>
    </row>
    <row r="8" spans="1:8" x14ac:dyDescent="0.3">
      <c r="A8" s="15" t="s">
        <v>11</v>
      </c>
      <c r="B8" s="16" t="s">
        <v>14</v>
      </c>
      <c r="C8" s="56">
        <v>169656</v>
      </c>
      <c r="D8" s="69">
        <v>132</v>
      </c>
      <c r="E8" s="17" t="s">
        <v>15</v>
      </c>
      <c r="G8" s="12" t="s">
        <v>39</v>
      </c>
      <c r="H8" s="80">
        <v>619</v>
      </c>
    </row>
    <row r="9" spans="1:8" x14ac:dyDescent="0.3">
      <c r="A9" s="15" t="s">
        <v>11</v>
      </c>
      <c r="B9" s="16" t="s">
        <v>16</v>
      </c>
      <c r="C9" s="56">
        <v>174655</v>
      </c>
      <c r="D9" s="69">
        <v>179</v>
      </c>
      <c r="E9" s="17" t="s">
        <v>15</v>
      </c>
      <c r="G9" s="12" t="s">
        <v>11</v>
      </c>
      <c r="H9" s="80">
        <v>419</v>
      </c>
    </row>
    <row r="10" spans="1:8" x14ac:dyDescent="0.3">
      <c r="A10" s="18" t="s">
        <v>17</v>
      </c>
      <c r="B10" s="19" t="s">
        <v>18</v>
      </c>
      <c r="C10" s="57">
        <v>193080</v>
      </c>
      <c r="D10" s="70">
        <v>186</v>
      </c>
      <c r="E10" s="20" t="s">
        <v>19</v>
      </c>
      <c r="G10" s="12" t="s">
        <v>45</v>
      </c>
      <c r="H10" s="80">
        <v>675</v>
      </c>
    </row>
    <row r="11" spans="1:8" x14ac:dyDescent="0.3">
      <c r="A11" s="18" t="s">
        <v>17</v>
      </c>
      <c r="B11" s="19" t="s">
        <v>20</v>
      </c>
      <c r="C11" s="57">
        <v>195919</v>
      </c>
      <c r="D11" s="70">
        <v>158</v>
      </c>
      <c r="E11" s="20" t="s">
        <v>19</v>
      </c>
      <c r="G11" s="12" t="s">
        <v>25</v>
      </c>
      <c r="H11" s="80">
        <v>620</v>
      </c>
    </row>
    <row r="12" spans="1:8" x14ac:dyDescent="0.3">
      <c r="A12" s="18" t="s">
        <v>17</v>
      </c>
      <c r="B12" s="19" t="s">
        <v>20</v>
      </c>
      <c r="C12" s="57">
        <v>199900</v>
      </c>
      <c r="D12" s="70">
        <v>195</v>
      </c>
      <c r="E12" s="20" t="s">
        <v>21</v>
      </c>
      <c r="G12" s="12" t="s">
        <v>62</v>
      </c>
      <c r="H12" s="80">
        <v>460</v>
      </c>
    </row>
    <row r="13" spans="1:8" x14ac:dyDescent="0.3">
      <c r="A13" s="18" t="s">
        <v>17</v>
      </c>
      <c r="B13" s="19" t="s">
        <v>22</v>
      </c>
      <c r="C13" s="57">
        <v>213852</v>
      </c>
      <c r="D13" s="70">
        <v>146</v>
      </c>
      <c r="E13" s="20" t="s">
        <v>21</v>
      </c>
      <c r="G13" s="12" t="s">
        <v>57</v>
      </c>
      <c r="H13" s="80">
        <v>391</v>
      </c>
    </row>
    <row r="14" spans="1:8" x14ac:dyDescent="0.3">
      <c r="A14" s="18" t="s">
        <v>17</v>
      </c>
      <c r="B14" s="19" t="s">
        <v>23</v>
      </c>
      <c r="C14" s="57">
        <v>220991</v>
      </c>
      <c r="D14" s="70">
        <v>156</v>
      </c>
      <c r="E14" s="20" t="s">
        <v>21</v>
      </c>
      <c r="G14" s="12" t="s">
        <v>68</v>
      </c>
      <c r="H14" s="80">
        <v>5920</v>
      </c>
    </row>
    <row r="15" spans="1:8" x14ac:dyDescent="0.3">
      <c r="A15" s="18" t="s">
        <v>17</v>
      </c>
      <c r="B15" s="19" t="s">
        <v>24</v>
      </c>
      <c r="C15" s="57">
        <v>224755</v>
      </c>
      <c r="D15" s="70">
        <v>165</v>
      </c>
      <c r="E15" s="20" t="s">
        <v>21</v>
      </c>
    </row>
    <row r="16" spans="1:8" x14ac:dyDescent="0.3">
      <c r="A16" s="21" t="s">
        <v>25</v>
      </c>
      <c r="B16" s="22" t="s">
        <v>26</v>
      </c>
      <c r="C16" s="58">
        <v>199942</v>
      </c>
      <c r="D16" s="71">
        <v>123</v>
      </c>
      <c r="E16" s="23" t="s">
        <v>27</v>
      </c>
    </row>
    <row r="17" spans="1:5" x14ac:dyDescent="0.3">
      <c r="A17" s="21" t="s">
        <v>25</v>
      </c>
      <c r="B17" s="22" t="s">
        <v>28</v>
      </c>
      <c r="C17" s="58">
        <v>215900</v>
      </c>
      <c r="D17" s="71">
        <v>132</v>
      </c>
      <c r="E17" s="23" t="s">
        <v>29</v>
      </c>
    </row>
    <row r="18" spans="1:5" x14ac:dyDescent="0.3">
      <c r="A18" s="21" t="s">
        <v>25</v>
      </c>
      <c r="B18" s="22" t="s">
        <v>30</v>
      </c>
      <c r="C18" s="58">
        <v>219900</v>
      </c>
      <c r="D18" s="71">
        <v>176</v>
      </c>
      <c r="E18" s="23" t="s">
        <v>31</v>
      </c>
    </row>
    <row r="19" spans="1:5" x14ac:dyDescent="0.3">
      <c r="A19" s="21" t="s">
        <v>25</v>
      </c>
      <c r="B19" s="22" t="s">
        <v>32</v>
      </c>
      <c r="C19" s="58">
        <v>229900</v>
      </c>
      <c r="D19" s="71">
        <v>189</v>
      </c>
      <c r="E19" s="23" t="s">
        <v>33</v>
      </c>
    </row>
    <row r="20" spans="1:5" x14ac:dyDescent="0.3">
      <c r="A20" s="24" t="s">
        <v>34</v>
      </c>
      <c r="B20" s="25" t="s">
        <v>35</v>
      </c>
      <c r="C20" s="59">
        <v>203210</v>
      </c>
      <c r="D20" s="72">
        <v>168</v>
      </c>
      <c r="E20" s="26" t="s">
        <v>36</v>
      </c>
    </row>
    <row r="21" spans="1:5" x14ac:dyDescent="0.3">
      <c r="A21" s="24" t="s">
        <v>34</v>
      </c>
      <c r="B21" s="25" t="s">
        <v>37</v>
      </c>
      <c r="C21" s="59">
        <v>208257</v>
      </c>
      <c r="D21" s="72">
        <v>156</v>
      </c>
      <c r="E21" s="26" t="s">
        <v>36</v>
      </c>
    </row>
    <row r="22" spans="1:5" x14ac:dyDescent="0.3">
      <c r="A22" s="24" t="s">
        <v>34</v>
      </c>
      <c r="B22" s="25" t="s">
        <v>38</v>
      </c>
      <c r="C22" s="59">
        <v>211984</v>
      </c>
      <c r="D22" s="72">
        <v>128</v>
      </c>
      <c r="E22" s="26" t="s">
        <v>36</v>
      </c>
    </row>
    <row r="23" spans="1:5" x14ac:dyDescent="0.3">
      <c r="A23" s="27" t="s">
        <v>39</v>
      </c>
      <c r="B23" s="28" t="s">
        <v>40</v>
      </c>
      <c r="C23" s="60">
        <v>285000</v>
      </c>
      <c r="D23" s="73">
        <v>134</v>
      </c>
      <c r="E23" s="29" t="s">
        <v>41</v>
      </c>
    </row>
    <row r="24" spans="1:5" x14ac:dyDescent="0.3">
      <c r="A24" s="27" t="s">
        <v>39</v>
      </c>
      <c r="B24" s="28" t="s">
        <v>42</v>
      </c>
      <c r="C24" s="60">
        <v>289000</v>
      </c>
      <c r="D24" s="73">
        <v>164</v>
      </c>
      <c r="E24" s="29" t="s">
        <v>41</v>
      </c>
    </row>
    <row r="25" spans="1:5" x14ac:dyDescent="0.3">
      <c r="A25" s="27" t="s">
        <v>39</v>
      </c>
      <c r="B25" s="28" t="s">
        <v>43</v>
      </c>
      <c r="C25" s="60">
        <v>293000</v>
      </c>
      <c r="D25" s="73">
        <v>156</v>
      </c>
      <c r="E25" s="29" t="s">
        <v>41</v>
      </c>
    </row>
    <row r="26" spans="1:5" x14ac:dyDescent="0.3">
      <c r="A26" s="27" t="s">
        <v>39</v>
      </c>
      <c r="B26" s="28" t="s">
        <v>44</v>
      </c>
      <c r="C26" s="60">
        <v>298000</v>
      </c>
      <c r="D26" s="73">
        <v>165</v>
      </c>
      <c r="E26" s="29" t="s">
        <v>41</v>
      </c>
    </row>
    <row r="27" spans="1:5" x14ac:dyDescent="0.3">
      <c r="A27" s="30" t="s">
        <v>45</v>
      </c>
      <c r="B27" s="31" t="s">
        <v>46</v>
      </c>
      <c r="C27" s="61">
        <v>301000</v>
      </c>
      <c r="D27" s="74">
        <v>148</v>
      </c>
      <c r="E27" s="32" t="s">
        <v>47</v>
      </c>
    </row>
    <row r="28" spans="1:5" x14ac:dyDescent="0.3">
      <c r="A28" s="30" t="s">
        <v>45</v>
      </c>
      <c r="B28" s="31" t="s">
        <v>48</v>
      </c>
      <c r="C28" s="61">
        <v>309000</v>
      </c>
      <c r="D28" s="74">
        <v>184</v>
      </c>
      <c r="E28" s="32" t="s">
        <v>47</v>
      </c>
    </row>
    <row r="29" spans="1:5" x14ac:dyDescent="0.3">
      <c r="A29" s="30" t="s">
        <v>45</v>
      </c>
      <c r="B29" s="31" t="s">
        <v>49</v>
      </c>
      <c r="C29" s="61">
        <v>319000</v>
      </c>
      <c r="D29" s="74">
        <v>194</v>
      </c>
      <c r="E29" s="32" t="s">
        <v>50</v>
      </c>
    </row>
    <row r="30" spans="1:5" x14ac:dyDescent="0.3">
      <c r="A30" s="30" t="s">
        <v>45</v>
      </c>
      <c r="B30" s="31" t="s">
        <v>51</v>
      </c>
      <c r="C30" s="61">
        <v>328000</v>
      </c>
      <c r="D30" s="74">
        <v>149</v>
      </c>
      <c r="E30" s="32" t="s">
        <v>47</v>
      </c>
    </row>
    <row r="31" spans="1:5" x14ac:dyDescent="0.3">
      <c r="A31" s="33" t="s">
        <v>52</v>
      </c>
      <c r="B31" s="34" t="s">
        <v>53</v>
      </c>
      <c r="C31" s="62">
        <v>317000</v>
      </c>
      <c r="D31" s="75">
        <v>175</v>
      </c>
      <c r="E31" s="35" t="s">
        <v>47</v>
      </c>
    </row>
    <row r="32" spans="1:5" x14ac:dyDescent="0.3">
      <c r="A32" s="33" t="s">
        <v>52</v>
      </c>
      <c r="B32" s="34" t="s">
        <v>54</v>
      </c>
      <c r="C32" s="62">
        <v>327000</v>
      </c>
      <c r="D32" s="75">
        <v>167</v>
      </c>
      <c r="E32" s="35" t="s">
        <v>47</v>
      </c>
    </row>
    <row r="33" spans="1:5" x14ac:dyDescent="0.3">
      <c r="A33" s="33" t="s">
        <v>52</v>
      </c>
      <c r="B33" s="34" t="s">
        <v>55</v>
      </c>
      <c r="C33" s="62">
        <v>337000</v>
      </c>
      <c r="D33" s="75">
        <v>186</v>
      </c>
      <c r="E33" s="35" t="s">
        <v>50</v>
      </c>
    </row>
    <row r="34" spans="1:5" x14ac:dyDescent="0.3">
      <c r="A34" s="33" t="s">
        <v>52</v>
      </c>
      <c r="B34" s="34" t="s">
        <v>56</v>
      </c>
      <c r="C34" s="62">
        <v>342000</v>
      </c>
      <c r="D34" s="75">
        <v>128</v>
      </c>
      <c r="E34" s="35" t="s">
        <v>47</v>
      </c>
    </row>
    <row r="35" spans="1:5" x14ac:dyDescent="0.3">
      <c r="A35" s="36" t="s">
        <v>57</v>
      </c>
      <c r="B35" s="37" t="s">
        <v>58</v>
      </c>
      <c r="C35" s="63">
        <v>363900</v>
      </c>
      <c r="D35" s="76">
        <v>129</v>
      </c>
      <c r="E35" s="38" t="s">
        <v>59</v>
      </c>
    </row>
    <row r="36" spans="1:5" x14ac:dyDescent="0.3">
      <c r="A36" s="36" t="s">
        <v>57</v>
      </c>
      <c r="B36" s="37" t="s">
        <v>60</v>
      </c>
      <c r="C36" s="63">
        <v>379123</v>
      </c>
      <c r="D36" s="76">
        <v>137</v>
      </c>
      <c r="E36" s="38" t="s">
        <v>59</v>
      </c>
    </row>
    <row r="37" spans="1:5" x14ac:dyDescent="0.3">
      <c r="A37" s="36" t="s">
        <v>57</v>
      </c>
      <c r="B37" s="37" t="s">
        <v>61</v>
      </c>
      <c r="C37" s="63">
        <v>394347</v>
      </c>
      <c r="D37" s="76">
        <v>125</v>
      </c>
      <c r="E37" s="38" t="s">
        <v>59</v>
      </c>
    </row>
    <row r="38" spans="1:5" x14ac:dyDescent="0.3">
      <c r="A38" s="40" t="s">
        <v>62</v>
      </c>
      <c r="B38" s="41" t="s">
        <v>63</v>
      </c>
      <c r="C38" s="64">
        <v>359430</v>
      </c>
      <c r="D38" s="77">
        <v>128</v>
      </c>
      <c r="E38" s="42" t="s">
        <v>64</v>
      </c>
    </row>
    <row r="39" spans="1:5" x14ac:dyDescent="0.3">
      <c r="A39" s="40" t="s">
        <v>62</v>
      </c>
      <c r="B39" s="41" t="s">
        <v>65</v>
      </c>
      <c r="C39" s="64">
        <v>370138</v>
      </c>
      <c r="D39" s="77">
        <v>176</v>
      </c>
      <c r="E39" s="42" t="s">
        <v>64</v>
      </c>
    </row>
    <row r="40" spans="1:5" ht="15" thickBot="1" x14ac:dyDescent="0.35">
      <c r="A40" s="44" t="s">
        <v>62</v>
      </c>
      <c r="B40" s="45" t="s">
        <v>66</v>
      </c>
      <c r="C40" s="65">
        <v>373000</v>
      </c>
      <c r="D40" s="78">
        <v>156</v>
      </c>
      <c r="E40" s="46" t="s">
        <v>64</v>
      </c>
    </row>
    <row r="41" spans="1:5" ht="15" thickTop="1" x14ac:dyDescent="0.3">
      <c r="A41" s="47">
        <f>SUBTOTAL(103,Table13467[[MODEL NAME ]])</f>
        <v>38</v>
      </c>
      <c r="B41" s="48"/>
      <c r="C41" s="49">
        <f>SUBTOTAL(109,Table13467[PRICE])</f>
        <v>9982538</v>
      </c>
      <c r="D41" s="49"/>
      <c r="E41" s="12"/>
    </row>
    <row r="42" spans="1:5" x14ac:dyDescent="0.3">
      <c r="B42" s="50"/>
      <c r="C42" s="66"/>
    </row>
    <row r="43" spans="1:5" x14ac:dyDescent="0.3">
      <c r="B43" s="51"/>
      <c r="C43" s="49"/>
    </row>
  </sheetData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03EF5-DCC9-4BFC-BE1F-C3EF0870C0AD}">
  <dimension ref="A1:L43"/>
  <sheetViews>
    <sheetView showGridLines="0" topLeftCell="A5" zoomScale="80" zoomScaleNormal="80" workbookViewId="0">
      <selection activeCell="N23" sqref="N23"/>
    </sheetView>
  </sheetViews>
  <sheetFormatPr defaultRowHeight="14.4" x14ac:dyDescent="0.3"/>
  <cols>
    <col min="1" max="1" width="23.109375" style="12" customWidth="1"/>
    <col min="2" max="2" width="16.88671875" style="12" customWidth="1"/>
    <col min="3" max="3" width="18" style="12" customWidth="1"/>
    <col min="4" max="4" width="19.21875" style="12" customWidth="1"/>
    <col min="5" max="5" width="25.44140625" customWidth="1"/>
    <col min="7" max="7" width="24.6640625" bestFit="1" customWidth="1"/>
    <col min="8" max="8" width="19.5546875" bestFit="1" customWidth="1"/>
  </cols>
  <sheetData>
    <row r="1" spans="1:12" ht="16.2" thickBot="1" x14ac:dyDescent="0.35">
      <c r="A1" s="1"/>
      <c r="B1" s="2" t="s">
        <v>0</v>
      </c>
      <c r="C1" s="53"/>
      <c r="D1" s="3"/>
      <c r="E1" s="4"/>
      <c r="G1" s="79" t="s">
        <v>73</v>
      </c>
      <c r="H1" t="s">
        <v>72</v>
      </c>
    </row>
    <row r="2" spans="1:12" ht="16.2" thickBot="1" x14ac:dyDescent="0.35">
      <c r="A2" s="5" t="s">
        <v>1</v>
      </c>
      <c r="B2" s="6" t="s">
        <v>2</v>
      </c>
      <c r="C2" s="6" t="s">
        <v>3</v>
      </c>
      <c r="D2" s="6" t="s">
        <v>67</v>
      </c>
      <c r="E2" s="7" t="s">
        <v>4</v>
      </c>
      <c r="F2" s="8"/>
      <c r="G2" s="8"/>
      <c r="H2" s="8"/>
    </row>
    <row r="3" spans="1:12" x14ac:dyDescent="0.3">
      <c r="A3" s="9" t="s">
        <v>5</v>
      </c>
      <c r="B3" s="10" t="s">
        <v>6</v>
      </c>
      <c r="C3" s="54">
        <v>173562</v>
      </c>
      <c r="D3" s="67">
        <v>123</v>
      </c>
      <c r="E3" s="11" t="s">
        <v>7</v>
      </c>
      <c r="F3" s="13"/>
      <c r="G3" s="79" t="s">
        <v>70</v>
      </c>
      <c r="H3" t="s">
        <v>69</v>
      </c>
    </row>
    <row r="4" spans="1:12" x14ac:dyDescent="0.3">
      <c r="A4" s="9" t="s">
        <v>5</v>
      </c>
      <c r="B4" s="10" t="s">
        <v>8</v>
      </c>
      <c r="C4" s="54">
        <v>179000</v>
      </c>
      <c r="D4" s="67">
        <v>158</v>
      </c>
      <c r="E4" s="14" t="s">
        <v>7</v>
      </c>
      <c r="G4" s="12" t="s">
        <v>5</v>
      </c>
      <c r="H4" s="80">
        <v>622</v>
      </c>
    </row>
    <row r="5" spans="1:12" x14ac:dyDescent="0.3">
      <c r="A5" s="9" t="s">
        <v>5</v>
      </c>
      <c r="B5" s="10" t="s">
        <v>9</v>
      </c>
      <c r="C5" s="55">
        <v>197436</v>
      </c>
      <c r="D5" s="68">
        <v>176</v>
      </c>
      <c r="E5" s="11" t="s">
        <v>7</v>
      </c>
      <c r="G5" s="12" t="s">
        <v>17</v>
      </c>
      <c r="H5" s="80">
        <v>662</v>
      </c>
    </row>
    <row r="6" spans="1:12" x14ac:dyDescent="0.3">
      <c r="A6" s="9" t="s">
        <v>5</v>
      </c>
      <c r="B6" s="10" t="s">
        <v>10</v>
      </c>
      <c r="C6" s="54">
        <v>215801</v>
      </c>
      <c r="D6" s="67">
        <v>165</v>
      </c>
      <c r="E6" s="11" t="s">
        <v>7</v>
      </c>
      <c r="G6" s="12" t="s">
        <v>11</v>
      </c>
      <c r="H6" s="80">
        <v>419</v>
      </c>
    </row>
    <row r="7" spans="1:12" x14ac:dyDescent="0.3">
      <c r="A7" s="15" t="s">
        <v>11</v>
      </c>
      <c r="B7" s="16" t="s">
        <v>12</v>
      </c>
      <c r="C7" s="56">
        <v>149900</v>
      </c>
      <c r="D7" s="69">
        <v>108</v>
      </c>
      <c r="E7" s="17" t="s">
        <v>13</v>
      </c>
      <c r="G7" s="12" t="s">
        <v>25</v>
      </c>
      <c r="H7" s="80">
        <v>488</v>
      </c>
    </row>
    <row r="8" spans="1:12" x14ac:dyDescent="0.3">
      <c r="A8" s="15" t="s">
        <v>11</v>
      </c>
      <c r="B8" s="16" t="s">
        <v>14</v>
      </c>
      <c r="C8" s="56">
        <v>169656</v>
      </c>
      <c r="D8" s="69">
        <v>132</v>
      </c>
      <c r="E8" s="17" t="s">
        <v>15</v>
      </c>
      <c r="G8" s="12" t="s">
        <v>68</v>
      </c>
      <c r="H8" s="80">
        <v>2191</v>
      </c>
    </row>
    <row r="9" spans="1:12" x14ac:dyDescent="0.3">
      <c r="A9" s="15" t="s">
        <v>11</v>
      </c>
      <c r="B9" s="16" t="s">
        <v>16</v>
      </c>
      <c r="C9" s="56">
        <v>174655</v>
      </c>
      <c r="D9" s="69">
        <v>179</v>
      </c>
      <c r="E9" s="17" t="s">
        <v>15</v>
      </c>
    </row>
    <row r="10" spans="1:12" x14ac:dyDescent="0.3">
      <c r="A10" s="18" t="s">
        <v>17</v>
      </c>
      <c r="B10" s="19" t="s">
        <v>18</v>
      </c>
      <c r="C10" s="57">
        <v>193080</v>
      </c>
      <c r="D10" s="70">
        <v>186</v>
      </c>
      <c r="E10" s="20" t="s">
        <v>19</v>
      </c>
    </row>
    <row r="11" spans="1:12" x14ac:dyDescent="0.3">
      <c r="A11" s="18" t="s">
        <v>17</v>
      </c>
      <c r="B11" s="19" t="s">
        <v>20</v>
      </c>
      <c r="C11" s="57">
        <v>195919</v>
      </c>
      <c r="D11" s="70">
        <v>158</v>
      </c>
      <c r="E11" s="20" t="s">
        <v>19</v>
      </c>
    </row>
    <row r="12" spans="1:12" x14ac:dyDescent="0.3">
      <c r="A12" s="18" t="s">
        <v>17</v>
      </c>
      <c r="B12" s="19" t="s">
        <v>20</v>
      </c>
      <c r="C12" s="57">
        <v>199900</v>
      </c>
      <c r="D12" s="70">
        <v>195</v>
      </c>
      <c r="E12" s="20" t="s">
        <v>21</v>
      </c>
    </row>
    <row r="13" spans="1:12" ht="28.8" x14ac:dyDescent="0.55000000000000004">
      <c r="A13" s="18" t="s">
        <v>17</v>
      </c>
      <c r="B13" s="19" t="s">
        <v>22</v>
      </c>
      <c r="C13" s="57">
        <v>213852</v>
      </c>
      <c r="D13" s="70">
        <v>146</v>
      </c>
      <c r="E13" s="20" t="s">
        <v>21</v>
      </c>
      <c r="G13" s="81" t="s">
        <v>74</v>
      </c>
      <c r="H13" s="82"/>
      <c r="I13" s="82"/>
      <c r="J13" s="82"/>
      <c r="K13" s="82"/>
      <c r="L13" s="83"/>
    </row>
    <row r="14" spans="1:12" x14ac:dyDescent="0.3">
      <c r="A14" s="18" t="s">
        <v>17</v>
      </c>
      <c r="B14" s="19" t="s">
        <v>23</v>
      </c>
      <c r="C14" s="57">
        <v>220991</v>
      </c>
      <c r="D14" s="70">
        <v>156</v>
      </c>
      <c r="E14" s="20" t="s">
        <v>21</v>
      </c>
    </row>
    <row r="15" spans="1:12" x14ac:dyDescent="0.3">
      <c r="A15" s="18" t="s">
        <v>17</v>
      </c>
      <c r="B15" s="19" t="s">
        <v>24</v>
      </c>
      <c r="C15" s="57">
        <v>224755</v>
      </c>
      <c r="D15" s="70">
        <v>165</v>
      </c>
      <c r="E15" s="20" t="s">
        <v>21</v>
      </c>
    </row>
    <row r="16" spans="1:12" x14ac:dyDescent="0.3">
      <c r="A16" s="21" t="s">
        <v>25</v>
      </c>
      <c r="B16" s="22" t="s">
        <v>26</v>
      </c>
      <c r="C16" s="58">
        <v>199942</v>
      </c>
      <c r="D16" s="71">
        <v>123</v>
      </c>
      <c r="E16" s="23" t="s">
        <v>27</v>
      </c>
    </row>
    <row r="17" spans="1:5" x14ac:dyDescent="0.3">
      <c r="A17" s="21" t="s">
        <v>25</v>
      </c>
      <c r="B17" s="22" t="s">
        <v>28</v>
      </c>
      <c r="C17" s="58">
        <v>215900</v>
      </c>
      <c r="D17" s="71">
        <v>132</v>
      </c>
      <c r="E17" s="23" t="s">
        <v>29</v>
      </c>
    </row>
    <row r="18" spans="1:5" x14ac:dyDescent="0.3">
      <c r="A18" s="21" t="s">
        <v>25</v>
      </c>
      <c r="B18" s="22" t="s">
        <v>30</v>
      </c>
      <c r="C18" s="58">
        <v>219900</v>
      </c>
      <c r="D18" s="71">
        <v>176</v>
      </c>
      <c r="E18" s="23" t="s">
        <v>31</v>
      </c>
    </row>
    <row r="19" spans="1:5" x14ac:dyDescent="0.3">
      <c r="A19" s="21" t="s">
        <v>25</v>
      </c>
      <c r="B19" s="22" t="s">
        <v>32</v>
      </c>
      <c r="C19" s="58">
        <v>229900</v>
      </c>
      <c r="D19" s="71">
        <v>189</v>
      </c>
      <c r="E19" s="23" t="s">
        <v>33</v>
      </c>
    </row>
    <row r="20" spans="1:5" x14ac:dyDescent="0.3">
      <c r="A20" s="24" t="s">
        <v>34</v>
      </c>
      <c r="B20" s="25" t="s">
        <v>35</v>
      </c>
      <c r="C20" s="59">
        <v>203210</v>
      </c>
      <c r="D20" s="72">
        <v>168</v>
      </c>
      <c r="E20" s="26" t="s">
        <v>36</v>
      </c>
    </row>
    <row r="21" spans="1:5" x14ac:dyDescent="0.3">
      <c r="A21" s="24" t="s">
        <v>34</v>
      </c>
      <c r="B21" s="25" t="s">
        <v>37</v>
      </c>
      <c r="C21" s="59">
        <v>208257</v>
      </c>
      <c r="D21" s="72">
        <v>156</v>
      </c>
      <c r="E21" s="26" t="s">
        <v>36</v>
      </c>
    </row>
    <row r="22" spans="1:5" x14ac:dyDescent="0.3">
      <c r="A22" s="24" t="s">
        <v>34</v>
      </c>
      <c r="B22" s="25" t="s">
        <v>38</v>
      </c>
      <c r="C22" s="59">
        <v>211984</v>
      </c>
      <c r="D22" s="72">
        <v>128</v>
      </c>
      <c r="E22" s="26" t="s">
        <v>36</v>
      </c>
    </row>
    <row r="23" spans="1:5" x14ac:dyDescent="0.3">
      <c r="A23" s="27" t="s">
        <v>39</v>
      </c>
      <c r="B23" s="28" t="s">
        <v>40</v>
      </c>
      <c r="C23" s="60">
        <v>285000</v>
      </c>
      <c r="D23" s="73">
        <v>134</v>
      </c>
      <c r="E23" s="29" t="s">
        <v>41</v>
      </c>
    </row>
    <row r="24" spans="1:5" x14ac:dyDescent="0.3">
      <c r="A24" s="27" t="s">
        <v>39</v>
      </c>
      <c r="B24" s="28" t="s">
        <v>42</v>
      </c>
      <c r="C24" s="60">
        <v>289000</v>
      </c>
      <c r="D24" s="73">
        <v>164</v>
      </c>
      <c r="E24" s="29" t="s">
        <v>41</v>
      </c>
    </row>
    <row r="25" spans="1:5" x14ac:dyDescent="0.3">
      <c r="A25" s="27" t="s">
        <v>39</v>
      </c>
      <c r="B25" s="28" t="s">
        <v>43</v>
      </c>
      <c r="C25" s="60">
        <v>293000</v>
      </c>
      <c r="D25" s="73">
        <v>156</v>
      </c>
      <c r="E25" s="29" t="s">
        <v>41</v>
      </c>
    </row>
    <row r="26" spans="1:5" x14ac:dyDescent="0.3">
      <c r="A26" s="27" t="s">
        <v>39</v>
      </c>
      <c r="B26" s="28" t="s">
        <v>44</v>
      </c>
      <c r="C26" s="60">
        <v>298000</v>
      </c>
      <c r="D26" s="73">
        <v>165</v>
      </c>
      <c r="E26" s="29" t="s">
        <v>41</v>
      </c>
    </row>
    <row r="27" spans="1:5" x14ac:dyDescent="0.3">
      <c r="A27" s="30" t="s">
        <v>45</v>
      </c>
      <c r="B27" s="31" t="s">
        <v>46</v>
      </c>
      <c r="C27" s="61">
        <v>301000</v>
      </c>
      <c r="D27" s="74">
        <v>148</v>
      </c>
      <c r="E27" s="32" t="s">
        <v>47</v>
      </c>
    </row>
    <row r="28" spans="1:5" x14ac:dyDescent="0.3">
      <c r="A28" s="30" t="s">
        <v>45</v>
      </c>
      <c r="B28" s="31" t="s">
        <v>48</v>
      </c>
      <c r="C28" s="61">
        <v>309000</v>
      </c>
      <c r="D28" s="74">
        <v>184</v>
      </c>
      <c r="E28" s="32" t="s">
        <v>47</v>
      </c>
    </row>
    <row r="29" spans="1:5" x14ac:dyDescent="0.3">
      <c r="A29" s="30" t="s">
        <v>45</v>
      </c>
      <c r="B29" s="31" t="s">
        <v>49</v>
      </c>
      <c r="C29" s="61">
        <v>319000</v>
      </c>
      <c r="D29" s="74">
        <v>194</v>
      </c>
      <c r="E29" s="32" t="s">
        <v>50</v>
      </c>
    </row>
    <row r="30" spans="1:5" x14ac:dyDescent="0.3">
      <c r="A30" s="30" t="s">
        <v>45</v>
      </c>
      <c r="B30" s="31" t="s">
        <v>51</v>
      </c>
      <c r="C30" s="61">
        <v>328000</v>
      </c>
      <c r="D30" s="74">
        <v>149</v>
      </c>
      <c r="E30" s="32" t="s">
        <v>47</v>
      </c>
    </row>
    <row r="31" spans="1:5" x14ac:dyDescent="0.3">
      <c r="A31" s="33" t="s">
        <v>52</v>
      </c>
      <c r="B31" s="34" t="s">
        <v>53</v>
      </c>
      <c r="C31" s="62">
        <v>317000</v>
      </c>
      <c r="D31" s="75">
        <v>175</v>
      </c>
      <c r="E31" s="35" t="s">
        <v>47</v>
      </c>
    </row>
    <row r="32" spans="1:5" x14ac:dyDescent="0.3">
      <c r="A32" s="33" t="s">
        <v>52</v>
      </c>
      <c r="B32" s="34" t="s">
        <v>54</v>
      </c>
      <c r="C32" s="62">
        <v>327000</v>
      </c>
      <c r="D32" s="75">
        <v>167</v>
      </c>
      <c r="E32" s="35" t="s">
        <v>47</v>
      </c>
    </row>
    <row r="33" spans="1:5" x14ac:dyDescent="0.3">
      <c r="A33" s="33" t="s">
        <v>52</v>
      </c>
      <c r="B33" s="34" t="s">
        <v>55</v>
      </c>
      <c r="C33" s="62">
        <v>337000</v>
      </c>
      <c r="D33" s="75">
        <v>186</v>
      </c>
      <c r="E33" s="35" t="s">
        <v>50</v>
      </c>
    </row>
    <row r="34" spans="1:5" x14ac:dyDescent="0.3">
      <c r="A34" s="33" t="s">
        <v>52</v>
      </c>
      <c r="B34" s="34" t="s">
        <v>56</v>
      </c>
      <c r="C34" s="62">
        <v>342000</v>
      </c>
      <c r="D34" s="75">
        <v>128</v>
      </c>
      <c r="E34" s="35" t="s">
        <v>47</v>
      </c>
    </row>
    <row r="35" spans="1:5" x14ac:dyDescent="0.3">
      <c r="A35" s="36" t="s">
        <v>57</v>
      </c>
      <c r="B35" s="37" t="s">
        <v>58</v>
      </c>
      <c r="C35" s="63">
        <v>363900</v>
      </c>
      <c r="D35" s="76">
        <v>129</v>
      </c>
      <c r="E35" s="38" t="s">
        <v>59</v>
      </c>
    </row>
    <row r="36" spans="1:5" x14ac:dyDescent="0.3">
      <c r="A36" s="36" t="s">
        <v>57</v>
      </c>
      <c r="B36" s="37" t="s">
        <v>60</v>
      </c>
      <c r="C36" s="63">
        <v>379123</v>
      </c>
      <c r="D36" s="76">
        <v>137</v>
      </c>
      <c r="E36" s="38" t="s">
        <v>59</v>
      </c>
    </row>
    <row r="37" spans="1:5" x14ac:dyDescent="0.3">
      <c r="A37" s="36" t="s">
        <v>57</v>
      </c>
      <c r="B37" s="37" t="s">
        <v>61</v>
      </c>
      <c r="C37" s="63">
        <v>394347</v>
      </c>
      <c r="D37" s="76">
        <v>125</v>
      </c>
      <c r="E37" s="38" t="s">
        <v>59</v>
      </c>
    </row>
    <row r="38" spans="1:5" x14ac:dyDescent="0.3">
      <c r="A38" s="40" t="s">
        <v>62</v>
      </c>
      <c r="B38" s="41" t="s">
        <v>63</v>
      </c>
      <c r="C38" s="64">
        <v>359430</v>
      </c>
      <c r="D38" s="77">
        <v>128</v>
      </c>
      <c r="E38" s="42" t="s">
        <v>64</v>
      </c>
    </row>
    <row r="39" spans="1:5" x14ac:dyDescent="0.3">
      <c r="A39" s="40" t="s">
        <v>62</v>
      </c>
      <c r="B39" s="41" t="s">
        <v>65</v>
      </c>
      <c r="C39" s="64">
        <v>370138</v>
      </c>
      <c r="D39" s="77">
        <v>176</v>
      </c>
      <c r="E39" s="42" t="s">
        <v>64</v>
      </c>
    </row>
    <row r="40" spans="1:5" ht="15" thickBot="1" x14ac:dyDescent="0.35">
      <c r="A40" s="44" t="s">
        <v>62</v>
      </c>
      <c r="B40" s="45" t="s">
        <v>66</v>
      </c>
      <c r="C40" s="65">
        <v>373000</v>
      </c>
      <c r="D40" s="78">
        <v>156</v>
      </c>
      <c r="E40" s="46" t="s">
        <v>64</v>
      </c>
    </row>
    <row r="41" spans="1:5" ht="15" thickTop="1" x14ac:dyDescent="0.3">
      <c r="A41" s="47">
        <f>SUBTOTAL(103,Table13468[[MODEL NAME ]])</f>
        <v>38</v>
      </c>
      <c r="B41" s="48"/>
      <c r="C41" s="49">
        <f>SUBTOTAL(109,Table13468[PRICE])</f>
        <v>9982538</v>
      </c>
      <c r="D41" s="49"/>
      <c r="E41" s="12"/>
    </row>
    <row r="42" spans="1:5" x14ac:dyDescent="0.3">
      <c r="B42" s="50"/>
      <c r="C42" s="66"/>
    </row>
    <row r="43" spans="1:5" x14ac:dyDescent="0.3">
      <c r="B43" s="51"/>
      <c r="C43" s="49"/>
    </row>
  </sheetData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4817E-FB6A-4F80-BB8B-57DE55E859BD}">
  <dimension ref="A1:I43"/>
  <sheetViews>
    <sheetView tabSelected="1" topLeftCell="C15" workbookViewId="0">
      <selection activeCell="L39" sqref="L39"/>
    </sheetView>
  </sheetViews>
  <sheetFormatPr defaultRowHeight="14.4" x14ac:dyDescent="0.3"/>
  <cols>
    <col min="1" max="1" width="23.109375" style="12" customWidth="1"/>
    <col min="2" max="2" width="16.88671875" style="12" customWidth="1"/>
    <col min="3" max="4" width="18.88671875" style="12" customWidth="1"/>
    <col min="5" max="5" width="19.21875" style="12" customWidth="1"/>
    <col min="6" max="6" width="25.44140625" customWidth="1"/>
    <col min="8" max="8" width="24.6640625" bestFit="1" customWidth="1"/>
    <col min="9" max="9" width="19.5546875" bestFit="1" customWidth="1"/>
  </cols>
  <sheetData>
    <row r="1" spans="1:9" ht="16.2" thickBot="1" x14ac:dyDescent="0.35">
      <c r="A1" s="1"/>
      <c r="B1" s="2" t="s">
        <v>0</v>
      </c>
      <c r="C1" s="53"/>
      <c r="D1" s="53"/>
      <c r="E1" s="3"/>
      <c r="F1" s="4"/>
      <c r="H1" s="79" t="s">
        <v>73</v>
      </c>
      <c r="I1" t="s">
        <v>71</v>
      </c>
    </row>
    <row r="2" spans="1:9" ht="16.2" thickBot="1" x14ac:dyDescent="0.35">
      <c r="A2" s="5" t="s">
        <v>1</v>
      </c>
      <c r="B2" s="6" t="s">
        <v>2</v>
      </c>
      <c r="C2" s="6" t="s">
        <v>3</v>
      </c>
      <c r="D2" s="6" t="s">
        <v>75</v>
      </c>
      <c r="E2" s="6" t="s">
        <v>67</v>
      </c>
      <c r="F2" s="7" t="s">
        <v>4</v>
      </c>
      <c r="G2" s="8"/>
      <c r="H2" s="8"/>
      <c r="I2" s="8"/>
    </row>
    <row r="3" spans="1:9" x14ac:dyDescent="0.3">
      <c r="A3" s="9" t="s">
        <v>5</v>
      </c>
      <c r="B3" s="10" t="s">
        <v>6</v>
      </c>
      <c r="C3" s="54">
        <v>173562</v>
      </c>
      <c r="D3" s="54">
        <v>300</v>
      </c>
      <c r="E3" s="67">
        <v>123</v>
      </c>
      <c r="F3" s="11" t="s">
        <v>7</v>
      </c>
      <c r="G3" s="13"/>
      <c r="H3" s="79" t="s">
        <v>70</v>
      </c>
      <c r="I3" t="s">
        <v>69</v>
      </c>
    </row>
    <row r="4" spans="1:9" x14ac:dyDescent="0.3">
      <c r="A4" s="9" t="s">
        <v>5</v>
      </c>
      <c r="B4" s="10" t="s">
        <v>8</v>
      </c>
      <c r="C4" s="54">
        <v>179000</v>
      </c>
      <c r="D4" s="54">
        <v>400</v>
      </c>
      <c r="E4" s="67">
        <v>158</v>
      </c>
      <c r="F4" s="14" t="s">
        <v>7</v>
      </c>
      <c r="H4" s="12" t="s">
        <v>5</v>
      </c>
      <c r="I4" s="80">
        <v>622</v>
      </c>
    </row>
    <row r="5" spans="1:9" x14ac:dyDescent="0.3">
      <c r="A5" s="9" t="s">
        <v>5</v>
      </c>
      <c r="B5" s="10" t="s">
        <v>9</v>
      </c>
      <c r="C5" s="55">
        <v>197436</v>
      </c>
      <c r="D5" s="55">
        <v>500</v>
      </c>
      <c r="E5" s="68">
        <v>176</v>
      </c>
      <c r="F5" s="11" t="s">
        <v>7</v>
      </c>
      <c r="H5" s="12" t="s">
        <v>17</v>
      </c>
      <c r="I5" s="80">
        <v>1006</v>
      </c>
    </row>
    <row r="6" spans="1:9" x14ac:dyDescent="0.3">
      <c r="A6" s="9" t="s">
        <v>5</v>
      </c>
      <c r="B6" s="10" t="s">
        <v>10</v>
      </c>
      <c r="C6" s="54">
        <v>215801</v>
      </c>
      <c r="D6" s="54">
        <v>700</v>
      </c>
      <c r="E6" s="67">
        <v>165</v>
      </c>
      <c r="F6" s="11" t="s">
        <v>7</v>
      </c>
      <c r="H6" s="12" t="s">
        <v>52</v>
      </c>
      <c r="I6" s="80">
        <v>656</v>
      </c>
    </row>
    <row r="7" spans="1:9" x14ac:dyDescent="0.3">
      <c r="A7" s="15" t="s">
        <v>11</v>
      </c>
      <c r="B7" s="16" t="s">
        <v>12</v>
      </c>
      <c r="C7" s="56">
        <v>149900</v>
      </c>
      <c r="D7" s="56">
        <v>600</v>
      </c>
      <c r="E7" s="69">
        <v>108</v>
      </c>
      <c r="F7" s="17" t="s">
        <v>13</v>
      </c>
      <c r="H7" s="12" t="s">
        <v>34</v>
      </c>
      <c r="I7" s="80">
        <v>452</v>
      </c>
    </row>
    <row r="8" spans="1:9" x14ac:dyDescent="0.3">
      <c r="A8" s="15" t="s">
        <v>11</v>
      </c>
      <c r="B8" s="16" t="s">
        <v>14</v>
      </c>
      <c r="C8" s="56">
        <v>169656</v>
      </c>
      <c r="D8" s="56">
        <v>150</v>
      </c>
      <c r="E8" s="69">
        <v>132</v>
      </c>
      <c r="F8" s="17" t="s">
        <v>15</v>
      </c>
      <c r="H8" s="12" t="s">
        <v>39</v>
      </c>
      <c r="I8" s="80">
        <v>619</v>
      </c>
    </row>
    <row r="9" spans="1:9" x14ac:dyDescent="0.3">
      <c r="A9" s="15" t="s">
        <v>11</v>
      </c>
      <c r="B9" s="16" t="s">
        <v>16</v>
      </c>
      <c r="C9" s="56">
        <v>174655</v>
      </c>
      <c r="D9" s="56">
        <v>180</v>
      </c>
      <c r="E9" s="69">
        <v>179</v>
      </c>
      <c r="F9" s="17" t="s">
        <v>15</v>
      </c>
      <c r="H9" s="12" t="s">
        <v>11</v>
      </c>
      <c r="I9" s="80">
        <v>419</v>
      </c>
    </row>
    <row r="10" spans="1:9" x14ac:dyDescent="0.3">
      <c r="A10" s="18" t="s">
        <v>17</v>
      </c>
      <c r="B10" s="19" t="s">
        <v>18</v>
      </c>
      <c r="C10" s="57">
        <v>193080</v>
      </c>
      <c r="D10" s="57">
        <v>200</v>
      </c>
      <c r="E10" s="70">
        <v>186</v>
      </c>
      <c r="F10" s="20" t="s">
        <v>19</v>
      </c>
      <c r="H10" s="12" t="s">
        <v>45</v>
      </c>
      <c r="I10" s="80">
        <v>675</v>
      </c>
    </row>
    <row r="11" spans="1:9" x14ac:dyDescent="0.3">
      <c r="A11" s="18" t="s">
        <v>17</v>
      </c>
      <c r="B11" s="19" t="s">
        <v>20</v>
      </c>
      <c r="C11" s="57">
        <v>195919</v>
      </c>
      <c r="D11" s="57">
        <v>300</v>
      </c>
      <c r="E11" s="70">
        <v>158</v>
      </c>
      <c r="F11" s="20" t="s">
        <v>19</v>
      </c>
      <c r="H11" s="12" t="s">
        <v>25</v>
      </c>
      <c r="I11" s="80">
        <v>620</v>
      </c>
    </row>
    <row r="12" spans="1:9" x14ac:dyDescent="0.3">
      <c r="A12" s="18" t="s">
        <v>17</v>
      </c>
      <c r="B12" s="19" t="s">
        <v>20</v>
      </c>
      <c r="C12" s="57">
        <v>199900</v>
      </c>
      <c r="D12" s="57">
        <v>550</v>
      </c>
      <c r="E12" s="70">
        <v>195</v>
      </c>
      <c r="F12" s="20" t="s">
        <v>21</v>
      </c>
      <c r="H12" s="12" t="s">
        <v>62</v>
      </c>
      <c r="I12" s="80">
        <v>460</v>
      </c>
    </row>
    <row r="13" spans="1:9" x14ac:dyDescent="0.3">
      <c r="A13" s="18" t="s">
        <v>17</v>
      </c>
      <c r="B13" s="19" t="s">
        <v>22</v>
      </c>
      <c r="C13" s="57">
        <v>213852</v>
      </c>
      <c r="D13" s="57">
        <v>250</v>
      </c>
      <c r="E13" s="70">
        <v>146</v>
      </c>
      <c r="F13" s="20" t="s">
        <v>21</v>
      </c>
      <c r="H13" s="12" t="s">
        <v>57</v>
      </c>
      <c r="I13" s="80">
        <v>391</v>
      </c>
    </row>
    <row r="14" spans="1:9" x14ac:dyDescent="0.3">
      <c r="A14" s="18" t="s">
        <v>17</v>
      </c>
      <c r="B14" s="19" t="s">
        <v>23</v>
      </c>
      <c r="C14" s="57">
        <v>220991</v>
      </c>
      <c r="D14" s="57">
        <v>360</v>
      </c>
      <c r="E14" s="70">
        <v>156</v>
      </c>
      <c r="F14" s="20" t="s">
        <v>21</v>
      </c>
      <c r="H14" s="12" t="s">
        <v>68</v>
      </c>
      <c r="I14" s="80">
        <v>5920</v>
      </c>
    </row>
    <row r="15" spans="1:9" x14ac:dyDescent="0.3">
      <c r="A15" s="18" t="s">
        <v>17</v>
      </c>
      <c r="B15" s="19" t="s">
        <v>24</v>
      </c>
      <c r="C15" s="57">
        <v>224755</v>
      </c>
      <c r="D15" s="57">
        <v>230</v>
      </c>
      <c r="E15" s="70">
        <v>165</v>
      </c>
      <c r="F15" s="20" t="s">
        <v>21</v>
      </c>
      <c r="G15" s="8"/>
      <c r="H15" s="8"/>
      <c r="I15" s="8"/>
    </row>
    <row r="16" spans="1:9" x14ac:dyDescent="0.3">
      <c r="A16" s="21" t="s">
        <v>25</v>
      </c>
      <c r="B16" s="22" t="s">
        <v>26</v>
      </c>
      <c r="C16" s="58">
        <v>199942</v>
      </c>
      <c r="D16" s="58">
        <v>150</v>
      </c>
      <c r="E16" s="71">
        <v>123</v>
      </c>
      <c r="F16" s="23" t="s">
        <v>27</v>
      </c>
      <c r="G16" s="13"/>
    </row>
    <row r="17" spans="1:6" x14ac:dyDescent="0.3">
      <c r="A17" s="21" t="s">
        <v>25</v>
      </c>
      <c r="B17" s="22" t="s">
        <v>28</v>
      </c>
      <c r="C17" s="58">
        <v>215900</v>
      </c>
      <c r="D17" s="58">
        <v>180</v>
      </c>
      <c r="E17" s="71">
        <v>132</v>
      </c>
      <c r="F17" s="23" t="s">
        <v>29</v>
      </c>
    </row>
    <row r="18" spans="1:6" x14ac:dyDescent="0.3">
      <c r="A18" s="21" t="s">
        <v>25</v>
      </c>
      <c r="B18" s="22" t="s">
        <v>30</v>
      </c>
      <c r="C18" s="58">
        <v>219900</v>
      </c>
      <c r="D18" s="58">
        <v>190</v>
      </c>
      <c r="E18" s="71">
        <v>176</v>
      </c>
      <c r="F18" s="23" t="s">
        <v>31</v>
      </c>
    </row>
    <row r="19" spans="1:6" x14ac:dyDescent="0.3">
      <c r="A19" s="21" t="s">
        <v>25</v>
      </c>
      <c r="B19" s="22" t="s">
        <v>32</v>
      </c>
      <c r="C19" s="58">
        <v>229900</v>
      </c>
      <c r="D19" s="58">
        <v>195</v>
      </c>
      <c r="E19" s="71">
        <v>189</v>
      </c>
      <c r="F19" s="23" t="s">
        <v>33</v>
      </c>
    </row>
    <row r="20" spans="1:6" x14ac:dyDescent="0.3">
      <c r="A20" s="24" t="s">
        <v>34</v>
      </c>
      <c r="B20" s="25" t="s">
        <v>35</v>
      </c>
      <c r="C20" s="59">
        <v>203210</v>
      </c>
      <c r="D20" s="59">
        <v>185</v>
      </c>
      <c r="E20" s="72">
        <v>168</v>
      </c>
      <c r="F20" s="26" t="s">
        <v>36</v>
      </c>
    </row>
    <row r="21" spans="1:6" x14ac:dyDescent="0.3">
      <c r="A21" s="24" t="s">
        <v>34</v>
      </c>
      <c r="B21" s="25" t="s">
        <v>37</v>
      </c>
      <c r="C21" s="59">
        <v>208257</v>
      </c>
      <c r="D21" s="59">
        <v>160</v>
      </c>
      <c r="E21" s="72">
        <v>156</v>
      </c>
      <c r="F21" s="26" t="s">
        <v>36</v>
      </c>
    </row>
    <row r="22" spans="1:6" x14ac:dyDescent="0.3">
      <c r="A22" s="24" t="s">
        <v>34</v>
      </c>
      <c r="B22" s="25" t="s">
        <v>38</v>
      </c>
      <c r="C22" s="59">
        <v>211984</v>
      </c>
      <c r="D22" s="59">
        <v>170</v>
      </c>
      <c r="E22" s="72">
        <v>128</v>
      </c>
      <c r="F22" s="26" t="s">
        <v>36</v>
      </c>
    </row>
    <row r="23" spans="1:6" x14ac:dyDescent="0.3">
      <c r="A23" s="27" t="s">
        <v>39</v>
      </c>
      <c r="B23" s="28" t="s">
        <v>40</v>
      </c>
      <c r="C23" s="60">
        <v>285000</v>
      </c>
      <c r="D23" s="60">
        <v>180</v>
      </c>
      <c r="E23" s="73">
        <v>134</v>
      </c>
      <c r="F23" s="29" t="s">
        <v>41</v>
      </c>
    </row>
    <row r="24" spans="1:6" x14ac:dyDescent="0.3">
      <c r="A24" s="27" t="s">
        <v>39</v>
      </c>
      <c r="B24" s="28" t="s">
        <v>42</v>
      </c>
      <c r="C24" s="60">
        <v>289000</v>
      </c>
      <c r="D24" s="60">
        <v>170</v>
      </c>
      <c r="E24" s="73">
        <v>164</v>
      </c>
      <c r="F24" s="29" t="s">
        <v>41</v>
      </c>
    </row>
    <row r="25" spans="1:6" x14ac:dyDescent="0.3">
      <c r="A25" s="27" t="s">
        <v>39</v>
      </c>
      <c r="B25" s="28" t="s">
        <v>43</v>
      </c>
      <c r="C25" s="60">
        <v>293000</v>
      </c>
      <c r="D25" s="60">
        <v>500</v>
      </c>
      <c r="E25" s="73">
        <v>156</v>
      </c>
      <c r="F25" s="29" t="s">
        <v>41</v>
      </c>
    </row>
    <row r="26" spans="1:6" x14ac:dyDescent="0.3">
      <c r="A26" s="27" t="s">
        <v>39</v>
      </c>
      <c r="B26" s="28" t="s">
        <v>44</v>
      </c>
      <c r="C26" s="60">
        <v>298000</v>
      </c>
      <c r="D26" s="60">
        <v>600</v>
      </c>
      <c r="E26" s="73">
        <v>165</v>
      </c>
      <c r="F26" s="29" t="s">
        <v>41</v>
      </c>
    </row>
    <row r="27" spans="1:6" x14ac:dyDescent="0.3">
      <c r="A27" s="30" t="s">
        <v>45</v>
      </c>
      <c r="B27" s="31" t="s">
        <v>46</v>
      </c>
      <c r="C27" s="61">
        <v>301000</v>
      </c>
      <c r="D27" s="61">
        <v>400</v>
      </c>
      <c r="E27" s="74">
        <v>148</v>
      </c>
      <c r="F27" s="32" t="s">
        <v>47</v>
      </c>
    </row>
    <row r="28" spans="1:6" x14ac:dyDescent="0.3">
      <c r="A28" s="30" t="s">
        <v>45</v>
      </c>
      <c r="B28" s="31" t="s">
        <v>48</v>
      </c>
      <c r="C28" s="61">
        <v>309000</v>
      </c>
      <c r="D28" s="61">
        <v>300</v>
      </c>
      <c r="E28" s="74">
        <v>184</v>
      </c>
      <c r="F28" s="32" t="s">
        <v>47</v>
      </c>
    </row>
    <row r="29" spans="1:6" x14ac:dyDescent="0.3">
      <c r="A29" s="30" t="s">
        <v>45</v>
      </c>
      <c r="B29" s="31" t="s">
        <v>49</v>
      </c>
      <c r="C29" s="61">
        <v>319000</v>
      </c>
      <c r="D29" s="61">
        <v>200</v>
      </c>
      <c r="E29" s="74">
        <v>194</v>
      </c>
      <c r="F29" s="32" t="s">
        <v>50</v>
      </c>
    </row>
    <row r="30" spans="1:6" x14ac:dyDescent="0.3">
      <c r="A30" s="30" t="s">
        <v>45</v>
      </c>
      <c r="B30" s="31" t="s">
        <v>51</v>
      </c>
      <c r="C30" s="61">
        <v>328000</v>
      </c>
      <c r="D30" s="61">
        <v>250</v>
      </c>
      <c r="E30" s="74">
        <v>149</v>
      </c>
      <c r="F30" s="32" t="s">
        <v>47</v>
      </c>
    </row>
    <row r="31" spans="1:6" x14ac:dyDescent="0.3">
      <c r="A31" s="33" t="s">
        <v>52</v>
      </c>
      <c r="B31" s="34" t="s">
        <v>53</v>
      </c>
      <c r="C31" s="62">
        <v>317000</v>
      </c>
      <c r="D31" s="62">
        <v>190</v>
      </c>
      <c r="E31" s="75">
        <v>175</v>
      </c>
      <c r="F31" s="35" t="s">
        <v>47</v>
      </c>
    </row>
    <row r="32" spans="1:6" x14ac:dyDescent="0.3">
      <c r="A32" s="33" t="s">
        <v>52</v>
      </c>
      <c r="B32" s="34" t="s">
        <v>54</v>
      </c>
      <c r="C32" s="62">
        <v>327000</v>
      </c>
      <c r="D32" s="62">
        <v>180</v>
      </c>
      <c r="E32" s="75">
        <v>167</v>
      </c>
      <c r="F32" s="35" t="s">
        <v>47</v>
      </c>
    </row>
    <row r="33" spans="1:6" x14ac:dyDescent="0.3">
      <c r="A33" s="33" t="s">
        <v>52</v>
      </c>
      <c r="B33" s="34" t="s">
        <v>55</v>
      </c>
      <c r="C33" s="62">
        <v>337000</v>
      </c>
      <c r="D33" s="62">
        <v>250</v>
      </c>
      <c r="E33" s="75">
        <v>186</v>
      </c>
      <c r="F33" s="35" t="s">
        <v>50</v>
      </c>
    </row>
    <row r="34" spans="1:6" x14ac:dyDescent="0.3">
      <c r="A34" s="33" t="s">
        <v>52</v>
      </c>
      <c r="B34" s="34" t="s">
        <v>56</v>
      </c>
      <c r="C34" s="62">
        <v>342000</v>
      </c>
      <c r="D34" s="62">
        <v>350</v>
      </c>
      <c r="E34" s="75">
        <v>128</v>
      </c>
      <c r="F34" s="35" t="s">
        <v>47</v>
      </c>
    </row>
    <row r="35" spans="1:6" x14ac:dyDescent="0.3">
      <c r="A35" s="36" t="s">
        <v>57</v>
      </c>
      <c r="B35" s="37" t="s">
        <v>58</v>
      </c>
      <c r="C35" s="63">
        <v>363900</v>
      </c>
      <c r="D35" s="63">
        <v>420</v>
      </c>
      <c r="E35" s="76">
        <v>129</v>
      </c>
      <c r="F35" s="38" t="s">
        <v>59</v>
      </c>
    </row>
    <row r="36" spans="1:6" x14ac:dyDescent="0.3">
      <c r="A36" s="36" t="s">
        <v>57</v>
      </c>
      <c r="B36" s="37" t="s">
        <v>60</v>
      </c>
      <c r="C36" s="63">
        <v>379123</v>
      </c>
      <c r="D36" s="63">
        <v>550</v>
      </c>
      <c r="E36" s="76">
        <v>137</v>
      </c>
      <c r="F36" s="38" t="s">
        <v>59</v>
      </c>
    </row>
    <row r="37" spans="1:6" x14ac:dyDescent="0.3">
      <c r="A37" s="36" t="s">
        <v>57</v>
      </c>
      <c r="B37" s="37" t="s">
        <v>61</v>
      </c>
      <c r="C37" s="63">
        <v>394347</v>
      </c>
      <c r="D37" s="63">
        <v>620</v>
      </c>
      <c r="E37" s="76">
        <v>125</v>
      </c>
      <c r="F37" s="38" t="s">
        <v>59</v>
      </c>
    </row>
    <row r="38" spans="1:6" x14ac:dyDescent="0.3">
      <c r="A38" s="40" t="s">
        <v>62</v>
      </c>
      <c r="B38" s="41" t="s">
        <v>63</v>
      </c>
      <c r="C38" s="64">
        <v>359430</v>
      </c>
      <c r="D38" s="64">
        <v>300</v>
      </c>
      <c r="E38" s="77">
        <v>128</v>
      </c>
      <c r="F38" s="42" t="s">
        <v>64</v>
      </c>
    </row>
    <row r="39" spans="1:6" x14ac:dyDescent="0.3">
      <c r="A39" s="40" t="s">
        <v>62</v>
      </c>
      <c r="B39" s="41" t="s">
        <v>65</v>
      </c>
      <c r="C39" s="64">
        <v>370138</v>
      </c>
      <c r="D39" s="64">
        <v>190</v>
      </c>
      <c r="E39" s="77">
        <v>176</v>
      </c>
      <c r="F39" s="42" t="s">
        <v>64</v>
      </c>
    </row>
    <row r="40" spans="1:6" ht="15" thickBot="1" x14ac:dyDescent="0.35">
      <c r="A40" s="44" t="s">
        <v>62</v>
      </c>
      <c r="B40" s="45" t="s">
        <v>66</v>
      </c>
      <c r="C40" s="65">
        <v>373000</v>
      </c>
      <c r="D40" s="65">
        <v>195</v>
      </c>
      <c r="E40" s="78">
        <v>156</v>
      </c>
      <c r="F40" s="46" t="s">
        <v>64</v>
      </c>
    </row>
    <row r="41" spans="1:6" ht="15" thickTop="1" x14ac:dyDescent="0.3">
      <c r="A41" s="47">
        <f>SUBTOTAL(103,Table134610[[MODEL NAME ]])</f>
        <v>38</v>
      </c>
      <c r="B41" s="48"/>
      <c r="C41" s="49">
        <f>SUBTOTAL(109,Table134610[PRICE])</f>
        <v>9982538</v>
      </c>
      <c r="D41" s="49"/>
      <c r="E41" s="49"/>
      <c r="F41" s="12"/>
    </row>
    <row r="42" spans="1:6" x14ac:dyDescent="0.3">
      <c r="B42" s="50"/>
      <c r="C42" s="66"/>
      <c r="D42" s="66"/>
    </row>
    <row r="43" spans="1:6" x14ac:dyDescent="0.3">
      <c r="B43" s="51"/>
      <c r="C43" s="49"/>
      <c r="D43" s="49"/>
    </row>
  </sheetData>
  <pageMargins left="0.7" right="0.7" top="0.75" bottom="0.75" header="0.3" footer="0.3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62C4B-C8DD-4930-B3B5-3262E4C5C853}">
  <dimension ref="A1:E43"/>
  <sheetViews>
    <sheetView workbookViewId="0">
      <selection activeCell="F20" sqref="F20"/>
    </sheetView>
  </sheetViews>
  <sheetFormatPr defaultRowHeight="14.4" x14ac:dyDescent="0.3"/>
  <cols>
    <col min="1" max="1" width="23.109375" style="12" customWidth="1"/>
    <col min="2" max="2" width="16.88671875" style="12" customWidth="1"/>
    <col min="3" max="3" width="18" style="12" customWidth="1"/>
    <col min="4" max="4" width="19.21875" style="12" customWidth="1"/>
    <col min="5" max="5" width="25.44140625" customWidth="1"/>
  </cols>
  <sheetData>
    <row r="1" spans="1:5" ht="16.2" thickBot="1" x14ac:dyDescent="0.35">
      <c r="A1" s="1"/>
      <c r="B1" s="2" t="s">
        <v>0</v>
      </c>
      <c r="C1" s="53"/>
      <c r="D1" s="3"/>
      <c r="E1" s="4"/>
    </row>
    <row r="2" spans="1:5" ht="16.2" thickBot="1" x14ac:dyDescent="0.35">
      <c r="A2" s="5" t="s">
        <v>1</v>
      </c>
      <c r="B2" s="6" t="s">
        <v>2</v>
      </c>
      <c r="C2" s="6" t="s">
        <v>3</v>
      </c>
      <c r="D2" s="6" t="s">
        <v>67</v>
      </c>
      <c r="E2" s="7" t="s">
        <v>4</v>
      </c>
    </row>
    <row r="3" spans="1:5" x14ac:dyDescent="0.3">
      <c r="A3" s="9" t="s">
        <v>5</v>
      </c>
      <c r="B3" s="10" t="s">
        <v>6</v>
      </c>
      <c r="C3" s="54">
        <v>173562</v>
      </c>
      <c r="D3" s="67">
        <v>123</v>
      </c>
      <c r="E3" s="11" t="s">
        <v>7</v>
      </c>
    </row>
    <row r="4" spans="1:5" x14ac:dyDescent="0.3">
      <c r="A4" s="9" t="s">
        <v>5</v>
      </c>
      <c r="B4" s="10" t="s">
        <v>8</v>
      </c>
      <c r="C4" s="54">
        <v>179000</v>
      </c>
      <c r="D4" s="67">
        <v>158</v>
      </c>
      <c r="E4" s="14" t="s">
        <v>7</v>
      </c>
    </row>
    <row r="5" spans="1:5" x14ac:dyDescent="0.3">
      <c r="A5" s="9" t="s">
        <v>5</v>
      </c>
      <c r="B5" s="10" t="s">
        <v>9</v>
      </c>
      <c r="C5" s="55">
        <v>197436</v>
      </c>
      <c r="D5" s="68">
        <v>176</v>
      </c>
      <c r="E5" s="11" t="s">
        <v>7</v>
      </c>
    </row>
    <row r="6" spans="1:5" x14ac:dyDescent="0.3">
      <c r="A6" s="9" t="s">
        <v>5</v>
      </c>
      <c r="B6" s="10" t="s">
        <v>10</v>
      </c>
      <c r="C6" s="54">
        <v>215801</v>
      </c>
      <c r="D6" s="67">
        <v>165</v>
      </c>
      <c r="E6" s="11" t="s">
        <v>7</v>
      </c>
    </row>
    <row r="7" spans="1:5" x14ac:dyDescent="0.3">
      <c r="A7" s="15" t="s">
        <v>11</v>
      </c>
      <c r="B7" s="16" t="s">
        <v>12</v>
      </c>
      <c r="C7" s="56">
        <v>149900</v>
      </c>
      <c r="D7" s="69">
        <v>108</v>
      </c>
      <c r="E7" s="17" t="s">
        <v>13</v>
      </c>
    </row>
    <row r="8" spans="1:5" x14ac:dyDescent="0.3">
      <c r="A8" s="15" t="s">
        <v>11</v>
      </c>
      <c r="B8" s="16" t="s">
        <v>14</v>
      </c>
      <c r="C8" s="56">
        <v>169656</v>
      </c>
      <c r="D8" s="69">
        <v>132</v>
      </c>
      <c r="E8" s="17" t="s">
        <v>15</v>
      </c>
    </row>
    <row r="9" spans="1:5" x14ac:dyDescent="0.3">
      <c r="A9" s="15" t="s">
        <v>11</v>
      </c>
      <c r="B9" s="16" t="s">
        <v>16</v>
      </c>
      <c r="C9" s="56">
        <v>174655</v>
      </c>
      <c r="D9" s="69">
        <v>179</v>
      </c>
      <c r="E9" s="17" t="s">
        <v>15</v>
      </c>
    </row>
    <row r="10" spans="1:5" x14ac:dyDescent="0.3">
      <c r="A10" s="18" t="s">
        <v>17</v>
      </c>
      <c r="B10" s="19" t="s">
        <v>18</v>
      </c>
      <c r="C10" s="57">
        <v>193080</v>
      </c>
      <c r="D10" s="70">
        <v>186</v>
      </c>
      <c r="E10" s="20" t="s">
        <v>19</v>
      </c>
    </row>
    <row r="11" spans="1:5" x14ac:dyDescent="0.3">
      <c r="A11" s="18" t="s">
        <v>17</v>
      </c>
      <c r="B11" s="19" t="s">
        <v>20</v>
      </c>
      <c r="C11" s="57">
        <v>195919</v>
      </c>
      <c r="D11" s="70">
        <v>158</v>
      </c>
      <c r="E11" s="20" t="s">
        <v>19</v>
      </c>
    </row>
    <row r="12" spans="1:5" x14ac:dyDescent="0.3">
      <c r="A12" s="18" t="s">
        <v>17</v>
      </c>
      <c r="B12" s="19" t="s">
        <v>20</v>
      </c>
      <c r="C12" s="57">
        <v>199900</v>
      </c>
      <c r="D12" s="70">
        <v>195</v>
      </c>
      <c r="E12" s="20" t="s">
        <v>21</v>
      </c>
    </row>
    <row r="13" spans="1:5" x14ac:dyDescent="0.3">
      <c r="A13" s="18" t="s">
        <v>17</v>
      </c>
      <c r="B13" s="19" t="s">
        <v>22</v>
      </c>
      <c r="C13" s="57">
        <v>213852</v>
      </c>
      <c r="D13" s="70">
        <v>146</v>
      </c>
      <c r="E13" s="20" t="s">
        <v>21</v>
      </c>
    </row>
    <row r="14" spans="1:5" x14ac:dyDescent="0.3">
      <c r="A14" s="18" t="s">
        <v>17</v>
      </c>
      <c r="B14" s="19" t="s">
        <v>23</v>
      </c>
      <c r="C14" s="57">
        <v>220991</v>
      </c>
      <c r="D14" s="70">
        <v>156</v>
      </c>
      <c r="E14" s="20" t="s">
        <v>21</v>
      </c>
    </row>
    <row r="15" spans="1:5" x14ac:dyDescent="0.3">
      <c r="A15" s="18" t="s">
        <v>17</v>
      </c>
      <c r="B15" s="19" t="s">
        <v>24</v>
      </c>
      <c r="C15" s="57">
        <v>224755</v>
      </c>
      <c r="D15" s="70">
        <v>165</v>
      </c>
      <c r="E15" s="20" t="s">
        <v>21</v>
      </c>
    </row>
    <row r="16" spans="1:5" x14ac:dyDescent="0.3">
      <c r="A16" s="21" t="s">
        <v>25</v>
      </c>
      <c r="B16" s="22" t="s">
        <v>26</v>
      </c>
      <c r="C16" s="58">
        <v>199942</v>
      </c>
      <c r="D16" s="71">
        <v>123</v>
      </c>
      <c r="E16" s="23" t="s">
        <v>27</v>
      </c>
    </row>
    <row r="17" spans="1:5" x14ac:dyDescent="0.3">
      <c r="A17" s="21" t="s">
        <v>25</v>
      </c>
      <c r="B17" s="22" t="s">
        <v>28</v>
      </c>
      <c r="C17" s="58">
        <v>215900</v>
      </c>
      <c r="D17" s="71">
        <v>132</v>
      </c>
      <c r="E17" s="23" t="s">
        <v>29</v>
      </c>
    </row>
    <row r="18" spans="1:5" x14ac:dyDescent="0.3">
      <c r="A18" s="21" t="s">
        <v>25</v>
      </c>
      <c r="B18" s="22" t="s">
        <v>30</v>
      </c>
      <c r="C18" s="58">
        <v>219900</v>
      </c>
      <c r="D18" s="71">
        <v>176</v>
      </c>
      <c r="E18" s="23" t="s">
        <v>31</v>
      </c>
    </row>
    <row r="19" spans="1:5" x14ac:dyDescent="0.3">
      <c r="A19" s="21" t="s">
        <v>25</v>
      </c>
      <c r="B19" s="22" t="s">
        <v>32</v>
      </c>
      <c r="C19" s="58">
        <v>229900</v>
      </c>
      <c r="D19" s="71">
        <v>189</v>
      </c>
      <c r="E19" s="23" t="s">
        <v>33</v>
      </c>
    </row>
    <row r="20" spans="1:5" x14ac:dyDescent="0.3">
      <c r="A20" s="24" t="s">
        <v>34</v>
      </c>
      <c r="B20" s="25" t="s">
        <v>35</v>
      </c>
      <c r="C20" s="59">
        <v>203210</v>
      </c>
      <c r="D20" s="72">
        <v>168</v>
      </c>
      <c r="E20" s="26" t="s">
        <v>36</v>
      </c>
    </row>
    <row r="21" spans="1:5" x14ac:dyDescent="0.3">
      <c r="A21" s="24" t="s">
        <v>34</v>
      </c>
      <c r="B21" s="25" t="s">
        <v>37</v>
      </c>
      <c r="C21" s="59">
        <v>208257</v>
      </c>
      <c r="D21" s="72">
        <v>156</v>
      </c>
      <c r="E21" s="26" t="s">
        <v>36</v>
      </c>
    </row>
    <row r="22" spans="1:5" x14ac:dyDescent="0.3">
      <c r="A22" s="24" t="s">
        <v>34</v>
      </c>
      <c r="B22" s="25" t="s">
        <v>38</v>
      </c>
      <c r="C22" s="59">
        <v>211984</v>
      </c>
      <c r="D22" s="72">
        <v>128</v>
      </c>
      <c r="E22" s="26" t="s">
        <v>36</v>
      </c>
    </row>
    <row r="23" spans="1:5" x14ac:dyDescent="0.3">
      <c r="A23" s="27" t="s">
        <v>39</v>
      </c>
      <c r="B23" s="28" t="s">
        <v>40</v>
      </c>
      <c r="C23" s="60">
        <v>285000</v>
      </c>
      <c r="D23" s="73">
        <v>134</v>
      </c>
      <c r="E23" s="29" t="s">
        <v>41</v>
      </c>
    </row>
    <row r="24" spans="1:5" x14ac:dyDescent="0.3">
      <c r="A24" s="27" t="s">
        <v>39</v>
      </c>
      <c r="B24" s="28" t="s">
        <v>42</v>
      </c>
      <c r="C24" s="60">
        <v>289000</v>
      </c>
      <c r="D24" s="73">
        <v>164</v>
      </c>
      <c r="E24" s="29" t="s">
        <v>41</v>
      </c>
    </row>
    <row r="25" spans="1:5" x14ac:dyDescent="0.3">
      <c r="A25" s="27" t="s">
        <v>39</v>
      </c>
      <c r="B25" s="28" t="s">
        <v>43</v>
      </c>
      <c r="C25" s="60">
        <v>293000</v>
      </c>
      <c r="D25" s="73">
        <v>156</v>
      </c>
      <c r="E25" s="29" t="s">
        <v>41</v>
      </c>
    </row>
    <row r="26" spans="1:5" x14ac:dyDescent="0.3">
      <c r="A26" s="27" t="s">
        <v>39</v>
      </c>
      <c r="B26" s="28" t="s">
        <v>44</v>
      </c>
      <c r="C26" s="60">
        <v>298000</v>
      </c>
      <c r="D26" s="73">
        <v>165</v>
      </c>
      <c r="E26" s="29" t="s">
        <v>41</v>
      </c>
    </row>
    <row r="27" spans="1:5" x14ac:dyDescent="0.3">
      <c r="A27" s="30" t="s">
        <v>45</v>
      </c>
      <c r="B27" s="31" t="s">
        <v>46</v>
      </c>
      <c r="C27" s="61">
        <v>301000</v>
      </c>
      <c r="D27" s="74">
        <v>148</v>
      </c>
      <c r="E27" s="32" t="s">
        <v>47</v>
      </c>
    </row>
    <row r="28" spans="1:5" x14ac:dyDescent="0.3">
      <c r="A28" s="30" t="s">
        <v>45</v>
      </c>
      <c r="B28" s="31" t="s">
        <v>48</v>
      </c>
      <c r="C28" s="61">
        <v>309000</v>
      </c>
      <c r="D28" s="74">
        <v>184</v>
      </c>
      <c r="E28" s="32" t="s">
        <v>47</v>
      </c>
    </row>
    <row r="29" spans="1:5" x14ac:dyDescent="0.3">
      <c r="A29" s="30" t="s">
        <v>45</v>
      </c>
      <c r="B29" s="31" t="s">
        <v>49</v>
      </c>
      <c r="C29" s="61">
        <v>319000</v>
      </c>
      <c r="D29" s="74">
        <v>194</v>
      </c>
      <c r="E29" s="32" t="s">
        <v>50</v>
      </c>
    </row>
    <row r="30" spans="1:5" x14ac:dyDescent="0.3">
      <c r="A30" s="30" t="s">
        <v>45</v>
      </c>
      <c r="B30" s="31" t="s">
        <v>51</v>
      </c>
      <c r="C30" s="61">
        <v>328000</v>
      </c>
      <c r="D30" s="74">
        <v>149</v>
      </c>
      <c r="E30" s="32" t="s">
        <v>47</v>
      </c>
    </row>
    <row r="31" spans="1:5" x14ac:dyDescent="0.3">
      <c r="A31" s="33" t="s">
        <v>52</v>
      </c>
      <c r="B31" s="34" t="s">
        <v>53</v>
      </c>
      <c r="C31" s="62">
        <v>317000</v>
      </c>
      <c r="D31" s="75">
        <v>175</v>
      </c>
      <c r="E31" s="35" t="s">
        <v>47</v>
      </c>
    </row>
    <row r="32" spans="1:5" x14ac:dyDescent="0.3">
      <c r="A32" s="33" t="s">
        <v>52</v>
      </c>
      <c r="B32" s="34" t="s">
        <v>54</v>
      </c>
      <c r="C32" s="62">
        <v>327000</v>
      </c>
      <c r="D32" s="75">
        <v>167</v>
      </c>
      <c r="E32" s="35" t="s">
        <v>47</v>
      </c>
    </row>
    <row r="33" spans="1:5" x14ac:dyDescent="0.3">
      <c r="A33" s="33" t="s">
        <v>52</v>
      </c>
      <c r="B33" s="34" t="s">
        <v>55</v>
      </c>
      <c r="C33" s="62">
        <v>337000</v>
      </c>
      <c r="D33" s="75">
        <v>186</v>
      </c>
      <c r="E33" s="35" t="s">
        <v>50</v>
      </c>
    </row>
    <row r="34" spans="1:5" x14ac:dyDescent="0.3">
      <c r="A34" s="33" t="s">
        <v>52</v>
      </c>
      <c r="B34" s="34" t="s">
        <v>56</v>
      </c>
      <c r="C34" s="62">
        <v>342000</v>
      </c>
      <c r="D34" s="75">
        <v>128</v>
      </c>
      <c r="E34" s="35" t="s">
        <v>47</v>
      </c>
    </row>
    <row r="35" spans="1:5" x14ac:dyDescent="0.3">
      <c r="A35" s="36" t="s">
        <v>57</v>
      </c>
      <c r="B35" s="37" t="s">
        <v>58</v>
      </c>
      <c r="C35" s="63">
        <v>363900</v>
      </c>
      <c r="D35" s="76">
        <v>129</v>
      </c>
      <c r="E35" s="38" t="s">
        <v>59</v>
      </c>
    </row>
    <row r="36" spans="1:5" x14ac:dyDescent="0.3">
      <c r="A36" s="36" t="s">
        <v>57</v>
      </c>
      <c r="B36" s="37" t="s">
        <v>60</v>
      </c>
      <c r="C36" s="63">
        <v>379123</v>
      </c>
      <c r="D36" s="76">
        <v>137</v>
      </c>
      <c r="E36" s="38" t="s">
        <v>59</v>
      </c>
    </row>
    <row r="37" spans="1:5" x14ac:dyDescent="0.3">
      <c r="A37" s="36" t="s">
        <v>57</v>
      </c>
      <c r="B37" s="37" t="s">
        <v>61</v>
      </c>
      <c r="C37" s="63">
        <v>394347</v>
      </c>
      <c r="D37" s="76">
        <v>125</v>
      </c>
      <c r="E37" s="38" t="s">
        <v>59</v>
      </c>
    </row>
    <row r="38" spans="1:5" x14ac:dyDescent="0.3">
      <c r="A38" s="40" t="s">
        <v>62</v>
      </c>
      <c r="B38" s="41" t="s">
        <v>63</v>
      </c>
      <c r="C38" s="64">
        <v>359430</v>
      </c>
      <c r="D38" s="77">
        <v>128</v>
      </c>
      <c r="E38" s="42" t="s">
        <v>64</v>
      </c>
    </row>
    <row r="39" spans="1:5" x14ac:dyDescent="0.3">
      <c r="A39" s="40" t="s">
        <v>62</v>
      </c>
      <c r="B39" s="41" t="s">
        <v>65</v>
      </c>
      <c r="C39" s="64">
        <v>370138</v>
      </c>
      <c r="D39" s="77">
        <v>176</v>
      </c>
      <c r="E39" s="42" t="s">
        <v>64</v>
      </c>
    </row>
    <row r="40" spans="1:5" ht="15" thickBot="1" x14ac:dyDescent="0.35">
      <c r="A40" s="44" t="s">
        <v>62</v>
      </c>
      <c r="B40" s="45" t="s">
        <v>66</v>
      </c>
      <c r="C40" s="65">
        <v>373000</v>
      </c>
      <c r="D40" s="78">
        <v>156</v>
      </c>
      <c r="E40" s="46" t="s">
        <v>64</v>
      </c>
    </row>
    <row r="41" spans="1:5" ht="15" thickTop="1" x14ac:dyDescent="0.3">
      <c r="A41" s="47">
        <f>SUBTOTAL(103,Table1346[[MODEL NAME ]])</f>
        <v>38</v>
      </c>
      <c r="B41" s="48"/>
      <c r="C41" s="49">
        <f>SUBTOTAL(109,Table1346[PRICE])</f>
        <v>9982538</v>
      </c>
      <c r="D41" s="49"/>
      <c r="E41" s="12"/>
    </row>
    <row r="42" spans="1:5" x14ac:dyDescent="0.3">
      <c r="B42" s="50"/>
      <c r="C42" s="66"/>
    </row>
    <row r="43" spans="1:5" x14ac:dyDescent="0.3">
      <c r="B43" s="51"/>
      <c r="C43" s="4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1.Basic Pivot Table Creation</vt:lpstr>
      <vt:lpstr>2.Bar Chart for Category Sales</vt:lpstr>
      <vt:lpstr>3.Pivot Tables and Trendanalysi</vt:lpstr>
      <vt:lpstr>4.Scatter Plot for Price </vt:lpstr>
      <vt:lpstr>ORGINAL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jishnu e</dc:creator>
  <cp:lastModifiedBy>jishnu e</cp:lastModifiedBy>
  <dcterms:created xsi:type="dcterms:W3CDTF">2024-06-04T18:22:43Z</dcterms:created>
  <dcterms:modified xsi:type="dcterms:W3CDTF">2024-06-04T20:57:01Z</dcterms:modified>
</cp:coreProperties>
</file>