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班表設定" sheetId="1" state="visible" r:id="rId1"/>
    <sheet xmlns:r="http://schemas.openxmlformats.org/officeDocument/2006/relationships" name="志工報名" sheetId="2" state="visible" r:id="rId2"/>
    <sheet xmlns:r="http://schemas.openxmlformats.org/officeDocument/2006/relationships" name="管理員資料" sheetId="3" state="visible" r:id="rId3"/>
    <sheet xmlns:r="http://schemas.openxmlformats.org/officeDocument/2006/relationships" name="站點資料" sheetId="4" state="visible" r:id="rId4"/>
    <sheet xmlns:r="http://schemas.openxmlformats.org/officeDocument/2006/relationships" name="系統日誌" sheetId="5" state="visible" r:id="rId5"/>
    <sheet xmlns:r="http://schemas.openxmlformats.org/officeDocument/2006/relationships" name="通知記錄" sheetId="6" state="visible" r:id="rId6"/>
    <sheet xmlns:r="http://schemas.openxmlformats.org/officeDocument/2006/relationships" name="數據分析" sheetId="7" state="visible" r:id="rId7"/>
    <sheet xmlns:r="http://schemas.openxmlformats.org/officeDocument/2006/relationships" name="系統設定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時段ID</t>
        </is>
      </c>
      <c r="B1" t="inlineStr">
        <is>
          <t>區域</t>
        </is>
      </c>
      <c r="C1" t="inlineStr">
        <is>
          <t>日期</t>
        </is>
      </c>
      <c r="D1" t="inlineStr">
        <is>
          <t>開始時間</t>
        </is>
      </c>
      <c r="E1" t="inlineStr">
        <is>
          <t>結束時間</t>
        </is>
      </c>
      <c r="F1" t="inlineStr">
        <is>
          <t>站點名稱</t>
        </is>
      </c>
      <c r="G1" t="inlineStr">
        <is>
          <t>站點地址</t>
        </is>
      </c>
      <c r="H1" t="inlineStr">
        <is>
          <t>所需人數</t>
        </is>
      </c>
      <c r="I1" t="inlineStr">
        <is>
          <t>目前人數</t>
        </is>
      </c>
      <c r="J1" t="inlineStr">
        <is>
          <t>人力狀態</t>
        </is>
      </c>
      <c r="K1" t="inlineStr">
        <is>
          <t>備註</t>
        </is>
      </c>
      <c r="L1" t="inlineStr">
        <is>
          <t>負責組長</t>
        </is>
      </c>
      <c r="M1" t="inlineStr">
        <is>
          <t>是否啟用</t>
        </is>
      </c>
    </row>
    <row r="2">
      <c r="A2" t="inlineStr">
        <is>
          <t>TS-20250529-1700-2000-MFH</t>
        </is>
      </c>
      <c r="B2" t="inlineStr">
        <is>
          <t>木柵</t>
        </is>
      </c>
      <c r="C2" t="inlineStr">
        <is>
          <t>2025-05-29</t>
        </is>
      </c>
      <c r="D2" t="inlineStr">
        <is>
          <t>17:00</t>
        </is>
      </c>
      <c r="E2" t="inlineStr">
        <is>
          <t>20:00</t>
        </is>
      </c>
      <c r="F2" t="inlineStr">
        <is>
          <t>萬芳醫院</t>
        </is>
      </c>
      <c r="G2" t="inlineStr">
        <is>
          <t>台北市文山區興隆路三段111號</t>
        </is>
      </c>
      <c r="H2" t="n">
        <v>4</v>
      </c>
      <c r="I2">
        <f>COUNTIFS('志工報名'!$D:$D,"木柵",'志工報名'!$E:$E,"2025-05-29",'志工報名'!$G:$G,"萬芳醫院",'志工報名'!$H:$H,"17:00",'志工報名'!$I:$I,"20:00",'志工報名'!$O:$O,FALSE)</f>
        <v/>
      </c>
      <c r="J2">
        <f>IF(H2=0,"未設定",IF(I2/H2&lt;0.5,"極度不足",IF(I2/H2&lt;0.8,"不足","充足")))</f>
        <v/>
      </c>
      <c r="K2" t="inlineStr"/>
      <c r="L2" t="inlineStr"/>
      <c r="M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報名時間</t>
        </is>
      </c>
      <c r="B1" t="inlineStr">
        <is>
          <t>報名ID</t>
        </is>
      </c>
      <c r="C1" t="inlineStr">
        <is>
          <t>志工姓名</t>
        </is>
      </c>
      <c r="D1" t="inlineStr">
        <is>
          <t>區域</t>
        </is>
      </c>
      <c r="E1" t="inlineStr">
        <is>
          <t>日期</t>
        </is>
      </c>
      <c r="F1" t="inlineStr">
        <is>
          <t>時段ID</t>
        </is>
      </c>
      <c r="G1" t="inlineStr">
        <is>
          <t>站點名稱</t>
        </is>
      </c>
      <c r="H1" t="inlineStr">
        <is>
          <t>開始時間</t>
        </is>
      </c>
      <c r="I1" t="inlineStr">
        <is>
          <t>結束時間</t>
        </is>
      </c>
      <c r="J1" t="inlineStr">
        <is>
          <t>聯絡方式</t>
        </is>
      </c>
      <c r="K1" t="inlineStr">
        <is>
          <t>LINE用戶ID</t>
        </is>
      </c>
      <c r="L1" t="inlineStr">
        <is>
          <t>加入行事曆</t>
        </is>
      </c>
      <c r="M1" t="inlineStr">
        <is>
          <t>接受提醒</t>
        </is>
      </c>
      <c r="N1" t="inlineStr">
        <is>
          <t>備註</t>
        </is>
      </c>
      <c r="O1" t="inlineStr">
        <is>
          <t>已取消</t>
        </is>
      </c>
      <c r="P1" t="inlineStr">
        <is>
          <t>報名方式</t>
        </is>
      </c>
      <c r="Q1" t="inlineStr">
        <is>
          <t>代填者</t>
        </is>
      </c>
      <c r="R1" t="inlineStr">
        <is>
          <t>出席狀態</t>
        </is>
      </c>
      <c r="S1" t="inlineStr">
        <is>
          <t>簽到時間</t>
        </is>
      </c>
      <c r="T1" t="inlineStr">
        <is>
          <t>簽到備註</t>
        </is>
      </c>
    </row>
    <row r="2">
      <c r="A2" t="inlineStr">
        <is>
          <t>2025-05-17 14:23:45</t>
        </is>
      </c>
      <c r="B2" t="inlineStr">
        <is>
          <t>REG-001</t>
        </is>
      </c>
      <c r="C2" t="inlineStr">
        <is>
          <t>阿米</t>
        </is>
      </c>
      <c r="D2" t="inlineStr">
        <is>
          <t>木柵</t>
        </is>
      </c>
      <c r="E2" t="inlineStr">
        <is>
          <t>2025-05-29</t>
        </is>
      </c>
      <c r="F2" t="inlineStr">
        <is>
          <t>TS-20250529-1700-2000-MFH</t>
        </is>
      </c>
      <c r="G2" t="inlineStr">
        <is>
          <t>萬芳醫院</t>
        </is>
      </c>
      <c r="H2" t="inlineStr">
        <is>
          <t>17:00</t>
        </is>
      </c>
      <c r="I2" t="inlineStr">
        <is>
          <t>20:00</t>
        </is>
      </c>
      <c r="J2" t="inlineStr">
        <is>
          <t>0912345678</t>
        </is>
      </c>
      <c r="K2" t="inlineStr"/>
      <c r="L2" t="inlineStr">
        <is>
          <t>TRUE</t>
        </is>
      </c>
      <c r="M2" t="inlineStr">
        <is>
          <t>TRUE</t>
        </is>
      </c>
      <c r="N2" t="inlineStr"/>
      <c r="O2" t="inlineStr">
        <is>
          <t>FALSE</t>
        </is>
      </c>
      <c r="P2" t="inlineStr">
        <is>
          <t>自行報名</t>
        </is>
      </c>
      <c r="Q2" t="inlineStr"/>
      <c r="R2" t="inlineStr">
        <is>
          <t>未簽到</t>
        </is>
      </c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管理員ID</t>
        </is>
      </c>
      <c r="B1" t="inlineStr">
        <is>
          <t>姓名</t>
        </is>
      </c>
      <c r="C1" t="inlineStr">
        <is>
          <t>Email</t>
        </is>
      </c>
      <c r="D1" t="inlineStr">
        <is>
          <t>手機</t>
        </is>
      </c>
      <c r="E1" t="inlineStr">
        <is>
          <t>LINE ID</t>
        </is>
      </c>
      <c r="F1" t="inlineStr">
        <is>
          <t>角色</t>
        </is>
      </c>
      <c r="G1" t="inlineStr">
        <is>
          <t>負責區域</t>
        </is>
      </c>
      <c r="H1" t="inlineStr">
        <is>
          <t>是否啟用</t>
        </is>
      </c>
      <c r="I1" t="inlineStr">
        <is>
          <t>最後登入時間</t>
        </is>
      </c>
      <c r="J1" t="inlineStr">
        <is>
          <t>備註</t>
        </is>
      </c>
    </row>
    <row r="2">
      <c r="A2" t="inlineStr">
        <is>
          <t>ADM-001</t>
        </is>
      </c>
      <c r="B2" t="inlineStr">
        <is>
          <t>陳總召</t>
        </is>
      </c>
      <c r="C2" t="inlineStr">
        <is>
          <t>admin@example.com</t>
        </is>
      </c>
      <c r="D2" t="inlineStr">
        <is>
          <t>0912345678</t>
        </is>
      </c>
      <c r="E2" t="inlineStr">
        <is>
          <t>U123456789</t>
        </is>
      </c>
      <c r="F2" t="inlineStr">
        <is>
          <t>總管理員</t>
        </is>
      </c>
      <c r="G2" t="inlineStr">
        <is>
          <t>全部</t>
        </is>
      </c>
      <c r="H2" t="inlineStr">
        <is>
          <t>TRUE</t>
        </is>
      </c>
      <c r="I2" t="inlineStr">
        <is>
          <t>2025-05-17 12:30:45</t>
        </is>
      </c>
      <c r="J2" t="inlineStr"/>
    </row>
    <row r="3">
      <c r="A3" t="inlineStr">
        <is>
          <t>ADM-002</t>
        </is>
      </c>
      <c r="B3" t="inlineStr">
        <is>
          <t>王大華</t>
        </is>
      </c>
      <c r="C3" t="inlineStr">
        <is>
          <t>wang@example.com</t>
        </is>
      </c>
      <c r="D3" t="inlineStr">
        <is>
          <t>0923456789</t>
        </is>
      </c>
      <c r="E3" t="inlineStr">
        <is>
          <t>U234567891</t>
        </is>
      </c>
      <c r="F3" t="inlineStr">
        <is>
          <t>區域組長</t>
        </is>
      </c>
      <c r="G3" t="inlineStr">
        <is>
          <t>南中正</t>
        </is>
      </c>
      <c r="H3" t="inlineStr">
        <is>
          <t>TRUE</t>
        </is>
      </c>
      <c r="I3" t="inlineStr">
        <is>
          <t>2025-05-17 14:15:30</t>
        </is>
      </c>
      <c r="J3" t="inlineStr"/>
    </row>
    <row r="4">
      <c r="A4" t="inlineStr">
        <is>
          <t>ADM-003</t>
        </is>
      </c>
      <c r="B4" t="inlineStr">
        <is>
          <t>林美麗</t>
        </is>
      </c>
      <c r="C4" t="inlineStr">
        <is>
          <t>lin@example.com</t>
        </is>
      </c>
      <c r="D4" t="inlineStr">
        <is>
          <t>0934567891</t>
        </is>
      </c>
      <c r="E4" t="inlineStr">
        <is>
          <t>U345678912</t>
        </is>
      </c>
      <c r="F4" t="inlineStr">
        <is>
          <t>區域組長</t>
        </is>
      </c>
      <c r="G4" t="inlineStr">
        <is>
          <t>景美</t>
        </is>
      </c>
      <c r="H4" t="inlineStr">
        <is>
          <t>TRUE</t>
        </is>
      </c>
      <c r="I4" t="inlineStr">
        <is>
          <t>2025-05-17 10:45:20</t>
        </is>
      </c>
      <c r="J4" t="inlineStr"/>
    </row>
    <row r="5">
      <c r="A5" t="inlineStr">
        <is>
          <t>ADM-004</t>
        </is>
      </c>
      <c r="B5" t="inlineStr">
        <is>
          <t>張小明</t>
        </is>
      </c>
      <c r="C5" t="inlineStr">
        <is>
          <t>chang@example.com</t>
        </is>
      </c>
      <c r="D5" t="inlineStr">
        <is>
          <t>0945678912</t>
        </is>
      </c>
      <c r="E5" t="inlineStr">
        <is>
          <t>U456789123</t>
        </is>
      </c>
      <c r="F5" t="inlineStr">
        <is>
          <t>區域組長</t>
        </is>
      </c>
      <c r="G5" t="inlineStr">
        <is>
          <t>木柵</t>
        </is>
      </c>
      <c r="H5" t="inlineStr">
        <is>
          <t>TRUE</t>
        </is>
      </c>
      <c r="I5" t="inlineStr">
        <is>
          <t>2025-05-17 16:20:10</t>
        </is>
      </c>
      <c r="J5" t="inlineStr"/>
    </row>
    <row r="6">
      <c r="A6" t="inlineStr">
        <is>
          <t>ADM-005</t>
        </is>
      </c>
      <c r="B6" t="inlineStr">
        <is>
          <t>李副組</t>
        </is>
      </c>
      <c r="C6" t="inlineStr">
        <is>
          <t>lee@example.com</t>
        </is>
      </c>
      <c r="D6" t="inlineStr">
        <is>
          <t>0956789123</t>
        </is>
      </c>
      <c r="E6" t="inlineStr">
        <is>
          <t>U567891234</t>
        </is>
      </c>
      <c r="F6" t="inlineStr">
        <is>
          <t>副組長</t>
        </is>
      </c>
      <c r="G6" t="inlineStr">
        <is>
          <t>南中正</t>
        </is>
      </c>
      <c r="H6" t="inlineStr">
        <is>
          <t>TRUE</t>
        </is>
      </c>
      <c r="I6" t="inlineStr">
        <is>
          <t>2025-05-17 15:30:25</t>
        </is>
      </c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站點ID</t>
        </is>
      </c>
      <c r="B1" t="inlineStr">
        <is>
          <t>站點名稱</t>
        </is>
      </c>
      <c r="C1" t="inlineStr">
        <is>
          <t>區域</t>
        </is>
      </c>
      <c r="D1" t="inlineStr">
        <is>
          <t>地址</t>
        </is>
      </c>
      <c r="E1" t="inlineStr">
        <is>
          <t>地圖連結</t>
        </is>
      </c>
      <c r="F1" t="inlineStr">
        <is>
          <t>建議人數</t>
        </is>
      </c>
      <c r="G1" t="inlineStr">
        <is>
          <t>交通方式</t>
        </is>
      </c>
      <c r="H1" t="inlineStr">
        <is>
          <t>站點說明</t>
        </is>
      </c>
      <c r="I1" t="inlineStr">
        <is>
          <t>附近設施</t>
        </is>
      </c>
      <c r="J1" t="inlineStr">
        <is>
          <t>聯絡人</t>
        </is>
      </c>
      <c r="K1" t="inlineStr">
        <is>
          <t>聯絡電話</t>
        </is>
      </c>
      <c r="L1" t="inlineStr">
        <is>
          <t>是否啟用</t>
        </is>
      </c>
    </row>
    <row r="2">
      <c r="A2" t="inlineStr">
        <is>
          <t>LOC-001</t>
        </is>
      </c>
      <c r="B2" t="inlineStr">
        <is>
          <t>萬芳醫院</t>
        </is>
      </c>
      <c r="C2" t="inlineStr">
        <is>
          <t>木柵</t>
        </is>
      </c>
      <c r="D2" t="inlineStr">
        <is>
          <t>台北市文山區興隆路三段111號</t>
        </is>
      </c>
      <c r="E2" t="inlineStr">
        <is>
          <t>https://maps.app.goo.gl/XXXXXXX</t>
        </is>
      </c>
      <c r="F2" t="n">
        <v>4</v>
      </c>
      <c r="G2" t="inlineStr">
        <is>
          <t>搭乘捷運文湖線至萬芳醫院站</t>
        </is>
      </c>
      <c r="H2" t="inlineStr">
        <is>
          <t>醫院出口人流大，注意不要阻礙通行</t>
        </is>
      </c>
      <c r="I2" t="inlineStr">
        <is>
          <t>醫院內有廁所和便利商店</t>
        </is>
      </c>
      <c r="J2" t="inlineStr">
        <is>
          <t>張小明</t>
        </is>
      </c>
      <c r="K2" t="inlineStr">
        <is>
          <t>0945678912</t>
        </is>
      </c>
      <c r="L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時間戳記</t>
        </is>
      </c>
      <c r="B1" t="inlineStr">
        <is>
          <t>操作類型</t>
        </is>
      </c>
      <c r="C1" t="inlineStr">
        <is>
          <t>操作者</t>
        </is>
      </c>
      <c r="D1" t="inlineStr">
        <is>
          <t>操作者ID</t>
        </is>
      </c>
      <c r="E1" t="inlineStr">
        <is>
          <t>操作內容</t>
        </is>
      </c>
      <c r="F1" t="inlineStr">
        <is>
          <t>IP地址</t>
        </is>
      </c>
      <c r="G1" t="inlineStr">
        <is>
          <t>設備資訊</t>
        </is>
      </c>
    </row>
    <row r="2">
      <c r="A2" t="inlineStr">
        <is>
          <t>2025-05-17 14:23:45</t>
        </is>
      </c>
      <c r="B2" t="inlineStr">
        <is>
          <t>報名</t>
        </is>
      </c>
      <c r="C2" t="inlineStr">
        <is>
          <t>阿米</t>
        </is>
      </c>
      <c r="D2" t="inlineStr">
        <is>
          <t>REG-001</t>
        </is>
      </c>
      <c r="E2" t="inlineStr">
        <is>
          <t>報名木柵萬芳醫院2025-05-29的班表</t>
        </is>
      </c>
      <c r="F2" t="inlineStr">
        <is>
          <t>123.456.789.0</t>
        </is>
      </c>
      <c r="G2" t="inlineStr">
        <is>
          <t>Chrome/Mobile</t>
        </is>
      </c>
    </row>
    <row r="3">
      <c r="A3" t="inlineStr">
        <is>
          <t>2025-05-17 15:10:22</t>
        </is>
      </c>
      <c r="B3" t="inlineStr">
        <is>
          <t>報名</t>
        </is>
      </c>
      <c r="C3" t="inlineStr">
        <is>
          <t>Louisa</t>
        </is>
      </c>
      <c r="D3" t="inlineStr">
        <is>
          <t>REG-002</t>
        </is>
      </c>
      <c r="E3" t="inlineStr">
        <is>
          <t>報名南中正財政部2025-05-29的班表</t>
        </is>
      </c>
      <c r="F3" t="inlineStr">
        <is>
          <t>123.456.789.1</t>
        </is>
      </c>
      <c r="G3" t="inlineStr">
        <is>
          <t>Safari/Desktop</t>
        </is>
      </c>
    </row>
    <row r="4">
      <c r="A4" t="inlineStr">
        <is>
          <t>2025-05-17 16:05:33</t>
        </is>
      </c>
      <c r="B4" t="inlineStr">
        <is>
          <t>代填</t>
        </is>
      </c>
      <c r="C4" t="inlineStr">
        <is>
          <t>王大華</t>
        </is>
      </c>
      <c r="D4" t="inlineStr">
        <is>
          <t>ADM-002</t>
        </is>
      </c>
      <c r="E4" t="inlineStr">
        <is>
          <t>代Pat報名南中正財政部2025-05-29的班表</t>
        </is>
      </c>
      <c r="F4" t="inlineStr">
        <is>
          <t>123.456.789.2</t>
        </is>
      </c>
      <c r="G4" t="inlineStr">
        <is>
          <t>Firefox/Desktop</t>
        </is>
      </c>
    </row>
    <row r="5">
      <c r="A5" t="inlineStr">
        <is>
          <t>2025-05-17 16:20:10</t>
        </is>
      </c>
      <c r="B5" t="inlineStr">
        <is>
          <t>登入</t>
        </is>
      </c>
      <c r="C5" t="inlineStr">
        <is>
          <t>張小明</t>
        </is>
      </c>
      <c r="D5" t="inlineStr">
        <is>
          <t>ADM-004</t>
        </is>
      </c>
      <c r="E5" t="inlineStr">
        <is>
          <t>管理員登入系統</t>
        </is>
      </c>
      <c r="F5" t="inlineStr">
        <is>
          <t>123.456.789.3</t>
        </is>
      </c>
      <c r="G5" t="inlineStr">
        <is>
          <t>Chrome/Desktop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時間戳記</t>
        </is>
      </c>
      <c r="B1" t="inlineStr">
        <is>
          <t>通知ID</t>
        </is>
      </c>
      <c r="C1" t="inlineStr">
        <is>
          <t>接收者</t>
        </is>
      </c>
      <c r="D1" t="inlineStr">
        <is>
          <t>接收者ID</t>
        </is>
      </c>
      <c r="E1" t="inlineStr">
        <is>
          <t>聯絡方式</t>
        </is>
      </c>
      <c r="F1" t="inlineStr">
        <is>
          <t>通知類型</t>
        </is>
      </c>
      <c r="G1" t="inlineStr">
        <is>
          <t>相關班表</t>
        </is>
      </c>
      <c r="H1" t="inlineStr">
        <is>
          <t>通知內容</t>
        </is>
      </c>
      <c r="I1" t="inlineStr">
        <is>
          <t>發送狀態</t>
        </is>
      </c>
      <c r="J1" t="inlineStr">
        <is>
          <t>失敗原因</t>
        </is>
      </c>
      <c r="K1" t="inlineStr">
        <is>
          <t>發送者</t>
        </is>
      </c>
    </row>
    <row r="2">
      <c r="A2" t="inlineStr">
        <is>
          <t>2025-05-17 14:25:00</t>
        </is>
      </c>
      <c r="B2" t="inlineStr">
        <is>
          <t>NTF-001</t>
        </is>
      </c>
      <c r="C2" t="inlineStr">
        <is>
          <t>阿米</t>
        </is>
      </c>
      <c r="D2" t="inlineStr">
        <is>
          <t>REG-001</t>
        </is>
      </c>
      <c r="E2" t="inlineStr">
        <is>
          <t>LINE</t>
        </is>
      </c>
      <c r="F2" t="inlineStr">
        <is>
          <t>確認通知</t>
        </is>
      </c>
      <c r="G2" t="inlineStr">
        <is>
          <t>TS-20250529-1700-2000-MFH</t>
        </is>
      </c>
      <c r="H2" t="inlineStr">
        <is>
          <t>您已成功報名5/29萬芳醫院17:00-20:00的班表。</t>
        </is>
      </c>
      <c r="I2" t="inlineStr">
        <is>
          <t>成功</t>
        </is>
      </c>
      <c r="J2" t="inlineStr"/>
      <c r="K2" t="inlineStr">
        <is>
          <t>系統自動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區域</t>
        </is>
      </c>
      <c r="B1" t="inlineStr">
        <is>
          <t>日期</t>
        </is>
      </c>
      <c r="C1" t="inlineStr">
        <is>
          <t>站點數</t>
        </is>
      </c>
      <c r="D1" t="inlineStr">
        <is>
          <t>時段數</t>
        </is>
      </c>
      <c r="E1" t="inlineStr">
        <is>
          <t>需求人數</t>
        </is>
      </c>
      <c r="F1" t="inlineStr">
        <is>
          <t>實際報名人數</t>
        </is>
      </c>
      <c r="G1" t="inlineStr">
        <is>
          <t>報名率</t>
        </is>
      </c>
    </row>
    <row r="2">
      <c r="A2" t="inlineStr">
        <is>
          <t>南中正</t>
        </is>
      </c>
      <c r="B2" t="inlineStr">
        <is>
          <t>2025-05-29</t>
        </is>
      </c>
      <c r="C2">
        <f>COUNTIFS('班表設定'!B:B,"南中正",'班表設定'!C:C,"2025-05-29",'班表設定'!M:M,TRUE)</f>
        <v/>
      </c>
      <c r="D2">
        <f>COUNTIFS('班表設定'!B:B,"南中正",'班表設定'!C:C,"2025-05-29",'班表設定'!M:M,TRUE)</f>
        <v/>
      </c>
      <c r="E2">
        <f>SUMIFS('班表設定'!H:H,'班表設定'!B:B,"南中正",'班表設定'!C:C,"2025-05-29",'班表設定'!M:M,TRUE)</f>
        <v/>
      </c>
      <c r="F2">
        <f>COUNTIFS('志工報名'!D:D,"南中正",'志工報名'!E:E,"2025-05-29",'志工報名'!O:O,FALSE)</f>
        <v/>
      </c>
      <c r="G2">
        <f>IF(E2=0,0,F2/E2)</f>
        <v/>
      </c>
    </row>
    <row r="3">
      <c r="A3" t="inlineStr">
        <is>
          <t>景美</t>
        </is>
      </c>
      <c r="B3" t="inlineStr">
        <is>
          <t>2025-05-29</t>
        </is>
      </c>
      <c r="C3">
        <f>COUNTIFS('班表設定'!B:B,"景美",'班表設定'!C:C,"2025-05-29",'班表設定'!M:M,TRUE)</f>
        <v/>
      </c>
      <c r="D3">
        <f>COUNTIFS('班表設定'!B:B,"景美",'班表設定'!C:C,"2025-05-29",'班表設定'!M:M,TRUE)</f>
        <v/>
      </c>
      <c r="E3">
        <f>SUMIFS('班表設定'!H:H,'班表設定'!B:B,"景美",'班表設定'!C:C,"2025-05-29",'班表設定'!M:M,TRUE)</f>
        <v/>
      </c>
      <c r="F3">
        <f>COUNTIFS('志工報名'!D:D,"景美",'志工報名'!E:E,"2025-05-29",'志工報名'!O:O,FALSE)</f>
        <v/>
      </c>
      <c r="G3">
        <f>IF(E3=0,0,F3/E3)</f>
        <v/>
      </c>
    </row>
    <row r="4">
      <c r="A4" t="inlineStr">
        <is>
          <t>木柵</t>
        </is>
      </c>
      <c r="B4" t="inlineStr">
        <is>
          <t>2025-05-29</t>
        </is>
      </c>
      <c r="C4">
        <f>COUNTIFS('班表設定'!B:B,"木柵",'班表設定'!C:C,"2025-05-29",'班表設定'!M:M,TRUE)</f>
        <v/>
      </c>
      <c r="D4">
        <f>COUNTIFS('班表設定'!B:B,"木柵",'班表設定'!C:C,"2025-05-29",'班表設定'!M:M,TRUE)</f>
        <v/>
      </c>
      <c r="E4">
        <f>SUMIFS('班表設定'!H:H,'班表設定'!B:B,"木柵",'班表設定'!C:C,"2025-05-29",'班表設定'!M:M,TRUE)</f>
        <v/>
      </c>
      <c r="F4">
        <f>COUNTIFS('志工報名'!D:D,"木柵",'志工報名'!E:E,"2025-05-29",'志工報名'!O:O,FALSE)</f>
        <v/>
      </c>
      <c r="G4">
        <f>IF(E4=0,0,F4/E4)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參數名稱</t>
        </is>
      </c>
      <c r="B1" t="inlineStr">
        <is>
          <t>參數值</t>
        </is>
      </c>
      <c r="C1" t="inlineStr">
        <is>
          <t>說明</t>
        </is>
      </c>
    </row>
    <row r="2">
      <c r="A2" t="inlineStr">
        <is>
          <t>LINE_CHANNEL_TOKEN</t>
        </is>
      </c>
      <c r="B2" t="inlineStr">
        <is>
          <t>abc123...</t>
        </is>
      </c>
      <c r="C2" t="inlineStr">
        <is>
          <t>LINE Bot API Token</t>
        </is>
      </c>
    </row>
    <row r="3">
      <c r="A3" t="inlineStr">
        <is>
          <t>LINE_CHANNEL_SECRET</t>
        </is>
      </c>
      <c r="B3" t="inlineStr">
        <is>
          <t>xyz789...</t>
        </is>
      </c>
      <c r="C3" t="inlineStr">
        <is>
          <t>LINE Bot Channel Secret</t>
        </is>
      </c>
    </row>
    <row r="4">
      <c r="A4" t="inlineStr">
        <is>
          <t>ADMIN_EMAIL</t>
        </is>
      </c>
      <c r="B4" t="inlineStr">
        <is>
          <t>admin@example.com</t>
        </is>
      </c>
      <c r="C4" t="inlineStr">
        <is>
          <t>系統管理員Email</t>
        </is>
      </c>
    </row>
    <row r="5">
      <c r="A5" t="inlineStr">
        <is>
          <t>REMIND_HOURS_BEFORE</t>
        </is>
      </c>
      <c r="B5" t="n">
        <v>24</v>
      </c>
      <c r="C5" t="inlineStr">
        <is>
          <t>提前多少小時發送提醒</t>
        </is>
      </c>
    </row>
    <row r="6">
      <c r="A6" t="inlineStr">
        <is>
          <t>MAX_VOLUNTEERS_PER_SLOT</t>
        </is>
      </c>
      <c r="B6" t="n">
        <v>10</v>
      </c>
      <c r="C6" t="inlineStr">
        <is>
          <t>每個時段最多可報名人數</t>
        </is>
      </c>
    </row>
    <row r="7">
      <c r="A7" t="inlineStr">
        <is>
          <t>SYSTEM_NAME</t>
        </is>
      </c>
      <c r="B7" t="inlineStr">
        <is>
          <t>罷免志工班表系統</t>
        </is>
      </c>
      <c r="C7" t="inlineStr">
        <is>
          <t>系統名稱</t>
        </is>
      </c>
    </row>
    <row r="8">
      <c r="A8" t="inlineStr">
        <is>
          <t>CALENDAR_ID</t>
        </is>
      </c>
      <c r="B8" t="inlineStr">
        <is>
          <t>calendar@group.calendar.google.com</t>
        </is>
      </c>
      <c r="C8" t="inlineStr">
        <is>
          <t>Google日曆ID</t>
        </is>
      </c>
    </row>
    <row r="9">
      <c r="A9" t="inlineStr">
        <is>
          <t>QR_CODE_BASE_URL</t>
        </is>
      </c>
      <c r="B9" t="inlineStr">
        <is>
          <t>https://script.google.com/macros/s/...</t>
        </is>
      </c>
      <c r="C9" t="inlineStr">
        <is>
          <t>QR Code基礎網址</t>
        </is>
      </c>
    </row>
    <row r="10">
      <c r="A10" t="inlineStr">
        <is>
          <t>VERSION</t>
        </is>
      </c>
      <c r="B10" t="inlineStr">
        <is>
          <t>1.0.0</t>
        </is>
      </c>
      <c r="C10" t="inlineStr">
        <is>
          <t>系統版本</t>
        </is>
      </c>
    </row>
    <row r="11">
      <c r="A11" t="inlineStr">
        <is>
          <t>LAST_UPDATED</t>
        </is>
      </c>
      <c r="B11" t="inlineStr">
        <is>
          <t>2025-05-17</t>
        </is>
      </c>
      <c r="C11" t="inlineStr">
        <is>
          <t>最後更新日期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2025-05-17T10:47:32Z</dcterms:created>
  <dcterms:modified xmlns:dcterms="http://purl.org/dc/terms/" xmlns:xsi="http://www.w3.org/2001/XMLSchema-instance" xsi:type="dcterms:W3CDTF">2025-05-17T10:47:32Z</dcterms:modified>
</cp:coreProperties>
</file>