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91bce9f0a9499d06/바탕 화면/CPR101/FINAL/"/>
    </mc:Choice>
  </mc:AlternateContent>
  <xr:revisionPtr revIDLastSave="23" documentId="13_ncr:1_{40108199-1571-4FD1-AE3A-D7CA79A9ACE2}" xr6:coauthVersionLast="47" xr6:coauthVersionMax="47" xr10:uidLastSave="{7BF86505-44B8-47A8-9ADE-9CD21A8812AB}"/>
  <bookViews>
    <workbookView xWindow="-98" yWindow="-98" windowWidth="19396" windowHeight="11475" xr2:uid="{D8E31B3C-F149-45D6-99B7-2CDC65D256FF}"/>
  </bookViews>
  <sheets>
    <sheet name="Working rout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2" i="1" l="1"/>
  <c r="T4" i="1"/>
  <c r="R4" i="1"/>
  <c r="Q4" i="1"/>
  <c r="O4" i="1"/>
  <c r="M4" i="1"/>
  <c r="L4" i="1"/>
  <c r="O2" i="1"/>
  <c r="N2" i="1"/>
  <c r="S2" i="1" s="1"/>
  <c r="M2" i="1"/>
  <c r="R2" i="1" s="1"/>
  <c r="L2" i="1"/>
  <c r="Q2" i="1" s="1"/>
  <c r="J2" i="1"/>
  <c r="I2" i="1"/>
  <c r="H2" i="1"/>
  <c r="G2" i="1"/>
  <c r="F3" i="1"/>
  <c r="O6" i="1"/>
  <c r="J6" i="1"/>
  <c r="E6" i="1"/>
  <c r="T3" i="1"/>
  <c r="T6" i="1" s="1"/>
  <c r="Y10" i="1"/>
  <c r="Y9" i="1"/>
  <c r="Y8" i="1"/>
  <c r="Y7" i="1"/>
  <c r="Y5" i="1"/>
  <c r="O10" i="1"/>
  <c r="O9" i="1"/>
  <c r="O8" i="1"/>
  <c r="O7" i="1"/>
  <c r="J10" i="1"/>
  <c r="J9" i="1"/>
  <c r="J8" i="1"/>
  <c r="J7" i="1"/>
  <c r="E10" i="1"/>
  <c r="E5" i="1"/>
  <c r="E9" i="1"/>
  <c r="E8" i="1"/>
  <c r="E7" i="1"/>
  <c r="J5" i="1"/>
  <c r="E4" i="1"/>
  <c r="T9" i="1" l="1"/>
  <c r="T5" i="1"/>
  <c r="T8" i="1"/>
  <c r="T10" i="1"/>
  <c r="T7" i="1"/>
  <c r="O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1" authorId="0" shapeId="0" xr:uid="{2CBEA21E-B2B8-4476-949B-FA070550D5F1}">
      <text>
        <r>
          <rPr>
            <b/>
            <sz val="12"/>
            <color indexed="81"/>
            <rFont val="Tahoma"/>
            <family val="2"/>
          </rPr>
          <t xml:space="preserve">Update ?? to your Blackboard group number and XYY to your </t>
        </r>
        <r>
          <rPr>
            <sz val="12"/>
            <color indexed="81"/>
            <rFont val="Tahoma"/>
            <family val="2"/>
          </rPr>
          <t>CPR101</t>
        </r>
        <r>
          <rPr>
            <b/>
            <sz val="12"/>
            <color indexed="81"/>
            <rFont val="Tahoma"/>
            <family val="2"/>
          </rPr>
          <t>XYY</t>
        </r>
        <r>
          <rPr>
            <sz val="12"/>
            <color indexed="81"/>
            <rFont val="Tahoma"/>
            <family val="2"/>
          </rPr>
          <t xml:space="preserve"> </t>
        </r>
        <r>
          <rPr>
            <b/>
            <sz val="12"/>
            <color indexed="81"/>
            <rFont val="Tahoma"/>
            <family val="2"/>
          </rPr>
          <t>class code</t>
        </r>
        <r>
          <rPr>
            <sz val="12"/>
            <color indexed="81"/>
            <rFont val="Tahoma"/>
            <family val="2"/>
          </rPr>
          <t>.
Then press TAB to next set up item in E3.</t>
        </r>
      </text>
    </comment>
    <comment ref="A2" authorId="0" shapeId="0" xr:uid="{90D0E451-8467-4C0E-820E-D0B223440AA7}">
      <text>
        <r>
          <rPr>
            <sz val="12"/>
            <color indexed="81"/>
            <rFont val="Tahoma"/>
            <family val="2"/>
          </rPr>
          <t xml:space="preserve">
Use SMART goals to achieve the Triple Constraint of Cost/Resource vs Time/Schedule vs Scope/Quality. 
</t>
        </r>
      </text>
    </comment>
    <comment ref="B2" authorId="0" shapeId="0" xr:uid="{2770C12B-72AD-4053-99C8-40127BB2FE9E}">
      <text>
        <r>
          <rPr>
            <sz val="12"/>
            <color indexed="81"/>
            <rFont val="Tahoma"/>
            <family val="2"/>
          </rPr>
          <t xml:space="preserve">
Who does What to produce the project artefacts?
Each cell has one or more bullet points on that person's action items. 
{Alt+Enter} for new line within cell.</t>
        </r>
      </text>
    </comment>
    <comment ref="C2" authorId="0" shapeId="0" xr:uid="{E9BC8558-B2B3-45C5-8DE2-1E6268CB37A8}">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D2" authorId="0" shapeId="0" xr:uid="{6005EF87-4E50-44B7-8D2C-BD5A7FB594E3}">
      <text>
        <r>
          <rPr>
            <sz val="12"/>
            <color indexed="81"/>
            <rFont val="Tahoma"/>
            <family val="2"/>
          </rPr>
          <t xml:space="preserve">
How many hours will the task take? </t>
        </r>
      </text>
    </comment>
    <comment ref="E2" authorId="0" shapeId="0" xr:uid="{A2D78858-E01F-4C69-AE44-026BB6F9A7DD}">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F2" authorId="0" shapeId="0" xr:uid="{4AA49F5D-3F1B-4282-8F5B-A315DD82788E}">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G2" authorId="0" shapeId="0" xr:uid="{6F355C0A-511E-43D7-BF96-12F78086AB77}">
      <text>
        <r>
          <rPr>
            <sz val="12"/>
            <color indexed="81"/>
            <rFont val="Tahoma"/>
            <family val="2"/>
          </rPr>
          <t xml:space="preserve">
Who does What to produce the project artefacts?
Each cell has one or more bullet points on that person's action items. 
{Alt+Enter} for new line within cell.</t>
        </r>
      </text>
    </comment>
    <comment ref="H2" authorId="0" shapeId="0" xr:uid="{0B9FA4BC-46B1-4676-8605-6DD568286AC6}">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I2" authorId="0" shapeId="0" xr:uid="{E1D5C4A3-98F8-4097-B442-F2025C799856}">
      <text>
        <r>
          <rPr>
            <sz val="12"/>
            <color indexed="81"/>
            <rFont val="Tahoma"/>
            <family val="2"/>
          </rPr>
          <t xml:space="preserve">
How many hours will the task take? </t>
        </r>
      </text>
    </comment>
    <comment ref="J2" authorId="0" shapeId="0" xr:uid="{1A19E156-F64A-46A1-B0A4-4EAE06CB0C1C}">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K2" authorId="0" shapeId="0" xr:uid="{115DD488-5974-4F56-B794-608F30704929}">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L2" authorId="0" shapeId="0" xr:uid="{B056FFD1-A6C9-4922-BB30-E9478B06039C}">
      <text>
        <r>
          <rPr>
            <sz val="12"/>
            <color indexed="81"/>
            <rFont val="Tahoma"/>
            <family val="2"/>
          </rPr>
          <t xml:space="preserve">
Who does What to produce the project artefacts?
Each cell has one or more bullet points on that person's action items. 
{Alt+Enter} for new line within cell.</t>
        </r>
      </text>
    </comment>
    <comment ref="M2" authorId="0" shapeId="0" xr:uid="{B6E73459-EA4C-464A-BDD9-490E5F231F34}">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N2" authorId="0" shapeId="0" xr:uid="{5BBC909E-4CA2-4BD5-AC6B-5197D36D5C95}">
      <text>
        <r>
          <rPr>
            <sz val="12"/>
            <color indexed="81"/>
            <rFont val="Tahoma"/>
            <family val="2"/>
          </rPr>
          <t xml:space="preserve">
How many hours will the task take? </t>
        </r>
      </text>
    </comment>
    <comment ref="O2" authorId="0" shapeId="0" xr:uid="{2BBFA5B0-9E75-44F4-B645-C383871B26BE}">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P2" authorId="0" shapeId="0" xr:uid="{0DCD825A-4E9A-4C77-8A48-4A8A697B05E2}">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Q2" authorId="0" shapeId="0" xr:uid="{C73DF2B1-5E22-4B33-8428-BA96DE0271C4}">
      <text>
        <r>
          <rPr>
            <sz val="12"/>
            <color indexed="81"/>
            <rFont val="Tahoma"/>
            <family val="2"/>
          </rPr>
          <t xml:space="preserve">
Who does What to produce the project artefacts?
Each cell has one or more bullet points on that person's action items. 
{Alt+Enter} for new line within cell.</t>
        </r>
      </text>
    </comment>
    <comment ref="R2" authorId="0" shapeId="0" xr:uid="{C05C2625-6A6A-4EE4-9549-93AB61A549C6}">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S2" authorId="0" shapeId="0" xr:uid="{4D79F270-0DDB-4966-927C-2711F8291E4A}">
      <text>
        <r>
          <rPr>
            <sz val="12"/>
            <color indexed="81"/>
            <rFont val="Tahoma"/>
            <family val="2"/>
          </rPr>
          <t xml:space="preserve">
How many hours will the task take? </t>
        </r>
      </text>
    </comment>
    <comment ref="T2" authorId="0" shapeId="0" xr:uid="{8AC1B0A8-2F41-424C-9897-B9CEC7F9B4D9}">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U2" authorId="0" shapeId="0" xr:uid="{329FD574-870A-4E7A-9543-924D5F0C88DF}">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V2" authorId="0" shapeId="0" xr:uid="{D96EAA1B-20F5-4FD7-B10D-7AC15D403198}">
      <text>
        <r>
          <rPr>
            <sz val="12"/>
            <color indexed="81"/>
            <rFont val="Tahoma"/>
            <family val="2"/>
          </rPr>
          <t xml:space="preserve">
Who does What to produce the project artefacts?
Each cell has one or more bullet points on that person's action items. 
{Alt+Enter} for new line within cell.</t>
        </r>
      </text>
    </comment>
    <comment ref="W2" authorId="0" shapeId="0" xr:uid="{1A526111-6031-4B22-B1B5-1B613C34272E}">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X2" authorId="0" shapeId="0" xr:uid="{9890FA3F-E0A8-44D9-B98D-173E9659EC9E}">
      <text>
        <r>
          <rPr>
            <sz val="12"/>
            <color indexed="81"/>
            <rFont val="Tahoma"/>
            <family val="2"/>
          </rPr>
          <t xml:space="preserve">
How many hours will the task take? </t>
        </r>
      </text>
    </comment>
    <comment ref="Y2" authorId="0" shapeId="0" xr:uid="{ECFCC15C-C2E4-46C8-83BA-F06A93C7ABB5}">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Z2" authorId="0" shapeId="0" xr:uid="{9B670C88-9BB7-4F7F-8458-1B7004010E47}">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E3" authorId="0" shapeId="0" xr:uid="{F6E28481-5620-4575-BF69-A727D2A6C0E6}">
      <text>
        <r>
          <rPr>
            <b/>
            <sz val="12"/>
            <color indexed="81"/>
            <rFont val="Tahoma"/>
            <family val="2"/>
          </rPr>
          <t xml:space="preserve">
Change this to the date of your Project Management class and the worksheet will calculate all milestone dates.</t>
        </r>
      </text>
    </comment>
  </commentList>
</comments>
</file>

<file path=xl/sharedStrings.xml><?xml version="1.0" encoding="utf-8"?>
<sst xmlns="http://schemas.openxmlformats.org/spreadsheetml/2006/main" count="94" uniqueCount="53">
  <si>
    <t>TO DO</t>
  </si>
  <si>
    <t>SMART goals ==&gt;</t>
  </si>
  <si>
    <t>=====&gt;</t>
  </si>
  <si>
    <t>days</t>
  </si>
  <si>
    <r>
      <rPr>
        <b/>
        <u/>
        <sz val="11"/>
        <rFont val="Calibri"/>
        <family val="2"/>
      </rPr>
      <t>S</t>
    </r>
    <r>
      <rPr>
        <sz val="11"/>
        <rFont val="Calibri"/>
        <family val="2"/>
      </rPr>
      <t>pecific 
activities</t>
    </r>
  </si>
  <si>
    <r>
      <rPr>
        <b/>
        <u/>
        <sz val="11"/>
        <rFont val="Calibri"/>
        <family val="2"/>
      </rPr>
      <t>R</t>
    </r>
    <r>
      <rPr>
        <sz val="11"/>
        <rFont val="Calibri"/>
        <family val="2"/>
      </rPr>
      <t xml:space="preserve">ealistic
planned </t>
    </r>
    <r>
      <rPr>
        <u/>
        <sz val="11"/>
        <rFont val="Calibri"/>
        <family val="2"/>
      </rPr>
      <t xml:space="preserve">hours </t>
    </r>
    <r>
      <rPr>
        <sz val="11"/>
        <rFont val="Calibri"/>
        <family val="2"/>
      </rPr>
      <t xml:space="preserve">
actual hours</t>
    </r>
  </si>
  <si>
    <r>
      <t xml:space="preserve">planned date &amp; </t>
    </r>
    <r>
      <rPr>
        <b/>
        <u/>
        <sz val="11"/>
        <rFont val="Calibri"/>
        <family val="2"/>
      </rPr>
      <t>T</t>
    </r>
    <r>
      <rPr>
        <sz val="11"/>
        <rFont val="Calibri"/>
        <family val="2"/>
      </rPr>
      <t xml:space="preserve">ime
</t>
    </r>
    <r>
      <rPr>
        <u/>
        <sz val="11"/>
        <rFont val="Calibri"/>
        <family val="2"/>
      </rPr>
      <t xml:space="preserve">of delivery
</t>
    </r>
    <r>
      <rPr>
        <sz val="11"/>
        <rFont val="Calibri"/>
        <family val="2"/>
      </rPr>
      <t>actual
date &amp; time</t>
    </r>
  </si>
  <si>
    <r>
      <t xml:space="preserve">Blackboard Group No
?? Class </t>
    </r>
    <r>
      <rPr>
        <i/>
        <sz val="11"/>
        <color theme="1"/>
        <rFont val="맑은 고딕"/>
        <family val="2"/>
        <scheme val="minor"/>
      </rPr>
      <t>XYY</t>
    </r>
  </si>
  <si>
    <t>Version 1</t>
  </si>
  <si>
    <t>In MS Team Channel, select any file you would like reviewed and send a message @instructor to comment on that file.</t>
  </si>
  <si>
    <t>Version 3 (option)</t>
  </si>
  <si>
    <t>Version 2 (optional)</t>
  </si>
  <si>
    <t>PM class date plus</t>
  </si>
  <si>
    <r>
      <t xml:space="preserve">How is deliverable </t>
    </r>
    <r>
      <rPr>
        <b/>
        <u/>
        <sz val="11"/>
        <rFont val="Calibri"/>
        <family val="2"/>
      </rPr>
      <t>M</t>
    </r>
    <r>
      <rPr>
        <sz val="11"/>
        <rFont val="Calibri"/>
        <family val="2"/>
      </rPr>
      <t xml:space="preserve">easured? 
Is delivery criteria </t>
    </r>
    <r>
      <rPr>
        <b/>
        <u/>
        <sz val="11"/>
        <rFont val="Calibri"/>
        <family val="2"/>
      </rPr>
      <t>A</t>
    </r>
    <r>
      <rPr>
        <sz val="11"/>
        <rFont val="Calibri"/>
        <family val="2"/>
      </rPr>
      <t>greed?</t>
    </r>
  </si>
  <si>
    <t xml:space="preserve"> Latest possible submission is last day of classes; late penalties apply at 20% per day after your Version 3 due date:</t>
  </si>
  <si>
    <t xml:space="preserve"> reference and relative due dates</t>
  </si>
  <si>
    <t>Last Chance Submission</t>
  </si>
  <si>
    <t>Project Planning</t>
  </si>
  <si>
    <t>request review from professor</t>
  </si>
  <si>
    <t>milestone upload to Blackboard</t>
  </si>
  <si>
    <t>no submissions accepted after this date</t>
  </si>
  <si>
    <r>
      <rPr>
        <b/>
        <u/>
        <sz val="11"/>
        <color theme="1"/>
        <rFont val="맑은 고딕"/>
        <family val="2"/>
        <scheme val="minor"/>
      </rPr>
      <t>DUE DATE</t>
    </r>
    <r>
      <rPr>
        <b/>
        <sz val="11"/>
        <color theme="1"/>
        <rFont val="맑은 고딕"/>
        <family val="2"/>
        <scheme val="minor"/>
      </rPr>
      <t xml:space="preserve"> upload to Blackboard</t>
    </r>
  </si>
  <si>
    <t xml:space="preserve">submissions after this date subject to extra time charge of 20% per day </t>
  </si>
  <si>
    <r>
      <t xml:space="preserve">ABSOLUTE
</t>
    </r>
    <r>
      <rPr>
        <b/>
        <i/>
        <u/>
        <sz val="11"/>
        <color theme="1"/>
        <rFont val="맑은 고딕"/>
        <family val="2"/>
        <scheme val="minor"/>
      </rPr>
      <t>DEADLINE</t>
    </r>
  </si>
  <si>
    <t>create MS Teams Private Channel;  for Version 1, create plan with SMART goals and assign tasks</t>
  </si>
  <si>
    <t>Your Project Mgmt notes on what each Process Group means to you when doing this project.</t>
  </si>
  <si>
    <t>Share with team by uploading PM-Notes-myName.docx
to Bb ## team channel's Files</t>
  </si>
  <si>
    <t>review progress, refine Plan, update DONE items with actual hours, refine estimates and delivery date/time</t>
  </si>
  <si>
    <r>
      <rPr>
        <b/>
        <i/>
        <sz val="11"/>
        <color theme="1"/>
        <rFont val="맑은 고딕"/>
        <family val="2"/>
        <scheme val="minor"/>
      </rPr>
      <t xml:space="preserve">REPLACE THIS 
</t>
    </r>
    <r>
      <rPr>
        <i/>
        <sz val="11"/>
        <color theme="1"/>
        <rFont val="맑은 고딕"/>
        <family val="2"/>
        <scheme val="minor"/>
      </rPr>
      <t>with your action items and work breakdown structure for this Version</t>
    </r>
  </si>
  <si>
    <t>Request review of this file:
see Project Milestones and Details page, "Request review of a file..."</t>
  </si>
  <si>
    <t>see Project Milestones and Details</t>
  </si>
  <si>
    <t>Update E3 to your
PM class date</t>
  </si>
  <si>
    <t>Submit final version of artefacts from Teams to Blackboard in a .ZIP archive. Backup Team's files.</t>
  </si>
  <si>
    <t xml:space="preserve">updated all DONE items with actual hours. </t>
  </si>
  <si>
    <t>completes their module. For specific tasks, see Final Project Overview and Project Milestones and Details</t>
  </si>
  <si>
    <r>
      <rPr>
        <b/>
        <u/>
        <sz val="11"/>
        <rFont val="Calibri"/>
        <family val="2"/>
      </rPr>
      <t>S</t>
    </r>
    <r>
      <rPr>
        <sz val="11"/>
        <rFont val="Calibri"/>
        <family val="2"/>
      </rPr>
      <t>pecific 
tasks and WBS</t>
    </r>
  </si>
  <si>
    <t>see Programming Comments and Programming Test Cases docs for acceptance criteria. See Project Overview - Appendix B for deliverables</t>
  </si>
  <si>
    <r>
      <t xml:space="preserve">What is the team's criteria for acceptance of development (files on developer's PC) when promoted to integration (Files in team's channel) What file names? What is definition of done / good enough? Who decides that?
Project Overview and Programming Comments|Testing docs have this information to be quoted or referenced.
</t>
    </r>
    <r>
      <rPr>
        <b/>
        <sz val="11"/>
        <color theme="1"/>
        <rFont val="맑은 고딕"/>
        <family val="2"/>
        <scheme val="minor"/>
      </rPr>
      <t xml:space="preserve">Requests for professor's review come </t>
    </r>
    <r>
      <rPr>
        <b/>
        <i/>
        <sz val="11"/>
        <color theme="1"/>
        <rFont val="맑은 고딕"/>
        <family val="2"/>
        <scheme val="minor"/>
      </rPr>
      <t>after</t>
    </r>
    <r>
      <rPr>
        <b/>
        <sz val="11"/>
        <color theme="1"/>
        <rFont val="맑은 고딕"/>
        <family val="2"/>
        <scheme val="minor"/>
      </rPr>
      <t xml:space="preserve"> the team has accepted the work.</t>
    </r>
  </si>
  <si>
    <t>"Work on [module name]" is not specific. There are tasks with a critical path. WBS? Filenames to be uploaded to  your team's Files area.</t>
  </si>
  <si>
    <r>
      <rPr>
        <u/>
        <sz val="11"/>
        <rFont val="Calibri"/>
        <family val="2"/>
      </rPr>
      <t>Status</t>
    </r>
    <r>
      <rPr>
        <sz val="11"/>
        <rFont val="Calibri"/>
        <family val="2"/>
      </rPr>
      <t xml:space="preserve">
TO DO
DOING
TESTING
(not) DONE
DONE LATE
HUNG UP</t>
    </r>
  </si>
  <si>
    <t>Each Team member</t>
  </si>
  <si>
    <t>Team Meeting Agenda ==&gt;</t>
  </si>
  <si>
    <t>detailed tasks assigned to Team members with est. hrs., agreed upon delivery date to Teams, updated Status</t>
  </si>
  <si>
    <t>Team decision whether
to do this version.
If so, members plan to complete V2 of their module.</t>
  </si>
  <si>
    <t>detailed tasks assigned to Team members with est. hrs., agreed upon delivery date/time to Teams, updated Status</t>
  </si>
  <si>
    <t>Team decision whether
to do this version.
If so, members plan to complete V3 of their module.</t>
  </si>
  <si>
    <t>Review each other's PM notes on process Teams. Agree on how project will be done.
Decide which module to do
&amp; choose Team Leader</t>
  </si>
  <si>
    <r>
      <rPr>
        <b/>
        <i/>
        <sz val="11"/>
        <color theme="1"/>
        <rFont val="맑은 고딕"/>
        <family val="2"/>
        <scheme val="minor"/>
      </rPr>
      <t xml:space="preserve">REPLACE THIS 
</t>
    </r>
    <r>
      <rPr>
        <i/>
        <sz val="11"/>
        <color theme="1"/>
        <rFont val="맑은 고딕"/>
        <family val="2"/>
        <scheme val="minor"/>
      </rPr>
      <t>with your action items and work breakdown structure for this Version</t>
    </r>
    <phoneticPr fontId="16" type="noConversion"/>
  </si>
  <si>
    <r>
      <t xml:space="preserve"> Junseo Han </t>
    </r>
    <r>
      <rPr>
        <b/>
        <sz val="11"/>
        <color theme="1"/>
        <rFont val="맑은 고딕"/>
        <family val="2"/>
        <scheme val="minor"/>
      </rPr>
      <t>Manipulations</t>
    </r>
    <phoneticPr fontId="16" type="noConversion"/>
  </si>
  <si>
    <r>
      <t xml:space="preserve">Chaerin Yoo
</t>
    </r>
    <r>
      <rPr>
        <b/>
        <sz val="11"/>
        <color theme="1"/>
        <rFont val="맑은 고딕"/>
        <family val="2"/>
        <scheme val="minor"/>
      </rPr>
      <t xml:space="preserve">Fundamentals     Team Leader </t>
    </r>
    <phoneticPr fontId="16" type="noConversion"/>
  </si>
  <si>
    <r>
      <t xml:space="preserve">Hyeonjun Son
</t>
    </r>
    <r>
      <rPr>
        <b/>
        <sz val="11"/>
        <color theme="1"/>
        <rFont val="맑은 고딕"/>
        <family val="2"/>
        <scheme val="minor"/>
      </rPr>
      <t>Conversions</t>
    </r>
    <r>
      <rPr>
        <i/>
        <sz val="11"/>
        <color theme="1"/>
        <rFont val="맑은 고딕"/>
        <family val="2"/>
        <scheme val="minor"/>
      </rPr>
      <t xml:space="preserve">
</t>
    </r>
    <phoneticPr fontId="16" type="noConversion"/>
  </si>
  <si>
    <r>
      <t xml:space="preserve">Mark Legrove </t>
    </r>
    <r>
      <rPr>
        <b/>
        <sz val="11"/>
        <color theme="1"/>
        <rFont val="맑은 고딕"/>
        <family val="2"/>
        <scheme val="minor"/>
      </rPr>
      <t>Tokenizing</t>
    </r>
    <phoneticPr fontId="16" type="noConversion"/>
  </si>
  <si>
    <t>DONE</t>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</si>
</sst>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ddd\ mmm\.d\ hh:mm"/>
    <numFmt numFmtId="177" formatCode="mmm\.d\ hh:mm"/>
  </numFmts>
  <fonts count="17" x14ac:knownFonts="1">
    <font>
      <sz val="11"/>
      <color theme="1"/>
      <name val="맑은 고딕"/>
      <family val="2"/>
      <scheme val="minor"/>
    </font>
    <font>
      <sz val="11"/>
      <name val="Calibri"/>
      <family val="2"/>
    </font>
    <font>
      <u/>
      <sz val="11"/>
      <name val="Calibri"/>
      <family val="2"/>
    </font>
    <font>
      <b/>
      <u/>
      <sz val="11"/>
      <name val="Calibri"/>
      <family val="2"/>
    </font>
    <font>
      <i/>
      <sz val="11"/>
      <color theme="1"/>
      <name val="맑은 고딕"/>
      <family val="2"/>
      <scheme val="minor"/>
    </font>
    <font>
      <sz val="18"/>
      <name val="Calibri"/>
      <family val="2"/>
    </font>
    <font>
      <b/>
      <sz val="20"/>
      <name val="Calibri"/>
      <family val="2"/>
    </font>
    <font>
      <sz val="12"/>
      <color indexed="81"/>
      <name val="Tahoma"/>
      <family val="2"/>
    </font>
    <font>
      <i/>
      <sz val="12"/>
      <color indexed="81"/>
      <name val="Tahoma"/>
      <family val="2"/>
    </font>
    <font>
      <b/>
      <sz val="11"/>
      <color theme="1"/>
      <name val="맑은 고딕"/>
      <family val="2"/>
      <scheme val="minor"/>
    </font>
    <font>
      <b/>
      <sz val="11"/>
      <name val="Calibri"/>
      <family val="2"/>
    </font>
    <font>
      <b/>
      <u/>
      <sz val="11"/>
      <color theme="1"/>
      <name val="맑은 고딕"/>
      <family val="2"/>
      <scheme val="minor"/>
    </font>
    <font>
      <b/>
      <i/>
      <sz val="11"/>
      <color theme="1"/>
      <name val="맑은 고딕"/>
      <family val="2"/>
      <scheme val="minor"/>
    </font>
    <font>
      <b/>
      <i/>
      <u/>
      <sz val="11"/>
      <color theme="1"/>
      <name val="맑은 고딕"/>
      <family val="2"/>
      <scheme val="minor"/>
    </font>
    <font>
      <i/>
      <sz val="11"/>
      <name val="Calibri"/>
      <family val="2"/>
    </font>
    <font>
      <b/>
      <sz val="12"/>
      <color indexed="81"/>
      <name val="Tahoma"/>
      <family val="2"/>
    </font>
    <font>
      <sz val="8"/>
      <name val="맑은 고딕"/>
      <family val="3"/>
      <charset val="129"/>
      <scheme val="minor"/>
    </font>
  </fonts>
  <fills count="8">
    <fill>
      <patternFill patternType="none"/>
    </fill>
    <fill>
      <patternFill patternType="gray125"/>
    </fill>
    <fill>
      <patternFill patternType="solid">
        <fgColor theme="8" tint="0.79998168889431442"/>
        <bgColor indexed="64"/>
      </patternFill>
    </fill>
    <fill>
      <patternFill patternType="solid">
        <fgColor rgb="FFFF0000"/>
        <bgColor indexed="64"/>
      </patternFill>
    </fill>
    <fill>
      <patternFill patternType="solid">
        <fgColor theme="8" tint="0.39997558519241921"/>
        <bgColor indexed="64"/>
      </patternFill>
    </fill>
    <fill>
      <patternFill patternType="solid">
        <fgColor rgb="FFFFFF00"/>
        <bgColor indexed="64"/>
      </patternFill>
    </fill>
    <fill>
      <patternFill patternType="solid">
        <fgColor rgb="FFFF8080"/>
        <bgColor indexed="64"/>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50">
    <xf numFmtId="0" fontId="0" fillId="0" borderId="0" xfId="0"/>
    <xf numFmtId="0" fontId="0" fillId="5" borderId="0" xfId="0" applyFill="1" applyAlignment="1" applyProtection="1">
      <alignment horizontal="center" wrapText="1"/>
      <protection locked="0"/>
    </xf>
    <xf numFmtId="0" fontId="0" fillId="0" borderId="0" xfId="0" applyProtection="1">
      <protection locked="0"/>
    </xf>
    <xf numFmtId="0" fontId="0" fillId="0" borderId="1" xfId="0" applyBorder="1" applyAlignment="1" applyProtection="1">
      <alignment wrapText="1"/>
      <protection locked="0"/>
    </xf>
    <xf numFmtId="0" fontId="1" fillId="0" borderId="0" xfId="0" applyFont="1" applyAlignment="1" applyProtection="1">
      <alignment horizontal="center" vertical="center" wrapText="1"/>
      <protection locked="0"/>
    </xf>
    <xf numFmtId="0" fontId="1" fillId="0" borderId="0" xfId="0" applyFont="1" applyAlignment="1" applyProtection="1">
      <alignment horizontal="right" vertical="center"/>
      <protection locked="0"/>
    </xf>
    <xf numFmtId="0" fontId="1" fillId="0" borderId="0" xfId="0" applyFont="1" applyAlignment="1" applyProtection="1">
      <alignment horizontal="left" vertical="center" wrapText="1"/>
      <protection locked="0"/>
    </xf>
    <xf numFmtId="0" fontId="1" fillId="0" borderId="0" xfId="0" applyFont="1" applyAlignment="1" applyProtection="1">
      <alignment horizontal="right" vertical="center" wrapText="1"/>
      <protection locked="0"/>
    </xf>
    <xf numFmtId="0" fontId="4" fillId="0" borderId="0" xfId="0" applyFont="1" applyAlignment="1" applyProtection="1">
      <alignment horizontal="left" vertical="center"/>
      <protection locked="0"/>
    </xf>
    <xf numFmtId="0" fontId="1" fillId="0" borderId="0" xfId="0" quotePrefix="1" applyFont="1" applyAlignment="1" applyProtection="1">
      <alignment horizontal="center" vertical="center" wrapText="1"/>
      <protection locked="0"/>
    </xf>
    <xf numFmtId="176" fontId="0" fillId="0" borderId="0" xfId="0" applyNumberFormat="1" applyAlignment="1" applyProtection="1">
      <alignment horizontal="center" vertical="center" wrapText="1"/>
      <protection locked="0"/>
    </xf>
    <xf numFmtId="14" fontId="1" fillId="0" borderId="0" xfId="0" applyNumberFormat="1" applyFont="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horizontal="center" vertical="center"/>
      <protection locked="0"/>
    </xf>
    <xf numFmtId="0" fontId="0" fillId="0" borderId="0" xfId="0" applyAlignment="1" applyProtection="1">
      <alignment wrapText="1"/>
      <protection locked="0"/>
    </xf>
    <xf numFmtId="0" fontId="4" fillId="0" borderId="0" xfId="0" applyFont="1" applyAlignment="1" applyProtection="1">
      <alignment vertical="center" wrapText="1"/>
      <protection locked="0"/>
    </xf>
    <xf numFmtId="0" fontId="0" fillId="0" borderId="0" xfId="0" applyAlignment="1" applyProtection="1">
      <alignment vertical="center" wrapText="1"/>
      <protection locked="0"/>
    </xf>
    <xf numFmtId="0" fontId="4" fillId="0" borderId="0" xfId="0" applyFont="1" applyAlignment="1" applyProtection="1">
      <alignment horizontal="center" vertical="center" wrapText="1"/>
      <protection locked="0"/>
    </xf>
    <xf numFmtId="177" fontId="0" fillId="0" borderId="0" xfId="0" applyNumberFormat="1" applyAlignment="1" applyProtection="1">
      <alignment horizontal="center" vertical="center" wrapText="1"/>
      <protection locked="0"/>
    </xf>
    <xf numFmtId="0" fontId="0" fillId="0" borderId="0" xfId="0" applyAlignment="1" applyProtection="1">
      <alignment horizontal="center" wrapText="1"/>
      <protection locked="0"/>
    </xf>
    <xf numFmtId="0" fontId="0" fillId="0" borderId="0" xfId="0" applyAlignment="1" applyProtection="1">
      <alignment horizontal="center"/>
      <protection locked="0"/>
    </xf>
    <xf numFmtId="14" fontId="0" fillId="0" borderId="0" xfId="0" applyNumberFormat="1" applyAlignment="1">
      <alignment horizontal="center" vertical="center" wrapText="1"/>
    </xf>
    <xf numFmtId="0" fontId="0" fillId="7" borderId="7" xfId="0" applyFill="1" applyBorder="1" applyAlignment="1">
      <alignment horizontal="center" vertical="center" wrapText="1"/>
    </xf>
    <xf numFmtId="0" fontId="0" fillId="7" borderId="6" xfId="0" applyFill="1" applyBorder="1" applyAlignment="1">
      <alignment horizontal="center" vertical="center" wrapText="1"/>
    </xf>
    <xf numFmtId="176" fontId="0" fillId="0" borderId="0" xfId="0" applyNumberFormat="1" applyAlignment="1">
      <alignment horizontal="center" vertical="center" wrapText="1"/>
    </xf>
    <xf numFmtId="0" fontId="0" fillId="7" borderId="0" xfId="0" applyFill="1" applyAlignment="1">
      <alignment horizontal="center" vertical="center" wrapText="1"/>
    </xf>
    <xf numFmtId="0" fontId="9" fillId="6" borderId="0" xfId="0" applyFont="1" applyFill="1" applyAlignment="1">
      <alignment horizontal="center" vertical="center" wrapText="1"/>
    </xf>
    <xf numFmtId="176" fontId="0" fillId="6" borderId="0" xfId="0" applyNumberFormat="1" applyFill="1" applyAlignment="1">
      <alignment horizontal="center" vertical="center" wrapText="1"/>
    </xf>
    <xf numFmtId="0" fontId="12" fillId="6" borderId="0" xfId="0" applyFont="1" applyFill="1" applyAlignment="1">
      <alignment horizontal="center" vertical="center" wrapText="1"/>
    </xf>
    <xf numFmtId="0" fontId="4" fillId="0" borderId="0" xfId="0" applyFont="1" applyAlignment="1">
      <alignment horizontal="left" vertical="center" wrapText="1"/>
    </xf>
    <xf numFmtId="0" fontId="1" fillId="0" borderId="0" xfId="0" applyFont="1" applyAlignment="1">
      <alignment horizontal="center" vertical="center" wrapText="1"/>
    </xf>
    <xf numFmtId="0" fontId="14" fillId="5" borderId="0" xfId="0" applyFont="1" applyFill="1" applyAlignment="1">
      <alignment horizontal="right" vertical="center" wrapText="1"/>
    </xf>
    <xf numFmtId="0" fontId="1" fillId="5" borderId="0" xfId="0" quotePrefix="1" applyFont="1" applyFill="1" applyAlignment="1">
      <alignment horizontal="center" vertical="center" wrapText="1"/>
    </xf>
    <xf numFmtId="0" fontId="1" fillId="0" borderId="0" xfId="0" applyFont="1" applyAlignment="1">
      <alignment horizontal="right" vertical="center"/>
    </xf>
    <xf numFmtId="0" fontId="1" fillId="0" borderId="0" xfId="0" applyFont="1" applyAlignment="1">
      <alignment horizontal="left" vertical="center" wrapText="1"/>
    </xf>
    <xf numFmtId="176" fontId="0" fillId="0" borderId="0" xfId="0" applyNumberFormat="1" applyAlignment="1">
      <alignment horizontal="center" vertical="center"/>
    </xf>
    <xf numFmtId="0" fontId="10" fillId="6" borderId="0" xfId="0" quotePrefix="1" applyFont="1" applyFill="1" applyAlignment="1">
      <alignment horizontal="right" vertical="center" wrapText="1"/>
    </xf>
    <xf numFmtId="14" fontId="9" fillId="5" borderId="8" xfId="0" applyNumberFormat="1" applyFont="1" applyFill="1" applyBorder="1" applyAlignment="1" applyProtection="1">
      <alignment horizontal="center" vertical="center" wrapText="1"/>
      <protection locked="0"/>
    </xf>
    <xf numFmtId="14" fontId="0" fillId="5" borderId="8" xfId="0" applyNumberFormat="1" applyFill="1" applyBorder="1" applyAlignment="1" applyProtection="1">
      <alignment horizontal="center" vertical="center" wrapText="1"/>
      <protection locked="0"/>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0" xfId="0" applyFont="1" applyAlignment="1">
      <alignment horizontal="right" vertical="center" wrapText="1"/>
    </xf>
    <xf numFmtId="14" fontId="0" fillId="0" borderId="0" xfId="0" applyNumberFormat="1" applyAlignment="1" applyProtection="1">
      <alignment horizontal="center" vertical="center" wrapText="1"/>
      <protection locked="0"/>
    </xf>
    <xf numFmtId="0" fontId="6" fillId="3" borderId="5"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cellXfs>
  <cellStyles count="1">
    <cellStyle name="표준" xfId="0" builtinId="0"/>
  </cellStyles>
  <dxfs count="32">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s>
  <tableStyles count="0" defaultTableStyle="TableStyleMedium2" defaultPivotStyle="PivotStyleLight16"/>
  <colors>
    <mruColors>
      <color rgb="FFFF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테마">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554C1-9C7A-45C0-A202-F69F83E653CA}">
  <dimension ref="A1:Z12"/>
  <sheetViews>
    <sheetView tabSelected="1" zoomScale="70" zoomScaleNormal="70" workbookViewId="0">
      <pane xSplit="1" ySplit="2" topLeftCell="B3" activePane="bottomRight" state="frozen"/>
      <selection pane="topRight" activeCell="B1" sqref="B1"/>
      <selection pane="bottomLeft" activeCell="A3" sqref="A3"/>
      <selection pane="bottomRight" activeCell="I6" sqref="I6"/>
    </sheetView>
  </sheetViews>
  <sheetFormatPr defaultColWidth="9.125" defaultRowHeight="16.899999999999999" x14ac:dyDescent="0.6"/>
  <cols>
    <col min="1" max="1" width="19.6875" style="2" customWidth="1"/>
    <col min="2" max="2" width="25.6875" style="2" customWidth="1"/>
    <col min="3" max="3" width="28.6875" style="2" customWidth="1"/>
    <col min="4" max="4" width="10" style="20" bestFit="1" customWidth="1"/>
    <col min="5" max="5" width="12.6875" style="20" customWidth="1"/>
    <col min="6" max="6" width="12.125" style="20" customWidth="1"/>
    <col min="7" max="7" width="25.6875" style="2" customWidth="1"/>
    <col min="8" max="8" width="28.6875" style="2" customWidth="1"/>
    <col min="9" max="9" width="10" style="20" bestFit="1" customWidth="1"/>
    <col min="10" max="10" width="12.6875" style="20" customWidth="1"/>
    <col min="11" max="11" width="12.125" style="20" customWidth="1"/>
    <col min="12" max="12" width="25.6875" style="2" customWidth="1"/>
    <col min="13" max="13" width="28.6875" style="2" customWidth="1"/>
    <col min="14" max="14" width="10" style="20" bestFit="1" customWidth="1"/>
    <col min="15" max="15" width="12.6875" style="20" customWidth="1"/>
    <col min="16" max="16" width="12.125" style="20" customWidth="1"/>
    <col min="17" max="17" width="25.6875" style="2" customWidth="1"/>
    <col min="18" max="18" width="28.6875" style="2" customWidth="1"/>
    <col min="19" max="19" width="10" style="20" bestFit="1" customWidth="1"/>
    <col min="20" max="20" width="12.6875" style="20" customWidth="1"/>
    <col min="21" max="21" width="12.125" style="20" customWidth="1"/>
    <col min="22" max="23" width="25.6875" style="2" customWidth="1"/>
    <col min="24" max="24" width="10" style="20" bestFit="1" customWidth="1"/>
    <col min="25" max="25" width="12.6875" style="20" customWidth="1"/>
    <col min="26" max="26" width="12.125" style="20" customWidth="1"/>
    <col min="27" max="16384" width="9.125" style="2"/>
  </cols>
  <sheetData>
    <row r="1" spans="1:26" ht="62.25" customHeight="1" x14ac:dyDescent="0.6">
      <c r="A1" s="1" t="s">
        <v>7</v>
      </c>
      <c r="B1" s="46" t="s">
        <v>17</v>
      </c>
      <c r="C1" s="46"/>
      <c r="D1" s="46"/>
      <c r="E1" s="46"/>
      <c r="F1" s="46"/>
      <c r="G1" s="46" t="s">
        <v>8</v>
      </c>
      <c r="H1" s="46"/>
      <c r="I1" s="46"/>
      <c r="J1" s="46"/>
      <c r="K1" s="46"/>
      <c r="L1" s="46" t="s">
        <v>11</v>
      </c>
      <c r="M1" s="48"/>
      <c r="N1" s="48"/>
      <c r="O1" s="48"/>
      <c r="P1" s="49"/>
      <c r="Q1" s="47" t="s">
        <v>10</v>
      </c>
      <c r="R1" s="47"/>
      <c r="S1" s="47"/>
      <c r="T1" s="47"/>
      <c r="U1" s="47"/>
      <c r="V1" s="44" t="s">
        <v>16</v>
      </c>
      <c r="W1" s="45"/>
      <c r="X1" s="45"/>
      <c r="Y1" s="45"/>
      <c r="Z1" s="45"/>
    </row>
    <row r="2" spans="1:26" s="3" customFormat="1" ht="100.15" thickBot="1" x14ac:dyDescent="0.65">
      <c r="A2" s="39" t="s">
        <v>1</v>
      </c>
      <c r="B2" s="40" t="s">
        <v>35</v>
      </c>
      <c r="C2" s="40" t="s">
        <v>13</v>
      </c>
      <c r="D2" s="40" t="s">
        <v>5</v>
      </c>
      <c r="E2" s="41" t="s">
        <v>6</v>
      </c>
      <c r="F2" s="40" t="s">
        <v>39</v>
      </c>
      <c r="G2" s="40" t="str">
        <f>B2</f>
        <v>Specific 
tasks and WBS</v>
      </c>
      <c r="H2" s="40" t="str">
        <f>C2</f>
        <v>How is deliverable Measured? 
Is delivery criteria Agreed?</v>
      </c>
      <c r="I2" s="40" t="str">
        <f>D2</f>
        <v>Realistic
planned hours 
actual hours</v>
      </c>
      <c r="J2" s="40" t="str">
        <f>E2</f>
        <v>planned date &amp; Time
of delivery
actual
date &amp; time</v>
      </c>
      <c r="K2" s="40" t="s">
        <v>39</v>
      </c>
      <c r="L2" s="40" t="str">
        <f t="shared" ref="L2:T2" si="0">G2</f>
        <v>Specific 
tasks and WBS</v>
      </c>
      <c r="M2" s="40" t="str">
        <f t="shared" si="0"/>
        <v>How is deliverable Measured? 
Is delivery criteria Agreed?</v>
      </c>
      <c r="N2" s="40" t="str">
        <f t="shared" si="0"/>
        <v>Realistic
planned hours 
actual hours</v>
      </c>
      <c r="O2" s="40" t="str">
        <f t="shared" si="0"/>
        <v>planned date &amp; Time
of delivery
actual
date &amp; time</v>
      </c>
      <c r="P2" s="40" t="s">
        <v>39</v>
      </c>
      <c r="Q2" s="40" t="str">
        <f t="shared" si="0"/>
        <v>Specific 
tasks and WBS</v>
      </c>
      <c r="R2" s="40" t="str">
        <f t="shared" si="0"/>
        <v>How is deliverable Measured? 
Is delivery criteria Agreed?</v>
      </c>
      <c r="S2" s="40" t="str">
        <f t="shared" si="0"/>
        <v>Realistic
planned hours 
actual hours</v>
      </c>
      <c r="T2" s="40" t="str">
        <f t="shared" si="0"/>
        <v>planned date &amp; Time
of delivery
actual
date &amp; time</v>
      </c>
      <c r="U2" s="40" t="s">
        <v>39</v>
      </c>
      <c r="V2" s="40" t="s">
        <v>4</v>
      </c>
      <c r="W2" s="41" t="s">
        <v>13</v>
      </c>
      <c r="X2" s="40" t="s">
        <v>5</v>
      </c>
      <c r="Y2" s="40" t="s">
        <v>6</v>
      </c>
      <c r="Z2" s="40" t="s">
        <v>39</v>
      </c>
    </row>
    <row r="3" spans="1:26" ht="57.4" thickBot="1" x14ac:dyDescent="0.65">
      <c r="A3" s="29" t="s">
        <v>15</v>
      </c>
      <c r="B3" s="30"/>
      <c r="C3" s="31" t="s">
        <v>31</v>
      </c>
      <c r="D3" s="32" t="s">
        <v>2</v>
      </c>
      <c r="E3" s="38">
        <v>45379</v>
      </c>
      <c r="F3" s="21" t="str">
        <f>TEXT(($E$3),"dddd
") &amp; TEXT(($E$3),"mmm.d")</f>
        <v>Thursday
Mar.28</v>
      </c>
      <c r="G3" s="30"/>
      <c r="H3" s="30"/>
      <c r="I3" s="33" t="s">
        <v>12</v>
      </c>
      <c r="J3" s="43">
        <v>45379</v>
      </c>
      <c r="K3" s="34" t="s">
        <v>3</v>
      </c>
      <c r="L3" s="35"/>
      <c r="M3" s="35"/>
      <c r="N3" s="33" t="s">
        <v>12</v>
      </c>
      <c r="O3" s="4">
        <v>14</v>
      </c>
      <c r="P3" s="34" t="s">
        <v>3</v>
      </c>
      <c r="Q3" s="30"/>
      <c r="R3" s="30"/>
      <c r="S3" s="33" t="s">
        <v>12</v>
      </c>
      <c r="T3" s="4">
        <f>IF($E$3+21&lt;=$W$3,21,ROUND($W$3 - $E$3,0))</f>
        <v>-469</v>
      </c>
      <c r="U3" s="34" t="s">
        <v>3</v>
      </c>
      <c r="V3" s="36" t="s">
        <v>14</v>
      </c>
      <c r="W3" s="37">
        <v>44909.999988425923</v>
      </c>
      <c r="X3" s="42"/>
      <c r="Y3" s="30"/>
      <c r="Z3" s="34"/>
    </row>
    <row r="4" spans="1:26" ht="71.25" x14ac:dyDescent="0.6">
      <c r="A4" s="8" t="s">
        <v>40</v>
      </c>
      <c r="B4" s="4" t="s">
        <v>25</v>
      </c>
      <c r="C4" s="4" t="s">
        <v>26</v>
      </c>
      <c r="D4" s="9"/>
      <c r="E4" s="21" t="str">
        <f>TEXT(($E$3+2),"dddd
") &amp; TEXT(($E$3+2),"mmm.d")</f>
        <v>Saturday
Mar.30</v>
      </c>
      <c r="F4" s="10" t="s">
        <v>0</v>
      </c>
      <c r="G4" s="4" t="s">
        <v>34</v>
      </c>
      <c r="H4" s="4" t="s">
        <v>36</v>
      </c>
      <c r="I4" s="5"/>
      <c r="J4" s="4" t="s">
        <v>30</v>
      </c>
      <c r="K4" s="6"/>
      <c r="L4" s="4" t="str">
        <f>G4</f>
        <v>completes their module. For specific tasks, see Final Project Overview and Project Milestones and Details</v>
      </c>
      <c r="M4" s="4" t="str">
        <f>H4</f>
        <v>see Programming Comments and Programming Test Cases docs for acceptance criteria. See Project Overview - Appendix B for deliverables</v>
      </c>
      <c r="N4" s="5"/>
      <c r="O4" s="4" t="str">
        <f>J4</f>
        <v>see Project Milestones and Details</v>
      </c>
      <c r="P4" s="6"/>
      <c r="Q4" s="4" t="str">
        <f>L4</f>
        <v>completes their module. For specific tasks, see Final Project Overview and Project Milestones and Details</v>
      </c>
      <c r="R4" s="4" t="str">
        <f>M4</f>
        <v>see Programming Comments and Programming Test Cases docs for acceptance criteria. See Project Overview - Appendix B for deliverables</v>
      </c>
      <c r="S4" s="5"/>
      <c r="T4" s="4" t="str">
        <f>O4</f>
        <v>see Project Milestones and Details</v>
      </c>
      <c r="U4" s="6"/>
      <c r="V4" s="4"/>
      <c r="W4" s="11"/>
      <c r="X4" s="7"/>
      <c r="Y4" s="4"/>
      <c r="Z4" s="6"/>
    </row>
    <row r="5" spans="1:26" s="14" customFormat="1" ht="67.5" x14ac:dyDescent="0.6">
      <c r="A5" s="12" t="s">
        <v>41</v>
      </c>
      <c r="B5" s="12" t="s">
        <v>24</v>
      </c>
      <c r="C5" s="12" t="s">
        <v>42</v>
      </c>
      <c r="D5" s="12">
        <v>1.5</v>
      </c>
      <c r="E5" s="21" t="str">
        <f>TEXT(($E$3+3),"dddd
") &amp; TEXT(($E$3+3),"mmm.d")</f>
        <v>Sunday
Mar.31</v>
      </c>
      <c r="F5" s="10" t="s">
        <v>0</v>
      </c>
      <c r="G5" s="12" t="s">
        <v>27</v>
      </c>
      <c r="H5" s="12" t="s">
        <v>9</v>
      </c>
      <c r="I5" s="13"/>
      <c r="J5" s="24" t="str">
        <f>TEXT(($E$3+J$3-2),"dddd
") &amp; TEXT(($E$3+J$3-2),"mmm.d")</f>
        <v>Sunday
Jun.23</v>
      </c>
      <c r="K5" s="10" t="s">
        <v>0</v>
      </c>
      <c r="L5" s="10" t="s">
        <v>43</v>
      </c>
      <c r="M5" s="10" t="s">
        <v>44</v>
      </c>
      <c r="N5" s="13"/>
      <c r="O5" s="24" t="str">
        <f>IF(($E$3+O$3-2)&lt;$W$3,(TEXT(($E$3+O$3-2),"dddd
") &amp; TEXT(($E$3+O$3-2),"mmm.d")),(TEXT($W$3,"dddd
") &amp; TEXT($W$3,"mmm.d")))</f>
        <v>Wednesday
Dec.14</v>
      </c>
      <c r="P5" s="10" t="s">
        <v>0</v>
      </c>
      <c r="Q5" s="10" t="s">
        <v>45</v>
      </c>
      <c r="R5" s="10" t="s">
        <v>44</v>
      </c>
      <c r="S5" s="13"/>
      <c r="T5" s="24" t="str">
        <f>IF(($E$3+T$3-2)&lt;$W$3,(TEXT(($E$3+T$3-2),"dddd
") &amp; TEXT(($E$3+T$3-2),"mmm.d")),(TEXT($W$3,"dddd
") &amp; TEXT($W$3,"mmm.d")))</f>
        <v>Tuesday
Dec.13</v>
      </c>
      <c r="U5" s="10" t="s">
        <v>0</v>
      </c>
      <c r="V5" s="10" t="s">
        <v>32</v>
      </c>
      <c r="W5" s="10" t="s">
        <v>33</v>
      </c>
      <c r="X5" s="13"/>
      <c r="Y5" s="24" t="str">
        <f>IF(($W$3+Y$3-2)&lt;$W$3,(TEXT(($W$3+Y$3-2),"dddd
") &amp; TEXT(($W$3+Y$3-2),"mmm.d")),(TEXT($W$3,"dddd
") &amp; TEXT($W$3,"mmm.d")))</f>
        <v>Monday
Dec.12</v>
      </c>
      <c r="Z5" s="10" t="s">
        <v>0</v>
      </c>
    </row>
    <row r="6" spans="1:26" s="14" customFormat="1" ht="67.5" x14ac:dyDescent="0.6">
      <c r="A6" s="12"/>
      <c r="B6" s="12" t="s">
        <v>18</v>
      </c>
      <c r="C6" s="12" t="s">
        <v>29</v>
      </c>
      <c r="D6" s="12"/>
      <c r="E6" s="21" t="str">
        <f>TEXT(($E$3+4),"dddd
") &amp; TEXT(($E$3+4),"mmm.d")</f>
        <v>Monday
Apr.1</v>
      </c>
      <c r="F6" s="10"/>
      <c r="G6" s="12" t="s">
        <v>18</v>
      </c>
      <c r="H6" s="12" t="s">
        <v>29</v>
      </c>
      <c r="I6" s="13"/>
      <c r="J6" s="24" t="str">
        <f>TEXT(($E$3+J$3-2),"dddd
") &amp; TEXT(($E$3+J$3-2),"mmm.d")</f>
        <v>Sunday
Jun.23</v>
      </c>
      <c r="K6" s="10" t="s">
        <v>0</v>
      </c>
      <c r="L6" s="12" t="s">
        <v>18</v>
      </c>
      <c r="M6" s="12" t="s">
        <v>29</v>
      </c>
      <c r="N6" s="13"/>
      <c r="O6" s="24" t="str">
        <f>TEXT(($E$3+O$3-2),"dddd
") &amp; TEXT(($E$3+O$3-2),"mmm.d")</f>
        <v>Tuesday
Apr.9</v>
      </c>
      <c r="P6" s="10" t="s">
        <v>0</v>
      </c>
      <c r="Q6" s="12" t="s">
        <v>18</v>
      </c>
      <c r="R6" s="12" t="s">
        <v>29</v>
      </c>
      <c r="S6" s="13"/>
      <c r="T6" s="24" t="str">
        <f>TEXT(($E$3+T$3-2),"dddd
") &amp; TEXT(($E$3+T$3-2),"mmm.d")</f>
        <v>Tuesday
Dec.13</v>
      </c>
      <c r="U6" s="10" t="s">
        <v>0</v>
      </c>
      <c r="V6" s="10"/>
      <c r="W6" s="10"/>
      <c r="X6" s="13"/>
      <c r="Y6" s="24"/>
      <c r="Z6" s="10"/>
    </row>
    <row r="7" spans="1:26" s="16" customFormat="1" ht="84.4" x14ac:dyDescent="0.6">
      <c r="A7" s="15" t="s">
        <v>49</v>
      </c>
      <c r="B7" s="16" t="s">
        <v>46</v>
      </c>
      <c r="D7" s="12"/>
      <c r="E7" s="21" t="str">
        <f>TEXT(($E$3+3),"dddd
") &amp; TEXT(($E$3+3),"mmm.d")</f>
        <v>Sunday
Mar.31</v>
      </c>
      <c r="F7" s="12"/>
      <c r="G7" s="17" t="s">
        <v>28</v>
      </c>
      <c r="I7" s="12">
        <v>2</v>
      </c>
      <c r="J7" s="24" t="str">
        <f>TEXT(($E$3+J$3-1),"dddd
") &amp; TEXT(($E$3+J$3-1),"mmm.d")</f>
        <v>Monday
Jun.24</v>
      </c>
      <c r="K7" s="12" t="s">
        <v>52</v>
      </c>
      <c r="L7" s="17" t="s">
        <v>28</v>
      </c>
      <c r="M7" s="18"/>
      <c r="N7" s="18"/>
      <c r="O7" s="24" t="str">
        <f>TEXT(($E$3+O$3-1),"dddd
") &amp; TEXT(($E$3+O$3-1),"mmm.d")</f>
        <v>Wednesday
Apr.10</v>
      </c>
      <c r="P7" s="18"/>
      <c r="Q7" s="17" t="s">
        <v>28</v>
      </c>
      <c r="R7" s="18"/>
      <c r="S7" s="18"/>
      <c r="T7" s="24" t="str">
        <f>TEXT(($E$3+T$3-1),"dddd
") &amp; TEXT(($E$3+T$3-1),"mmm.d")</f>
        <v>Wednesday
Dec.14</v>
      </c>
      <c r="U7" s="18"/>
      <c r="V7" s="18"/>
      <c r="W7" s="18"/>
      <c r="X7" s="18"/>
      <c r="Y7" s="24" t="str">
        <f>IF(WORKDAY($W$3,Y$3-1)&lt;$W$3,(TEXT(WORKDAY($W$3,Y$3-1),"dddd
") &amp; TEXT(WORKDAY($W$3,Y$3-1),"mmm.d")),(TEXT($W$3,"dddd
") &amp; TEXT($W$3,"mmm.d")))</f>
        <v>Tuesday
Dec.13</v>
      </c>
      <c r="Z7" s="12"/>
    </row>
    <row r="8" spans="1:26" s="16" customFormat="1" ht="84.4" x14ac:dyDescent="0.6">
      <c r="A8" s="15" t="s">
        <v>48</v>
      </c>
      <c r="B8" s="16" t="s">
        <v>46</v>
      </c>
      <c r="D8" s="12"/>
      <c r="E8" s="21" t="str">
        <f>TEXT(($E$3+3),"dddd
") &amp; TEXT(($E$3+3),"mmm.d")</f>
        <v>Sunday
Mar.31</v>
      </c>
      <c r="F8" s="12"/>
      <c r="G8" s="17" t="s">
        <v>28</v>
      </c>
      <c r="I8" s="12"/>
      <c r="J8" s="24" t="str">
        <f>TEXT(($E$3+J$3-1),"dddd
") &amp; TEXT(($E$3+J$3-1),"mmm.d")</f>
        <v>Monday
Jun.24</v>
      </c>
      <c r="K8" s="12"/>
      <c r="L8" s="17" t="s">
        <v>28</v>
      </c>
      <c r="M8" s="18"/>
      <c r="N8" s="18"/>
      <c r="O8" s="24" t="str">
        <f>TEXT(($E$3+O$3-1),"dddd
") &amp; TEXT(($E$3+O$3-1),"mmm.d")</f>
        <v>Wednesday
Apr.10</v>
      </c>
      <c r="P8" s="18"/>
      <c r="Q8" s="17" t="s">
        <v>28</v>
      </c>
      <c r="R8" s="18"/>
      <c r="S8" s="18"/>
      <c r="T8" s="24" t="str">
        <f>TEXT(($E$3+T$3-1),"dddd
") &amp; TEXT(($E$3+T$3-1),"mmm.d")</f>
        <v>Wednesday
Dec.14</v>
      </c>
      <c r="U8" s="18"/>
      <c r="V8" s="18"/>
      <c r="W8" s="18"/>
      <c r="X8" s="18"/>
      <c r="Y8" s="24" t="str">
        <f>IF(WORKDAY($W$3,Y$3-1)&lt;$W$3,(TEXT(WORKDAY($W$3,Y$3-1),"dddd
") &amp; TEXT(WORKDAY($W$3,Y$3-1),"mmm.d")),(TEXT($W$3,"dddd
") &amp; TEXT($W$3,"mmm.d")))</f>
        <v>Tuesday
Dec.13</v>
      </c>
      <c r="Z8" s="12"/>
    </row>
    <row r="9" spans="1:26" s="16" customFormat="1" ht="84.75" thickBot="1" x14ac:dyDescent="0.65">
      <c r="A9" s="15" t="s">
        <v>51</v>
      </c>
      <c r="B9" s="16" t="s">
        <v>46</v>
      </c>
      <c r="D9" s="12"/>
      <c r="E9" s="21" t="str">
        <f>TEXT(($E$3+3),"dddd
") &amp; TEXT(($E$3+3),"mmm.d")</f>
        <v>Sunday
Mar.31</v>
      </c>
      <c r="F9" s="12"/>
      <c r="G9" s="17" t="s">
        <v>28</v>
      </c>
      <c r="I9" s="12"/>
      <c r="J9" s="24" t="str">
        <f>TEXT(($E$3+J$3-1),"dddd
") &amp; TEXT(($E$3+J$3-1),"mmm.d")</f>
        <v>Monday
Jun.24</v>
      </c>
      <c r="K9" s="12"/>
      <c r="L9" s="17" t="s">
        <v>28</v>
      </c>
      <c r="M9" s="18"/>
      <c r="N9" s="18"/>
      <c r="O9" s="24" t="str">
        <f>TEXT(($E$3+O$3-1),"dddd
") &amp; TEXT(($E$3+O$3-1),"mmm.d")</f>
        <v>Wednesday
Apr.10</v>
      </c>
      <c r="P9" s="18"/>
      <c r="Q9" s="17" t="s">
        <v>28</v>
      </c>
      <c r="R9" s="18"/>
      <c r="S9" s="18"/>
      <c r="T9" s="24" t="str">
        <f>TEXT(($E$3+T$3-1),"dddd
") &amp; TEXT(($E$3+T$3-1),"mmm.d")</f>
        <v>Wednesday
Dec.14</v>
      </c>
      <c r="U9" s="18"/>
      <c r="V9" s="18"/>
      <c r="W9" s="18"/>
      <c r="X9" s="18"/>
      <c r="Y9" s="24" t="str">
        <f>IF(WORKDAY($W$3,Y$3-1)&lt;$W$3,(TEXT(WORKDAY($W$3,Y$3-1),"dddd
") &amp; TEXT(WORKDAY($W$3,Y$3-1),"mmm.d")),(TEXT($W$3,"dddd
") &amp; TEXT($W$3,"mmm.d")))</f>
        <v>Tuesday
Dec.13</v>
      </c>
      <c r="Z9" s="12"/>
    </row>
    <row r="10" spans="1:26" s="16" customFormat="1" ht="84.4" x14ac:dyDescent="0.6">
      <c r="A10" s="15" t="s">
        <v>50</v>
      </c>
      <c r="B10" s="16" t="s">
        <v>46</v>
      </c>
      <c r="C10" s="12"/>
      <c r="D10" s="12"/>
      <c r="E10" s="22" t="str">
        <f>TEXT(($E$3+4),"dddd
") &amp; TEXT(($E$3+4),"mmm.d")</f>
        <v>Monday
Apr.1</v>
      </c>
      <c r="F10" s="12"/>
      <c r="G10" s="17" t="s">
        <v>47</v>
      </c>
      <c r="H10" s="12"/>
      <c r="I10" s="12"/>
      <c r="J10" s="22" t="str">
        <f>TEXT(($E$3+J$3),"dddd
") &amp; TEXT(($E$3+J$3),"mmm.d")</f>
        <v>Tuesday
Jun.25</v>
      </c>
      <c r="K10" s="12"/>
      <c r="L10" s="17" t="s">
        <v>28</v>
      </c>
      <c r="M10" s="12"/>
      <c r="N10" s="12"/>
      <c r="O10" s="22" t="str">
        <f>TEXT(($E$3+O$3),"dddd
") &amp; TEXT(($E$3+O$3),"mmm.d")</f>
        <v>Thursday
Apr.11</v>
      </c>
      <c r="P10" s="12"/>
      <c r="Q10" s="17" t="s">
        <v>28</v>
      </c>
      <c r="R10" s="12"/>
      <c r="S10" s="12"/>
      <c r="T10" s="25" t="str">
        <f>TEXT(($E$3+T$3),"dddd
") &amp; TEXT(($E$3+T$3),"mmm.d")</f>
        <v>Thursday
Dec.15</v>
      </c>
      <c r="U10" s="18"/>
      <c r="V10" s="18"/>
      <c r="W10" s="18"/>
      <c r="X10" s="18"/>
      <c r="Y10" s="27" t="str">
        <f>IF(WORKDAY($W$3,Y$3)&lt;$W$3,(TEXT(WORKDAY($W$3,Y$3),"dddd
") &amp; TEXT(WORKDAY($W$3,Y$3),"mmm.d")),(TEXT($W$3,"dddd
") &amp; TEXT($W$3,"mmm.d")))</f>
        <v>Wednesday
Dec.14</v>
      </c>
      <c r="Z10" s="12"/>
    </row>
    <row r="11" spans="1:26" s="13" customFormat="1" ht="51" thickBot="1" x14ac:dyDescent="0.65">
      <c r="E11" s="23" t="s">
        <v>19</v>
      </c>
      <c r="J11" s="23" t="s">
        <v>19</v>
      </c>
      <c r="O11" s="23" t="s">
        <v>19</v>
      </c>
      <c r="T11" s="26" t="s">
        <v>21</v>
      </c>
      <c r="Y11" s="28" t="s">
        <v>23</v>
      </c>
    </row>
    <row r="12" spans="1:26" s="14" customFormat="1" ht="236.25" x14ac:dyDescent="0.6">
      <c r="D12" s="19"/>
      <c r="E12" s="19"/>
      <c r="F12" s="19"/>
      <c r="G12" s="14" t="s">
        <v>38</v>
      </c>
      <c r="H12" s="14" t="s">
        <v>37</v>
      </c>
      <c r="I12" s="19"/>
      <c r="J12" s="19"/>
      <c r="K12" s="19"/>
      <c r="N12" s="19"/>
      <c r="O12" s="19"/>
      <c r="P12" s="19"/>
      <c r="S12" s="19"/>
      <c r="T12" s="26" t="s">
        <v>22</v>
      </c>
      <c r="U12" s="19"/>
      <c r="X12" s="19"/>
      <c r="Y12" s="26" t="s">
        <v>20</v>
      </c>
      <c r="Z12" s="19"/>
    </row>
  </sheetData>
  <sheetProtection sheet="1" objects="1" scenarios="1"/>
  <mergeCells count="5">
    <mergeCell ref="V1:Z1"/>
    <mergeCell ref="B1:F1"/>
    <mergeCell ref="G1:K1"/>
    <mergeCell ref="Q1:U1"/>
    <mergeCell ref="L1:P1"/>
  </mergeCells>
  <phoneticPr fontId="16" type="noConversion"/>
  <conditionalFormatting sqref="B12:U1048576">
    <cfRule type="containsText" dxfId="31" priority="36" operator="containsText" text="complete">
      <formula>NOT(ISERROR(SEARCH("complete",B12)))</formula>
    </cfRule>
  </conditionalFormatting>
  <conditionalFormatting sqref="B1:V1">
    <cfRule type="containsText" dxfId="30" priority="116" operator="containsText" text="complete">
      <formula>NOT(ISERROR(SEARCH("complete",B1)))</formula>
    </cfRule>
  </conditionalFormatting>
  <conditionalFormatting sqref="E10">
    <cfRule type="containsText" dxfId="29" priority="30" operator="containsText" text="complete">
      <formula>NOT(ISERROR(SEARCH("complete",E10)))</formula>
    </cfRule>
  </conditionalFormatting>
  <conditionalFormatting sqref="F1:F2 F7 K7 P7 U7 Z7 F11:F1048576 K11:K1048576 P11:P1048576 U11:U1048576 Z11:Z1048576 K1:K2 U1:U2">
    <cfRule type="containsText" dxfId="28" priority="210" operator="containsText" text="in progress">
      <formula>NOT(ISERROR(SEARCH("in progress",F1)))</formula>
    </cfRule>
  </conditionalFormatting>
  <conditionalFormatting sqref="F1:F2 K1:K2 U1:U2 F7 K7 P7 U7 Z7 F11:F1048576 K11:K1048576 P11:P1048576 U11:U1048576 Z11:Z1048576">
    <cfRule type="containsText" dxfId="27" priority="211" operator="containsText" text="not yet started">
      <formula>NOT(ISERROR(SEARCH("not yet started",F1)))</formula>
    </cfRule>
  </conditionalFormatting>
  <conditionalFormatting sqref="F7:F10 K7:K10 P7:P10 U7:X10 Z7:Z10 C2:F2 C3:D4 B7:D10 H7:I10 M7:N10 R7:S10 J10:J11 O10:O11 B11:I11 K11:N11 P11:Z11">
    <cfRule type="containsText" dxfId="26" priority="208" operator="containsText" text="complete">
      <formula>NOT(ISERROR(SEARCH("complete",B2)))</formula>
    </cfRule>
  </conditionalFormatting>
  <conditionalFormatting sqref="F8:F10 K8:K10 P8:P10 U8:U10 Z8:Z10">
    <cfRule type="containsText" dxfId="25" priority="153" operator="containsText" text="in progress">
      <formula>NOT(ISERROR(SEARCH("in progress",F8)))</formula>
    </cfRule>
    <cfRule type="containsText" dxfId="24" priority="154" operator="containsText" text="not yet started">
      <formula>NOT(ISERROR(SEARCH("not yet started",F8)))</formula>
    </cfRule>
  </conditionalFormatting>
  <conditionalFormatting sqref="H2:K4">
    <cfRule type="containsText" dxfId="23" priority="29" operator="containsText" text="complete">
      <formula>NOT(ISERROR(SEARCH("complete",H2)))</formula>
    </cfRule>
  </conditionalFormatting>
  <conditionalFormatting sqref="K2">
    <cfRule type="containsText" dxfId="22" priority="9" operator="containsText" text="complete">
      <formula>NOT(ISERROR(SEARCH("complete",K2)))</formula>
    </cfRule>
  </conditionalFormatting>
  <conditionalFormatting sqref="K3:K4">
    <cfRule type="containsText" dxfId="21" priority="44" operator="containsText" text="in progress">
      <formula>NOT(ISERROR(SEARCH("in progress",K3)))</formula>
    </cfRule>
    <cfRule type="containsText" dxfId="20" priority="45" operator="containsText" text="not yet started">
      <formula>NOT(ISERROR(SEARCH("not yet started",K3)))</formula>
    </cfRule>
  </conditionalFormatting>
  <conditionalFormatting sqref="M2:P2">
    <cfRule type="containsText" dxfId="19" priority="8" operator="containsText" text="complete">
      <formula>NOT(ISERROR(SEARCH("complete",M2)))</formula>
    </cfRule>
  </conditionalFormatting>
  <conditionalFormatting sqref="M4:P4 R4:U4">
    <cfRule type="containsText" dxfId="18" priority="19" operator="containsText" text="complete">
      <formula>NOT(ISERROR(SEARCH("complete",M4)))</formula>
    </cfRule>
  </conditionalFormatting>
  <conditionalFormatting sqref="N3:P3">
    <cfRule type="containsText" dxfId="17" priority="46" operator="containsText" text="complete">
      <formula>NOT(ISERROR(SEARCH("complete",N3)))</formula>
    </cfRule>
  </conditionalFormatting>
  <conditionalFormatting sqref="P1:P2">
    <cfRule type="containsText" dxfId="16" priority="117" operator="containsText" text="in progress">
      <formula>NOT(ISERROR(SEARCH("in progress",P1)))</formula>
    </cfRule>
    <cfRule type="containsText" dxfId="15" priority="118" operator="containsText" text="not yet started">
      <formula>NOT(ISERROR(SEARCH("not yet started",P1)))</formula>
    </cfRule>
  </conditionalFormatting>
  <conditionalFormatting sqref="P3">
    <cfRule type="containsText" dxfId="14" priority="47" operator="containsText" text="in progress">
      <formula>NOT(ISERROR(SEARCH("in progress",P3)))</formula>
    </cfRule>
    <cfRule type="containsText" dxfId="13" priority="48" operator="containsText" text="not yet started">
      <formula>NOT(ISERROR(SEARCH("not yet started",P3)))</formula>
    </cfRule>
  </conditionalFormatting>
  <conditionalFormatting sqref="P4 U4">
    <cfRule type="containsText" dxfId="12" priority="20" operator="containsText" text="in progress">
      <formula>NOT(ISERROR(SEARCH("in progress",P4)))</formula>
    </cfRule>
    <cfRule type="containsText" dxfId="11" priority="21" operator="containsText" text="not yet started">
      <formula>NOT(ISERROR(SEARCH("not yet started",P4)))</formula>
    </cfRule>
  </conditionalFormatting>
  <conditionalFormatting sqref="R2:U2">
    <cfRule type="containsText" dxfId="10" priority="6" operator="containsText" text="complete">
      <formula>NOT(ISERROR(SEARCH("complete",R2)))</formula>
    </cfRule>
  </conditionalFormatting>
  <conditionalFormatting sqref="R3:V3">
    <cfRule type="containsText" dxfId="9" priority="49" operator="containsText" text="complete">
      <formula>NOT(ISERROR(SEARCH("complete",R3)))</formula>
    </cfRule>
  </conditionalFormatting>
  <conditionalFormatting sqref="T10">
    <cfRule type="containsText" dxfId="8" priority="34" operator="containsText" text="complete">
      <formula>NOT(ISERROR(SEARCH("complete",T10)))</formula>
    </cfRule>
  </conditionalFormatting>
  <conditionalFormatting sqref="U3">
    <cfRule type="containsText" dxfId="7" priority="100" operator="containsText" text="in progress">
      <formula>NOT(ISERROR(SEARCH("in progress",U3)))</formula>
    </cfRule>
    <cfRule type="containsText" dxfId="6" priority="101" operator="containsText" text="not yet started">
      <formula>NOT(ISERROR(SEARCH("not yet started",U3)))</formula>
    </cfRule>
  </conditionalFormatting>
  <conditionalFormatting sqref="W2">
    <cfRule type="containsText" dxfId="5" priority="38" operator="containsText" text="complete">
      <formula>NOT(ISERROR(SEARCH("complete",W2)))</formula>
    </cfRule>
  </conditionalFormatting>
  <conditionalFormatting sqref="W4 V12:V18 V19:Z1048576">
    <cfRule type="containsText" dxfId="4" priority="157" operator="containsText" text="complete">
      <formula>NOT(ISERROR(SEARCH("complete",V4)))</formula>
    </cfRule>
  </conditionalFormatting>
  <conditionalFormatting sqref="X2:Z4">
    <cfRule type="containsText" dxfId="3" priority="1" operator="containsText" text="complete">
      <formula>NOT(ISERROR(SEARCH("complete",X2)))</formula>
    </cfRule>
  </conditionalFormatting>
  <conditionalFormatting sqref="X12:Z18">
    <cfRule type="containsText" dxfId="2" priority="37" operator="containsText" text="complete">
      <formula>NOT(ISERROR(SEARCH("complete",X12)))</formula>
    </cfRule>
  </conditionalFormatting>
  <conditionalFormatting sqref="Z2:Z4">
    <cfRule type="containsText" dxfId="1" priority="4" operator="containsText" text="in progress">
      <formula>NOT(ISERROR(SEARCH("in progress",Z2)))</formula>
    </cfRule>
    <cfRule type="containsText" dxfId="0" priority="5" operator="containsText" text="not yet started">
      <formula>NOT(ISERROR(SEARCH("not yet started",Z2)))</formula>
    </cfRule>
  </conditionalFormatting>
  <pageMargins left="0.7" right="0.7" top="0.75" bottom="0.75" header="0.3" footer="0.3"/>
  <pageSetup orientation="portrait"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90431BC0474204BA5DF53F8B381F09C" ma:contentTypeVersion="5" ma:contentTypeDescription="Create a new document." ma:contentTypeScope="" ma:versionID="6d23921bee26f7e8e234dce1810f7ceb">
  <xsd:schema xmlns:xsd="http://www.w3.org/2001/XMLSchema" xmlns:xs="http://www.w3.org/2001/XMLSchema" xmlns:p="http://schemas.microsoft.com/office/2006/metadata/properties" xmlns:ns2="f6759040-d046-4ead-920a-51d0beeee03a" targetNamespace="http://schemas.microsoft.com/office/2006/metadata/properties" ma:root="true" ma:fieldsID="bd603e977374980299e2cd712a562e99" ns2:_="">
    <xsd:import namespace="f6759040-d046-4ead-920a-51d0beeee0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759040-d046-4ead-920a-51d0beeee03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6FEA26C-2233-4295-8BE1-B265CEAD26C7}">
  <ds:schemaRefs>
    <ds:schemaRef ds:uri="http://purl.org/dc/elements/1.1/"/>
    <ds:schemaRef ds:uri="f6759040-d046-4ead-920a-51d0beeee03a"/>
    <ds:schemaRef ds:uri="http://purl.org/dc/dcmitype/"/>
    <ds:schemaRef ds:uri="http://schemas.microsoft.com/office/2006/metadata/properties"/>
    <ds:schemaRef ds:uri="http://schemas.openxmlformats.org/package/2006/metadata/core-properties"/>
    <ds:schemaRef ds:uri="http://www.w3.org/XML/1998/namespace"/>
    <ds:schemaRef ds:uri="http://schemas.microsoft.com/office/2006/documentManagement/types"/>
    <ds:schemaRef ds:uri="http://schemas.microsoft.com/office/infopath/2007/PartnerControls"/>
    <ds:schemaRef ds:uri="http://purl.org/dc/terms/"/>
  </ds:schemaRefs>
</ds:datastoreItem>
</file>

<file path=customXml/itemProps2.xml><?xml version="1.0" encoding="utf-8"?>
<ds:datastoreItem xmlns:ds="http://schemas.openxmlformats.org/officeDocument/2006/customXml" ds:itemID="{01F5A318-42C9-4C39-8A11-FB54C76782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759040-d046-4ead-920a-51d0beeee0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A37522F-39F4-4439-AEEC-7D6E0C35C75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Working route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JAIRO MARTINEZ</dc:creator>
  <cp:keywords/>
  <dc:description/>
  <cp:lastModifiedBy>채린 유</cp:lastModifiedBy>
  <cp:revision/>
  <cp:lastPrinted>2021-07-28T15:59:21Z</cp:lastPrinted>
  <dcterms:created xsi:type="dcterms:W3CDTF">2020-03-22T18:31:45Z</dcterms:created>
  <dcterms:modified xsi:type="dcterms:W3CDTF">2024-03-30T20:06:27Z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0x010100B90431BC0474204BA5DF53F8B381F09C</vt:lpwstr>
  </property>
</Properties>
</file>