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91bce9f0a9499d06/바탕 화면/CPR101/FINAL/V2/"/>
    </mc:Choice>
  </mc:AlternateContent>
  <xr:revisionPtr revIDLastSave="98" documentId="13_ncr:1_{40108199-1571-4FD1-AE3A-D7CA79A9ACE2}" xr6:coauthVersionLast="47" xr6:coauthVersionMax="47" xr10:uidLastSave="{05248775-DD17-4252-A4B2-EC127544567C}"/>
  <bookViews>
    <workbookView xWindow="-98" yWindow="-98" windowWidth="19396" windowHeight="11475"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<sst xmlns="http://schemas.openxmlformats.org/spreadsheetml/2006/main" count="113" uniqueCount="73">
  <si>
    <r>
      <rPr>
        <sz val="11"/>
        <color rgb="FF000000"/>
        <rFont val="맑은 고딕"/>
        <family val="2"/>
        <scheme val="minor"/>
      </rPr>
      <t xml:space="preserve">Blackboard Group No
5 Class </t>
    </r>
    <r>
      <rPr>
        <i/>
        <sz val="11"/>
        <color rgb="FF000000"/>
        <rFont val="맑은 고딕"/>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</si>
  <si>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</si>
  <si>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</si>
  <si>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</si>
  <si>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</si>
  <si>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</si>
  <si>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</si>
  <si>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</si>
  <si>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</si>
  <si>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</si>
  <si>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</si>
  <si>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</si>
  <si>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</si>
  <si>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</si>
  <si>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</si>
  <si>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</si>
  <si>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</si>
  <si>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</si>
  <si>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</si>
  <si>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</si>
  <si>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</si>
  <si>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</si>
  <si>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</si>
  <si>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</si>
  <si>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</si>
  <si>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</si>
  <si>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</si>
  <si>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</si>
  <si>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</si>
  <si>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</si>
  <si>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</si>
  <si>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</si>
  <si>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</si>
  <si>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</si>
  <si>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</si>
  <si>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</si>
  <si>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</si>
  <si>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</si>
  <si>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t xml:space="preserve">Chaerin Yoo
</t>
    </r>
    <r>
      <rPr>
        <b/>
        <sz val="11"/>
        <color theme="1"/>
        <rFont val="맑은 고딕"/>
        <family val="2"/>
        <scheme val="minor"/>
      </rPr>
      <t xml:space="preserve">Fundamentals     Team Leader </t>
    </r>
    <phoneticPr fontId="16" type="noConversion"/>
  </si>
  <si>
    <t>Review each other's PM notes on process Teams. Agree on how project will be done.
Decide which module to do
&amp; choose Team Leader</t>
  </si>
  <si>
    <t xml:space="preserve">My contribution to this project consists of four pieces; I want to finish each of them on schedule and to the best of my ability, all the while maintaining communication with my team and ensuring that we are all pulling in the same direction. </t>
  </si>
  <si>
    <t>Completing all of Fundamentals modules</t>
  </si>
  <si>
    <t>I compiled and tested the file as outlined. By writing the test sheet, I knew what characters I had to enter to pass and fail.
I agreed criteria.</t>
  </si>
  <si>
    <t>DONE</t>
    <phoneticPr fontId="16" type="noConversion"/>
  </si>
  <si>
    <t>Completing all of Fundamentals modules and Tokenizing modules</t>
  </si>
  <si>
    <t>Originally, it took longer than I thought to do two parts, but all of them completed the test to check pass and fail.
I agreed criteria.</t>
  </si>
  <si>
    <t>3</t>
  </si>
  <si>
    <r>
      <rPr>
        <b/>
        <i/>
        <sz val="11"/>
        <color theme="1"/>
        <rFont val="맑은 고딕"/>
        <family val="2"/>
        <scheme val="minor"/>
      </rPr>
      <t xml:space="preserve">REPLACE THIS 
</t>
    </r>
    <r>
      <rPr>
        <i/>
        <sz val="11"/>
        <color theme="1"/>
        <rFont val="맑은 고딕"/>
        <family val="2"/>
        <scheme val="minor"/>
      </rPr>
      <t>with your action items and work breakdown structure for this Version</t>
    </r>
  </si>
  <si>
    <r>
      <t xml:space="preserve"> Junseo Han </t>
    </r>
    <r>
      <rPr>
        <b/>
        <sz val="11"/>
        <color theme="1"/>
        <rFont val="맑은 고딕"/>
        <family val="2"/>
        <scheme val="minor"/>
      </rPr>
      <t>Manipulations</t>
    </r>
    <phoneticPr fontId="16" type="noConversion"/>
  </si>
  <si>
    <t>I have identified three key deliverables for my part of the project, and I commit to completing them to the best of my ability. I will maintain open communication with my team members to ensure alignment and collaboration throughout the project.</t>
  </si>
  <si>
    <t>Completing all of Manipulations modules</t>
  </si>
  <si>
    <t>As it was my first time encountering the project, I had a bit of a trouble setting up my code as there are many errors. However, once i got those fixed, it was running as it should be.</t>
  </si>
  <si>
    <t>DONE</t>
  </si>
  <si>
    <t>Completing all of Manipulations part</t>
  </si>
  <si>
    <t>For the version 2 of this final project, it was just simple and straightforward as version 1, so there are no hardships during the testing process. I agreed criteria.</t>
  </si>
  <si>
    <t>2</t>
  </si>
  <si>
    <r>
      <t xml:space="preserve">Mark Legrove </t>
    </r>
    <r>
      <rPr>
        <b/>
        <sz val="11"/>
        <color theme="1"/>
        <rFont val="맑은 고딕"/>
        <family val="2"/>
        <scheme val="minor"/>
      </rPr>
      <t>Tokenizing</t>
    </r>
    <phoneticPr fontId="16" type="noConversion"/>
  </si>
  <si>
    <t>I have 4 parts to my part of this project, and I will complete them on time and to the best of my ability while keeping in touch with my team and making sure that we’re all working together to produce our best work.</t>
  </si>
  <si>
    <t>Completing all of Tokenizing modules</t>
  </si>
  <si>
    <t>Mark doesn't participate this version</t>
  </si>
  <si>
    <r>
      <t xml:space="preserve">Hyeonjun Son
</t>
    </r>
    <r>
      <rPr>
        <b/>
        <sz val="11"/>
        <color theme="1"/>
        <rFont val="맑은 고딕"/>
        <family val="2"/>
        <scheme val="minor"/>
      </rPr>
      <t>Conversions</t>
    </r>
    <r>
      <rPr>
        <i/>
        <sz val="11"/>
        <color theme="1"/>
        <rFont val="맑은 고딕"/>
        <family val="2"/>
        <scheme val="minor"/>
      </rPr>
      <t xml:space="preserve">
</t>
    </r>
    <phoneticPr fontId="16" type="noConversion"/>
  </si>
  <si>
    <t>I have taken three parts within the project, and I will do my best to complete them successfully. Also, I want to continue to communicate and collaborate with my team members and finish the project.</t>
  </si>
  <si>
    <t>Completing all of Conversions modules</t>
  </si>
  <si>
    <t>I had a bit of trouble with the converting, but I tried to complete the test and did well.
I agreed criteria.</t>
  </si>
  <si>
    <t>Completing all of Conversions part</t>
  </si>
  <si>
    <t>When it comes to the second converting, I tried it in version 1, so it was a little easier and I did it perfectly.
I agreed criteria.</t>
  </si>
  <si>
    <t>milestone upload to Blackboard</t>
  </si>
  <si>
    <r>
      <rPr>
        <b/>
        <u/>
        <sz val="11"/>
        <color theme="1"/>
        <rFont val="맑은 고딕"/>
        <family val="2"/>
        <scheme val="minor"/>
      </rPr>
      <t>DUE DATE</t>
    </r>
    <r>
      <rPr>
        <b/>
        <sz val="11"/>
        <color theme="1"/>
        <rFont val="맑은 고딕"/>
        <family val="2"/>
        <scheme val="minor"/>
      </rPr>
      <t xml:space="preserve"> upload to Blackboard</t>
    </r>
  </si>
  <si>
    <r>
      <t xml:space="preserve">ABSOLUTE
</t>
    </r>
    <r>
      <rPr>
        <b/>
        <i/>
        <u/>
        <sz val="11"/>
        <color theme="1"/>
        <rFont val="맑은 고딕"/>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</si>
  <si>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</si>
  <si>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맑은 고딕"/>
        <family val="2"/>
        <scheme val="minor"/>
      </rPr>
      <t xml:space="preserve">Requests for professor's review come </t>
    </r>
    <r>
      <rPr>
        <b/>
        <i/>
        <sz val="11"/>
        <color theme="1"/>
        <rFont val="맑은 고딕"/>
        <family val="2"/>
        <scheme val="minor"/>
      </rPr>
      <t>after</t>
    </r>
    <r>
      <rPr>
        <b/>
        <sz val="11"/>
        <color theme="1"/>
        <rFont val="맑은 고딕"/>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</si>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</sst>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dd\ mmm\.d\ hh:mm"/>
    <numFmt numFmtId="177" formatCode="mmm\.d\ hh:mm"/>
  </numFmts>
  <fonts count="21" x14ac:knownFonts="1">
    <font>
      <sz val="11"/>
      <color theme="1"/>
      <name val="맑은 고딕"/>
      <family val="2"/>
      <scheme val="minor"/>
    </font>
    <font>
      <sz val="11"/>
      <name val="Calibri"/>
      <family val="2"/>
    </font>
    <font>
      <u/>
      <sz val="11"/>
      <name val="Calibri"/>
      <family val="2"/>
    </font>
    <font>
      <b/>
      <u/>
      <sz val="11"/>
      <name val="Calibri"/>
      <family val="2"/>
    </font>
    <font>
      <i/>
      <sz val="11"/>
      <color theme="1"/>
      <name val="맑은 고딕"/>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맑은 고딕"/>
      <family val="2"/>
      <scheme val="minor"/>
    </font>
    <font>
      <b/>
      <sz val="11"/>
      <name val="Calibri"/>
      <family val="2"/>
    </font>
    <font>
      <b/>
      <u/>
      <sz val="11"/>
      <color theme="1"/>
      <name val="맑은 고딕"/>
      <family val="2"/>
      <scheme val="minor"/>
    </font>
    <font>
      <b/>
      <i/>
      <sz val="11"/>
      <color theme="1"/>
      <name val="맑은 고딕"/>
      <family val="2"/>
      <scheme val="minor"/>
    </font>
    <font>
      <b/>
      <i/>
      <u/>
      <sz val="11"/>
      <color theme="1"/>
      <name val="맑은 고딕"/>
      <family val="2"/>
      <scheme val="minor"/>
    </font>
    <font>
      <i/>
      <sz val="11"/>
      <name val="Calibri"/>
      <family val="2"/>
    </font>
    <font>
      <b/>
      <sz val="12"/>
      <color indexed="81"/>
      <name val="Tahoma"/>
      <family val="2"/>
    </font>
    <font>
      <sz val="8"/>
      <name val="맑은 고딕"/>
      <family val="3"/>
      <charset val="129"/>
      <scheme val="minor"/>
    </font>
    <font>
      <sz val="11"/>
      <color rgb="FF000000"/>
      <name val="맑은 고딕"/>
      <family val="2"/>
      <scheme val="minor"/>
    </font>
    <font>
      <i/>
      <sz val="11"/>
      <color rgb="FF000000"/>
      <name val="맑은 고딕"/>
      <family val="2"/>
      <scheme val="minor"/>
    </font>
    <font>
      <i/>
      <sz val="11"/>
      <color rgb="FF000000"/>
      <name val="맑은 고딕"/>
      <family val="3"/>
      <charset val="129"/>
    </font>
    <font>
      <b/>
      <i/>
      <sz val="11"/>
      <color rgb="FF000000"/>
      <name val="맑은 고딕"/>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3">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76"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77"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76"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76"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76"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14" fontId="0" fillId="0" borderId="0" xfId="0" applyNumberFormat="1" applyAlignment="1" applyProtection="1">
      <alignment horizontal="center" vertical="center" wrapText="1"/>
      <protection locked="0"/>
    </xf>
    <xf numFmtId="0" fontId="17" fillId="5" borderId="0" xfId="0" applyFont="1" applyFill="1" applyAlignment="1" applyProtection="1">
      <alignment horizontal="center" wrapText="1"/>
      <protection locked="0"/>
    </xf>
    <xf numFmtId="177" fontId="0" fillId="0" borderId="0" xfId="0" quotePrefix="1" applyNumberForma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표준"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70" zoomScaleNormal="70" workbookViewId="0">
      <pane xSplit="1" ySplit="2" topLeftCell="H9" activePane="bottomRight" state="frozen"/>
      <selection pane="topRight" activeCell="B1" sqref="B1"/>
      <selection pane="bottomLeft" activeCell="A3" sqref="A3"/>
      <selection pane="bottomRight" activeCell="Q10" sqref="Q10"/>
    </sheetView>
  </sheetViews>
  <sheetFormatPr defaultColWidth="9.125" defaultRowHeight="16.899999999999999" x14ac:dyDescent="0.6"/>
  <cols>
    <col min="1" max="1" width="19.75" style="1" customWidth="1"/>
    <col min="2" max="2" width="25.75" style="1" customWidth="1"/>
    <col min="3" max="3" width="28.75" style="1" customWidth="1"/>
    <col min="4" max="4" width="10" style="19" bestFit="1" customWidth="1"/>
    <col min="5" max="5" width="12.75" style="19" customWidth="1"/>
    <col min="6" max="6" width="12.125" style="19" customWidth="1"/>
    <col min="7" max="7" width="25.75" style="1" customWidth="1"/>
    <col min="8" max="8" width="28.75" style="1" customWidth="1"/>
    <col min="9" max="9" width="10" style="19" bestFit="1" customWidth="1"/>
    <col min="10" max="10" width="12.75" style="19" customWidth="1"/>
    <col min="11" max="11" width="12.125" style="19" customWidth="1"/>
    <col min="12" max="12" width="25.75" style="1" customWidth="1"/>
    <col min="13" max="13" width="28.75" style="1" customWidth="1"/>
    <col min="14" max="14" width="10" style="19" bestFit="1" customWidth="1"/>
    <col min="15" max="15" width="12.75" style="19" customWidth="1"/>
    <col min="16" max="16" width="12.125" style="19" customWidth="1"/>
    <col min="17" max="17" width="25.75" style="1" customWidth="1"/>
    <col min="18" max="18" width="28.75" style="1" customWidth="1"/>
    <col min="19" max="19" width="10" style="19" bestFit="1" customWidth="1"/>
    <col min="20" max="20" width="12.75" style="19" customWidth="1"/>
    <col min="21" max="21" width="12.125" style="19" customWidth="1"/>
    <col min="22" max="23" width="25.75" style="1" customWidth="1"/>
    <col min="24" max="24" width="10" style="19" bestFit="1" customWidth="1"/>
    <col min="25" max="25" width="12.75" style="19" customWidth="1"/>
    <col min="26" max="26" width="12.125" style="19" customWidth="1"/>
    <col min="27" max="16384" width="9.125" style="1"/>
  </cols>
  <sheetData>
    <row r="1" spans="1:26" ht="62.25" customHeight="1" x14ac:dyDescent="0.6">
      <c r="A1" s="43" t="s">
        <v>0</v>
      </c>
      <c r="B1" s="49" t="s">
        <v>1</v>
      </c>
      <c r="C1" s="49"/>
      <c r="D1" s="49"/>
      <c r="E1" s="49"/>
      <c r="F1" s="49"/>
      <c r="G1" s="49" t="s">
        <v>2</v>
      </c>
      <c r="H1" s="49"/>
      <c r="I1" s="49"/>
      <c r="J1" s="49"/>
      <c r="K1" s="49"/>
      <c r="L1" s="49" t="s">
        <v>3</v>
      </c>
      <c r="M1" s="51"/>
      <c r="N1" s="51"/>
      <c r="O1" s="51"/>
      <c r="P1" s="52"/>
      <c r="Q1" s="50" t="s">
        <v>4</v>
      </c>
      <c r="R1" s="50"/>
      <c r="S1" s="50"/>
      <c r="T1" s="50"/>
      <c r="U1" s="50"/>
      <c r="V1" s="47" t="s">
        <v>5</v>
      </c>
      <c r="W1" s="48"/>
      <c r="X1" s="48"/>
      <c r="Y1" s="48"/>
      <c r="Z1" s="48"/>
    </row>
    <row r="2" spans="1:26" s="2" customFormat="1" ht="100.15" thickBot="1" x14ac:dyDescent="0.65">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57.4" thickBot="1" x14ac:dyDescent="0.65">
      <c r="A3" s="28" t="s">
        <v>13</v>
      </c>
      <c r="B3" s="29"/>
      <c r="C3" s="30" t="s">
        <v>14</v>
      </c>
      <c r="D3" s="31" t="s">
        <v>15</v>
      </c>
      <c r="E3" s="37">
        <v>45379</v>
      </c>
      <c r="F3" s="20" t="str">
        <f>TEXT(($E$3),"dddd
") &amp; TEXT(($E$3),"mmm.d")</f>
        <v>Thursday
Mar.28</v>
      </c>
      <c r="G3" s="29"/>
      <c r="H3" s="29"/>
      <c r="I3" s="32" t="s">
        <v>16</v>
      </c>
      <c r="J3" s="42">
        <v>45379</v>
      </c>
      <c r="K3" s="33" t="s">
        <v>17</v>
      </c>
      <c r="L3" s="34"/>
      <c r="M3" s="34"/>
      <c r="N3" s="32" t="s">
        <v>16</v>
      </c>
      <c r="O3" s="3">
        <v>14</v>
      </c>
      <c r="P3" s="33" t="s">
        <v>17</v>
      </c>
      <c r="Q3" s="29"/>
      <c r="R3" s="29"/>
      <c r="S3" s="32" t="s">
        <v>16</v>
      </c>
      <c r="T3" s="3">
        <f>IF($E$3+21&lt;=$W$3,21,ROUND($W$3 - $E$3,0))</f>
        <v>-469</v>
      </c>
      <c r="U3" s="33" t="s">
        <v>17</v>
      </c>
      <c r="V3" s="35" t="s">
        <v>18</v>
      </c>
      <c r="W3" s="36">
        <v>44909.999988425923</v>
      </c>
      <c r="X3" s="41"/>
      <c r="Y3" s="29"/>
      <c r="Z3" s="33"/>
    </row>
    <row r="4" spans="1:26" ht="71.25" x14ac:dyDescent="0.6">
      <c r="A4" s="7" t="s">
        <v>19</v>
      </c>
      <c r="B4" s="3" t="s">
        <v>20</v>
      </c>
      <c r="C4" s="3" t="s">
        <v>21</v>
      </c>
      <c r="D4" s="8"/>
      <c r="E4" s="20" t="str">
        <f>TEXT(($E$3+2),"dddd
") &amp; TEXT(($E$3+2),"mmm.d")</f>
        <v>Saturday
Mar.30</v>
      </c>
      <c r="F4" s="9" t="s">
        <v>22</v>
      </c>
      <c r="G4" s="3" t="s">
        <v>23</v>
      </c>
      <c r="H4" s="3" t="s">
        <v>24</v>
      </c>
      <c r="I4" s="4"/>
      <c r="J4" s="3" t="s">
        <v>25</v>
      </c>
      <c r="K4" s="5"/>
      <c r="L4" s="3" t="str">
        <f>G4</f>
        <v>completes their module. For specific tasks, see Final Project Overview and Project Milestones and Details</v>
      </c>
      <c r="M4" s="3" t="str">
        <f>H4</f>
        <v>see Programming Comments and Programming Test Cases docs for acceptance criteria. See Project Overview - Appendix B for deliverables</v>
      </c>
      <c r="N4" s="4"/>
      <c r="O4" s="3" t="str">
        <f>J4</f>
        <v>see Project Milestones and Details</v>
      </c>
      <c r="P4" s="5"/>
      <c r="Q4" s="3" t="str">
        <f>L4</f>
        <v>completes their module. For specific tasks, see Final Project Overview and Project Milestones and Details</v>
      </c>
      <c r="R4" s="3" t="str">
        <f>M4</f>
        <v>see Programming Comments and Programming Test Cases docs for acceptance criteria. See Project Overview - Appendix B for deliverables</v>
      </c>
      <c r="S4" s="4"/>
      <c r="T4" s="3" t="str">
        <f>O4</f>
        <v>see Project Milestones and Details</v>
      </c>
      <c r="U4" s="5"/>
      <c r="V4" s="3"/>
      <c r="W4" s="10"/>
      <c r="X4" s="6"/>
      <c r="Y4" s="3"/>
      <c r="Z4" s="5"/>
    </row>
    <row r="5" spans="1:26" s="13" customFormat="1" ht="67.5" x14ac:dyDescent="0.6">
      <c r="A5" s="11" t="s">
        <v>26</v>
      </c>
      <c r="B5" s="11" t="s">
        <v>27</v>
      </c>
      <c r="C5" s="11" t="s">
        <v>28</v>
      </c>
      <c r="D5" s="11">
        <v>1.5</v>
      </c>
      <c r="E5" s="20" t="str">
        <f>TEXT(($E$3+3),"dddd
") &amp; TEXT(($E$3+3),"mmm.d")</f>
        <v>Sunday
Mar.31</v>
      </c>
      <c r="F5" s="9" t="s">
        <v>22</v>
      </c>
      <c r="G5" s="11" t="s">
        <v>29</v>
      </c>
      <c r="H5" s="11" t="s">
        <v>30</v>
      </c>
      <c r="I5" s="12"/>
      <c r="J5" s="23" t="str">
        <f>TEXT(($E$3+J$3-2),"dddd
") &amp; TEXT(($E$3+J$3-2),"mmm.d")</f>
        <v>Sunday
Jun.23</v>
      </c>
      <c r="K5" s="9" t="s">
        <v>22</v>
      </c>
      <c r="L5" s="9" t="s">
        <v>31</v>
      </c>
      <c r="M5" s="9" t="s">
        <v>32</v>
      </c>
      <c r="N5" s="12"/>
      <c r="O5" s="23" t="str">
        <f>IF(($E$3+O$3-2)&lt;$W$3,(TEXT(($E$3+O$3-2),"dddd
") &amp; TEXT(($E$3+O$3-2),"mmm.d")),(TEXT($W$3,"dddd
") &amp; TEXT($W$3,"mmm.d")))</f>
        <v>Wednesday
Dec.14</v>
      </c>
      <c r="P5" s="9" t="s">
        <v>22</v>
      </c>
      <c r="Q5" s="9" t="s">
        <v>33</v>
      </c>
      <c r="R5" s="9" t="s">
        <v>32</v>
      </c>
      <c r="S5" s="12"/>
      <c r="T5" s="23" t="str">
        <f>IF(($E$3+T$3-2)&lt;$W$3,(TEXT(($E$3+T$3-2),"dddd
") &amp; TEXT(($E$3+T$3-2),"mmm.d")),(TEXT($W$3,"dddd
") &amp; TEXT($W$3,"mmm.d")))</f>
        <v>Tuesday
Dec.13</v>
      </c>
      <c r="U5" s="9" t="s">
        <v>22</v>
      </c>
      <c r="V5" s="9" t="s">
        <v>34</v>
      </c>
      <c r="W5" s="9" t="s">
        <v>35</v>
      </c>
      <c r="X5" s="12"/>
      <c r="Y5" s="23" t="str">
        <f>IF(($W$3+Y$3-2)&lt;$W$3,(TEXT(($W$3+Y$3-2),"dddd
") &amp; TEXT(($W$3+Y$3-2),"mmm.d")),(TEXT($W$3,"dddd
") &amp; TEXT($W$3,"mmm.d")))</f>
        <v>Monday
Dec.12</v>
      </c>
      <c r="Z5" s="9" t="s">
        <v>22</v>
      </c>
    </row>
    <row r="6" spans="1:26" s="13" customFormat="1" ht="67.5" x14ac:dyDescent="0.6">
      <c r="A6" s="11"/>
      <c r="B6" s="11" t="s">
        <v>36</v>
      </c>
      <c r="C6" s="11" t="s">
        <v>37</v>
      </c>
      <c r="D6" s="11"/>
      <c r="E6" s="20" t="str">
        <f>TEXT(($E$3+4),"dddd
") &amp; TEXT(($E$3+4),"mmm.d")</f>
        <v>Monday
Apr.1</v>
      </c>
      <c r="F6" s="9"/>
      <c r="G6" s="11" t="s">
        <v>36</v>
      </c>
      <c r="H6" s="11" t="s">
        <v>37</v>
      </c>
      <c r="I6" s="12"/>
      <c r="J6" s="23" t="str">
        <f>TEXT(($E$3+J$3-2),"dddd
") &amp; TEXT(($E$3+J$3-2),"mmm.d")</f>
        <v>Sunday
Jun.23</v>
      </c>
      <c r="K6" s="9" t="s">
        <v>22</v>
      </c>
      <c r="L6" s="11" t="s">
        <v>36</v>
      </c>
      <c r="M6" s="11" t="s">
        <v>37</v>
      </c>
      <c r="N6" s="12"/>
      <c r="O6" s="23" t="str">
        <f>TEXT(($E$3+O$3-2),"dddd
") &amp; TEXT(($E$3+O$3-2),"mmm.d")</f>
        <v>Tuesday
Apr.9</v>
      </c>
      <c r="P6" s="9" t="s">
        <v>22</v>
      </c>
      <c r="Q6" s="11" t="s">
        <v>36</v>
      </c>
      <c r="R6" s="11" t="s">
        <v>37</v>
      </c>
      <c r="S6" s="12"/>
      <c r="T6" s="23" t="str">
        <f>TEXT(($E$3+T$3-2),"dddd
") &amp; TEXT(($E$3+T$3-2),"mmm.d")</f>
        <v>Tuesday
Dec.13</v>
      </c>
      <c r="U6" s="9" t="s">
        <v>22</v>
      </c>
      <c r="V6" s="9"/>
      <c r="W6" s="9"/>
      <c r="X6" s="12"/>
      <c r="Y6" s="23"/>
      <c r="Z6" s="9"/>
    </row>
    <row r="7" spans="1:26" s="15" customFormat="1" ht="135" x14ac:dyDescent="0.6">
      <c r="A7" s="14" t="s">
        <v>38</v>
      </c>
      <c r="B7" s="15" t="s">
        <v>39</v>
      </c>
      <c r="C7" s="15" t="s">
        <v>40</v>
      </c>
      <c r="D7" s="11">
        <v>1.5</v>
      </c>
      <c r="E7" s="20" t="str">
        <f>TEXT(($E$3+3),"dddd
") &amp; TEXT(($E$3+3),"mmm.d")</f>
        <v>Sunday
Mar.31</v>
      </c>
      <c r="F7" s="11"/>
      <c r="G7" s="16" t="s">
        <v>41</v>
      </c>
      <c r="H7" s="15" t="s">
        <v>42</v>
      </c>
      <c r="I7" s="11">
        <v>2</v>
      </c>
      <c r="J7" s="23" t="str">
        <f>TEXT(($E$3+J$3-1),"dddd
") &amp; TEXT(($E$3+J$3-1),"mmm.d")</f>
        <v>Monday
Jun.24</v>
      </c>
      <c r="K7" s="11" t="s">
        <v>43</v>
      </c>
      <c r="L7" s="16" t="s">
        <v>44</v>
      </c>
      <c r="M7" s="17" t="s">
        <v>45</v>
      </c>
      <c r="N7" s="44" t="s">
        <v>46</v>
      </c>
      <c r="O7" s="23" t="str">
        <f>TEXT(($E$3+O$3-1),"dddd
") &amp; TEXT(($E$3+O$3-1),"mmm.d")</f>
        <v>Wednesday
Apr.10</v>
      </c>
      <c r="P7" s="17" t="s">
        <v>43</v>
      </c>
      <c r="Q7" s="16" t="s">
        <v>47</v>
      </c>
      <c r="R7" s="17"/>
      <c r="S7" s="17"/>
      <c r="T7" s="23" t="str">
        <f>TEXT(($E$3+T$3-1),"dddd
") &amp; TEXT(($E$3+T$3-1),"mmm.d")</f>
        <v>Wednesday
Dec.14</v>
      </c>
      <c r="U7" s="17"/>
      <c r="V7" s="17"/>
      <c r="W7" s="17"/>
      <c r="X7" s="17"/>
      <c r="Y7" s="23" t="str">
        <f>IF(WORKDAY($W$3,Y$3-1)&lt;$W$3,(TEXT(WORKDAY($W$3,Y$3-1),"dddd
") &amp; TEXT(WORKDAY($W$3,Y$3-1),"mmm.d")),(TEXT($W$3,"dddd
") &amp; TEXT($W$3,"mmm.d")))</f>
        <v>Tuesday
Dec.13</v>
      </c>
      <c r="Z7" s="11"/>
    </row>
    <row r="8" spans="1:26" s="15" customFormat="1" ht="151.9" x14ac:dyDescent="0.6">
      <c r="A8" s="14" t="s">
        <v>48</v>
      </c>
      <c r="B8" s="15" t="s">
        <v>39</v>
      </c>
      <c r="C8" s="15" t="s">
        <v>49</v>
      </c>
      <c r="D8" s="11">
        <v>1.5</v>
      </c>
      <c r="E8" s="20" t="str">
        <f>TEXT(($E$3+3),"dddd
") &amp; TEXT(($E$3+3),"mmm.d")</f>
        <v>Sunday
Mar.31</v>
      </c>
      <c r="F8" s="11"/>
      <c r="G8" s="45" t="s">
        <v>50</v>
      </c>
      <c r="H8" s="15" t="s">
        <v>51</v>
      </c>
      <c r="I8" s="11">
        <v>2</v>
      </c>
      <c r="J8" s="23" t="str">
        <f>TEXT(($E$3+J$3-1),"dddd
") &amp; TEXT(($E$3+J$3-1),"mmm.d")</f>
        <v>Monday
Jun.24</v>
      </c>
      <c r="K8" s="11" t="s">
        <v>52</v>
      </c>
      <c r="L8" s="16" t="s">
        <v>53</v>
      </c>
      <c r="M8" s="17" t="s">
        <v>54</v>
      </c>
      <c r="N8" s="17" t="s">
        <v>55</v>
      </c>
      <c r="O8" s="23" t="str">
        <f>TEXT(($E$3+O$3-1),"dddd
") &amp; TEXT(($E$3+O$3-1),"mmm.d")</f>
        <v>Wednesday
Apr.10</v>
      </c>
      <c r="P8" s="17" t="s">
        <v>43</v>
      </c>
      <c r="Q8" s="16" t="s">
        <v>47</v>
      </c>
      <c r="R8" s="17"/>
      <c r="S8" s="17"/>
      <c r="T8" s="23" t="str">
        <f>TEXT(($E$3+T$3-1),"dddd
") &amp; TEXT(($E$3+T$3-1),"mmm.d")</f>
        <v>Wednesday
Dec.14</v>
      </c>
      <c r="U8" s="17"/>
      <c r="V8" s="17"/>
      <c r="W8" s="17"/>
      <c r="X8" s="17"/>
      <c r="Y8" s="23" t="str">
        <f>IF(WORKDAY($W$3,Y$3-1)&lt;$W$3,(TEXT(WORKDAY($W$3,Y$3-1),"dddd
") &amp; TEXT(WORKDAY($W$3,Y$3-1),"mmm.d")),(TEXT($W$3,"dddd
") &amp; TEXT($W$3,"mmm.d")))</f>
        <v>Tuesday
Dec.13</v>
      </c>
      <c r="Z8" s="11"/>
    </row>
    <row r="9" spans="1:26" s="15" customFormat="1" ht="135" x14ac:dyDescent="0.6">
      <c r="A9" s="14" t="s">
        <v>56</v>
      </c>
      <c r="B9" s="15" t="s">
        <v>39</v>
      </c>
      <c r="C9" s="15" t="s">
        <v>57</v>
      </c>
      <c r="D9" s="11">
        <v>1.5</v>
      </c>
      <c r="E9" s="20" t="str">
        <f>TEXT(($E$3+3),"dddd
") &amp; TEXT(($E$3+3),"mmm.d")</f>
        <v>Sunday
Mar.31</v>
      </c>
      <c r="F9" s="11"/>
      <c r="G9" s="45" t="s">
        <v>58</v>
      </c>
      <c r="I9" s="11">
        <v>2</v>
      </c>
      <c r="J9" s="23" t="str">
        <f>TEXT(($E$3+J$3-1),"dddd
") &amp; TEXT(($E$3+J$3-1),"mmm.d")</f>
        <v>Monday
Jun.24</v>
      </c>
      <c r="K9" s="11" t="s">
        <v>52</v>
      </c>
      <c r="L9" s="46" t="s">
        <v>59</v>
      </c>
      <c r="M9" s="17"/>
      <c r="N9" s="17"/>
      <c r="O9" s="23" t="str">
        <f>TEXT(($E$3+O$3-1),"dddd
") &amp; TEXT(($E$3+O$3-1),"mmm.d")</f>
        <v>Wednesday
Apr.10</v>
      </c>
      <c r="P9" s="17"/>
      <c r="Q9" s="16" t="s">
        <v>47</v>
      </c>
      <c r="R9" s="17"/>
      <c r="S9" s="17"/>
      <c r="T9" s="23" t="str">
        <f>TEXT(($E$3+T$3-1),"dddd
") &amp; TEXT(($E$3+T$3-1),"mmm.d")</f>
        <v>Wednesday
Dec.14</v>
      </c>
      <c r="U9" s="17"/>
      <c r="V9" s="17"/>
      <c r="W9" s="17"/>
      <c r="X9" s="17"/>
      <c r="Y9" s="23" t="str">
        <f>IF(WORKDAY($W$3,Y$3-1)&lt;$W$3,(TEXT(WORKDAY($W$3,Y$3-1),"dddd
") &amp; TEXT(WORKDAY($W$3,Y$3-1),"mmm.d")),(TEXT($W$3,"dddd
") &amp; TEXT($W$3,"mmm.d")))</f>
        <v>Tuesday
Dec.13</v>
      </c>
      <c r="Z9" s="11"/>
    </row>
    <row r="10" spans="1:26" s="15" customFormat="1" ht="118.15" x14ac:dyDescent="0.6">
      <c r="A10" s="14" t="s">
        <v>60</v>
      </c>
      <c r="B10" s="15" t="s">
        <v>39</v>
      </c>
      <c r="C10" s="11" t="s">
        <v>61</v>
      </c>
      <c r="D10" s="11">
        <v>1.5</v>
      </c>
      <c r="E10" s="21" t="str">
        <f>TEXT(($E$3+4),"dddd
") &amp; TEXT(($E$3+4),"mmm.d")</f>
        <v>Monday
Apr.1</v>
      </c>
      <c r="F10" s="11"/>
      <c r="G10" s="45" t="s">
        <v>62</v>
      </c>
      <c r="H10" s="11" t="s">
        <v>63</v>
      </c>
      <c r="I10" s="11">
        <v>2</v>
      </c>
      <c r="J10" s="21" t="str">
        <f>TEXT(($E$3+J$3),"dddd
") &amp; TEXT(($E$3+J$3),"mmm.d")</f>
        <v>Tuesday
Jun.25</v>
      </c>
      <c r="K10" s="11" t="s">
        <v>52</v>
      </c>
      <c r="L10" s="16" t="s">
        <v>64</v>
      </c>
      <c r="M10" s="11" t="s">
        <v>65</v>
      </c>
      <c r="N10" s="11" t="s">
        <v>55</v>
      </c>
      <c r="O10" s="21" t="str">
        <f>TEXT(($E$3+O$3),"dddd
") &amp; TEXT(($E$3+O$3),"mmm.d")</f>
        <v>Thursday
Apr.11</v>
      </c>
      <c r="P10" s="11" t="s">
        <v>43</v>
      </c>
      <c r="Q10" s="16" t="s">
        <v>47</v>
      </c>
      <c r="R10" s="11"/>
      <c r="S10" s="11"/>
      <c r="T10" s="24" t="str">
        <f>TEXT(($E$3+T$3),"dddd
") &amp; TEXT(($E$3+T$3),"mmm.d")</f>
        <v>Thursday
Dec.15</v>
      </c>
      <c r="U10" s="17"/>
      <c r="V10" s="17"/>
      <c r="W10" s="17"/>
      <c r="X10" s="17"/>
      <c r="Y10" s="26" t="str">
        <f>IF(WORKDAY($W$3,Y$3)&lt;$W$3,(TEXT(WORKDAY($W$3,Y$3),"dddd
") &amp; TEXT(WORKDAY($W$3,Y$3),"mmm.d")),(TEXT($W$3,"dddd
") &amp; TEXT($W$3,"mmm.d")))</f>
        <v>Wednesday
Dec.14</v>
      </c>
      <c r="Z10" s="11"/>
    </row>
    <row r="11" spans="1:26" s="12" customFormat="1" ht="51" thickBot="1" x14ac:dyDescent="0.65">
      <c r="E11" s="22" t="s">
        <v>66</v>
      </c>
      <c r="J11" s="22" t="s">
        <v>66</v>
      </c>
      <c r="O11" s="22" t="s">
        <v>66</v>
      </c>
      <c r="T11" s="25" t="s">
        <v>67</v>
      </c>
      <c r="Y11" s="27" t="s">
        <v>68</v>
      </c>
    </row>
    <row r="12" spans="1:26" s="13" customFormat="1" ht="236.25" x14ac:dyDescent="0.6">
      <c r="D12" s="18"/>
      <c r="E12" s="18"/>
      <c r="F12" s="18"/>
      <c r="G12" s="13" t="s">
        <v>69</v>
      </c>
      <c r="H12" s="13" t="s">
        <v>70</v>
      </c>
      <c r="I12" s="18"/>
      <c r="J12" s="18"/>
      <c r="K12" s="18"/>
      <c r="N12" s="18"/>
      <c r="O12" s="18"/>
      <c r="P12" s="18"/>
      <c r="S12" s="18"/>
      <c r="T12" s="25" t="s">
        <v>71</v>
      </c>
      <c r="U12" s="18"/>
      <c r="X12" s="18"/>
      <c r="Y12" s="25" t="s">
        <v>72</v>
      </c>
      <c r="Z12" s="18"/>
    </row>
  </sheetData>
  <sheetProtection sheet="1" objects="1" scenarios="1"/>
  <mergeCells count="5">
    <mergeCell ref="V1:Z1"/>
    <mergeCell ref="B1:F1"/>
    <mergeCell ref="G1:K1"/>
    <mergeCell ref="Q1:U1"/>
    <mergeCell ref="L1:P1"/>
  </mergeCells>
  <phoneticPr fontId="16" type="noConversion"/>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ef9f3e7-c737-4f2b-a6b4-4539df5d976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0824ED9E774744BAF256CA21FD3B58" ma:contentTypeVersion="12" ma:contentTypeDescription="Create a new document." ma:contentTypeScope="" ma:versionID="089527cc653f8f15f66f487cf2e53cce">
  <xsd:schema xmlns:xsd="http://www.w3.org/2001/XMLSchema" xmlns:xs="http://www.w3.org/2001/XMLSchema" xmlns:p="http://schemas.microsoft.com/office/2006/metadata/properties" xmlns:ns2="6258cc0c-d98c-4c02-95e1-3289a5760e84" xmlns:ns3="3ef9f3e7-c737-4f2b-a6b4-4539df5d9762" targetNamespace="http://schemas.microsoft.com/office/2006/metadata/properties" ma:root="true" ma:fieldsID="ec9e351aa6db31d03ba09769154ae419" ns2:_="" ns3:_="">
    <xsd:import namespace="6258cc0c-d98c-4c02-95e1-3289a5760e84"/>
    <xsd:import namespace="3ef9f3e7-c737-4f2b-a6b4-4539df5d97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58cc0c-d98c-4c02-95e1-3289a5760e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f9f3e7-c737-4f2b-a6b4-4539df5d97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 ds:uri="3ef9f3e7-c737-4f2b-a6b4-4539df5d9762"/>
  </ds:schemaRefs>
</ds:datastoreItem>
</file>

<file path=customXml/itemProps3.xml><?xml version="1.0" encoding="utf-8"?>
<ds:datastoreItem xmlns:ds="http://schemas.openxmlformats.org/officeDocument/2006/customXml" ds:itemID="{B670E00A-3E8D-4E85-AB13-72F14088B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58cc0c-d98c-4c02-95e1-3289a5760e84"/>
    <ds:schemaRef ds:uri="3ef9f3e7-c737-4f2b-a6b4-4539df5d97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채린 유</cp:lastModifiedBy>
  <cp:revision/>
  <dcterms:created xsi:type="dcterms:W3CDTF">2020-03-22T18:31:45Z</dcterms:created>
  <dcterms:modified xsi:type="dcterms:W3CDTF">2024-04-09T06:50:27Z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0x010100240824ED9E774744BAF256CA21FD3B58</vt:lpwstr>
  </property>
</Properties>
</file>