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ho\Desktop\"/>
    </mc:Choice>
  </mc:AlternateContent>
  <xr:revisionPtr revIDLastSave="0" documentId="8_{E64CF165-60E5-4F5E-A3B2-E77AAA89DDE0}" xr6:coauthVersionLast="45" xr6:coauthVersionMax="45" xr10:uidLastSave="{00000000-0000-0000-0000-000000000000}"/>
  <bookViews>
    <workbookView xWindow="13080" yWindow="2430" windowWidth="14400" windowHeight="15405" firstSheet="2" activeTab="8" xr2:uid="{1EA271B7-8683-49F7-95A0-3DFF8E254511}"/>
  </bookViews>
  <sheets>
    <sheet name="UpdateRecord" sheetId="2" r:id="rId1"/>
    <sheet name="예제설명" sheetId="6" r:id="rId2"/>
    <sheet name="EXP시트_예제" sheetId="11" r:id="rId3"/>
    <sheet name="Poten_데이터 정리" sheetId="10" r:id="rId4"/>
    <sheet name="기획 변경사항" sheetId="13" r:id="rId5"/>
    <sheet name="Content_Index" sheetId="1" r:id="rId6"/>
    <sheet name="DB_스키마" sheetId="15" r:id="rId7"/>
    <sheet name="Character" sheetId="3" r:id="rId8"/>
    <sheet name="Item" sheetId="4" r:id="rId9"/>
    <sheet name="Stage" sheetId="5" r:id="rId10"/>
    <sheet name="Room" sheetId="8" r:id="rId11"/>
    <sheet name="Struct" sheetId="7" r:id="rId12"/>
    <sheet name="Skill" sheetId="9" r:id="rId13"/>
    <sheet name="Poten" sheetId="16" r:id="rId14"/>
    <sheet name="LevelUp" sheetId="12" r:id="rId15"/>
    <sheet name="EFFECT" sheetId="14" r:id="rId1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88" i="16" l="1"/>
  <c r="T89" i="16" s="1"/>
  <c r="T90" i="16" s="1"/>
  <c r="T91" i="16" s="1"/>
  <c r="T92" i="16" s="1"/>
  <c r="T93" i="16" s="1"/>
  <c r="T94" i="16" s="1"/>
  <c r="T95" i="16" s="1"/>
  <c r="T96" i="16" s="1"/>
  <c r="T97" i="16" s="1"/>
  <c r="T98" i="16" s="1"/>
  <c r="T99" i="16" s="1"/>
  <c r="T100" i="16" s="1"/>
  <c r="T101" i="16" s="1"/>
  <c r="T102" i="16" s="1"/>
  <c r="T103" i="16" s="1"/>
  <c r="T104" i="16" s="1"/>
  <c r="T105" i="16" s="1"/>
  <c r="T106" i="16" s="1"/>
  <c r="N80" i="16"/>
  <c r="N81" i="16" s="1"/>
  <c r="N82" i="16" s="1"/>
  <c r="N83" i="16" s="1"/>
  <c r="N84" i="16" s="1"/>
  <c r="N85" i="16" s="1"/>
  <c r="R71" i="16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R84" i="16" s="1"/>
  <c r="R85" i="16" s="1"/>
  <c r="G105" i="10" l="1"/>
  <c r="G106" i="10" s="1"/>
  <c r="G107" i="10" s="1"/>
  <c r="G108" i="10" s="1"/>
  <c r="G109" i="10" s="1"/>
  <c r="G110" i="10" s="1"/>
  <c r="G111" i="10" s="1"/>
  <c r="G112" i="10" s="1"/>
  <c r="G113" i="10" s="1"/>
  <c r="G104" i="10"/>
  <c r="G103" i="10"/>
  <c r="C97" i="10"/>
  <c r="C98" i="10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65" i="10"/>
  <c r="C66" i="10" s="1"/>
  <c r="C67" i="10" s="1"/>
  <c r="C68" i="10" s="1"/>
  <c r="C64" i="10"/>
  <c r="C63" i="10"/>
  <c r="D39" i="10"/>
  <c r="D40" i="10" s="1"/>
  <c r="D41" i="10" s="1"/>
  <c r="D42" i="10" s="1"/>
  <c r="D43" i="10" s="1"/>
  <c r="D44" i="10" s="1"/>
  <c r="D45" i="10" s="1"/>
  <c r="D46" i="10" s="1"/>
  <c r="D47" i="10" s="1"/>
  <c r="D38" i="10"/>
  <c r="D37" i="10"/>
  <c r="E73" i="10"/>
  <c r="E74" i="10" s="1"/>
  <c r="E75" i="10" s="1"/>
  <c r="E76" i="10" s="1"/>
  <c r="E72" i="10"/>
  <c r="F78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70" i="10"/>
  <c r="O54" i="10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53" i="10"/>
  <c r="K67" i="10"/>
  <c r="H54" i="10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53" i="10"/>
  <c r="I16" i="10" l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15" i="10"/>
  <c r="J16" i="10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15" i="10"/>
  <c r="K29" i="10"/>
  <c r="K30" i="10" s="1"/>
  <c r="K31" i="10" s="1"/>
  <c r="K32" i="10" s="1"/>
  <c r="K33" i="10" s="1"/>
  <c r="K15" i="10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P30" i="10"/>
  <c r="P31" i="10" s="1"/>
  <c r="P32" i="10" s="1"/>
  <c r="P33" i="10" s="1"/>
  <c r="P29" i="10"/>
  <c r="N20" i="10"/>
  <c r="N21" i="10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19" i="10"/>
  <c r="M16" i="10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15" i="10"/>
  <c r="O25" i="10"/>
  <c r="O26" i="10" s="1"/>
  <c r="O27" i="10" s="1"/>
  <c r="O28" i="10" s="1"/>
  <c r="O29" i="10" s="1"/>
  <c r="O30" i="10" s="1"/>
  <c r="O31" i="10" s="1"/>
  <c r="O32" i="10" s="1"/>
  <c r="O33" i="10" s="1"/>
  <c r="O24" i="10"/>
  <c r="V30" i="10" l="1"/>
  <c r="O23" i="10"/>
  <c r="U20" i="10"/>
  <c r="J4" i="12"/>
  <c r="V15" i="5" l="1"/>
  <c r="V16" i="5"/>
  <c r="V17" i="5"/>
  <c r="V14" i="5"/>
  <c r="V7" i="5"/>
  <c r="V8" i="5"/>
  <c r="V9" i="5"/>
  <c r="V6" i="5"/>
  <c r="V10" i="5"/>
  <c r="V11" i="5"/>
  <c r="V12" i="5"/>
  <c r="V13" i="5"/>
  <c r="T9" i="13" l="1"/>
  <c r="AC23" i="8"/>
  <c r="AC43" i="8" s="1"/>
  <c r="AC63" i="8" s="1"/>
  <c r="AC24" i="8"/>
  <c r="AC44" i="8" s="1"/>
  <c r="AC64" i="8" s="1"/>
  <c r="AC25" i="8"/>
  <c r="AC45" i="8" s="1"/>
  <c r="AC65" i="8" s="1"/>
  <c r="AC26" i="8"/>
  <c r="AC46" i="8" s="1"/>
  <c r="AC66" i="8" s="1"/>
  <c r="AC27" i="8"/>
  <c r="AC47" i="8" s="1"/>
  <c r="AC67" i="8" s="1"/>
  <c r="AC28" i="8"/>
  <c r="AC48" i="8" s="1"/>
  <c r="AC68" i="8" s="1"/>
  <c r="AC29" i="8"/>
  <c r="AC49" i="8" s="1"/>
  <c r="AC69" i="8" s="1"/>
  <c r="AC30" i="8"/>
  <c r="AC50" i="8" s="1"/>
  <c r="AC70" i="8" s="1"/>
  <c r="AC31" i="8"/>
  <c r="AC51" i="8" s="1"/>
  <c r="AC71" i="8" s="1"/>
  <c r="AC32" i="8"/>
  <c r="AC52" i="8" s="1"/>
  <c r="AC72" i="8" s="1"/>
  <c r="AC33" i="8"/>
  <c r="AC53" i="8" s="1"/>
  <c r="AC73" i="8" s="1"/>
  <c r="AC34" i="8"/>
  <c r="AC54" i="8" s="1"/>
  <c r="AC74" i="8" s="1"/>
  <c r="AC35" i="8"/>
  <c r="AC55" i="8" s="1"/>
  <c r="AC75" i="8" s="1"/>
  <c r="AC36" i="8"/>
  <c r="AC56" i="8" s="1"/>
  <c r="AC76" i="8" s="1"/>
  <c r="AC37" i="8"/>
  <c r="AC57" i="8" s="1"/>
  <c r="AC77" i="8" s="1"/>
  <c r="AC38" i="8"/>
  <c r="AC58" i="8" s="1"/>
  <c r="AC78" i="8" s="1"/>
  <c r="AC39" i="8"/>
  <c r="AC59" i="8" s="1"/>
  <c r="AC79" i="8" s="1"/>
  <c r="AC40" i="8"/>
  <c r="AC60" i="8" s="1"/>
  <c r="AC80" i="8" s="1"/>
  <c r="AC41" i="8"/>
  <c r="AC61" i="8" s="1"/>
  <c r="AC81" i="8" s="1"/>
  <c r="AC22" i="8"/>
  <c r="AC42" i="8" s="1"/>
  <c r="AC62" i="8" s="1"/>
  <c r="D3" i="1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E2" i="12" l="1"/>
  <c r="E3" i="12" s="1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G2" i="11"/>
  <c r="E2" i="11"/>
  <c r="E3" i="11" s="1"/>
  <c r="F3" i="11" l="1"/>
  <c r="E4" i="1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G3" i="11" l="1"/>
  <c r="F4" i="11"/>
  <c r="F5" i="11" l="1"/>
  <c r="G4" i="11"/>
  <c r="F6" i="11" l="1"/>
  <c r="G5" i="11"/>
  <c r="F7" i="11" l="1"/>
  <c r="G6" i="11"/>
  <c r="F8" i="11" l="1"/>
  <c r="G7" i="11"/>
  <c r="F9" i="11" l="1"/>
  <c r="G8" i="11"/>
  <c r="F10" i="11" l="1"/>
  <c r="G9" i="11"/>
  <c r="F11" i="11" l="1"/>
  <c r="G10" i="11"/>
  <c r="F12" i="11" l="1"/>
  <c r="G11" i="11"/>
  <c r="F13" i="11" l="1"/>
  <c r="G12" i="11"/>
  <c r="F14" i="11" l="1"/>
  <c r="G13" i="11"/>
  <c r="F15" i="11" l="1"/>
  <c r="G14" i="11"/>
  <c r="F16" i="11" l="1"/>
  <c r="G15" i="11"/>
  <c r="F17" i="11" l="1"/>
  <c r="G16" i="11"/>
  <c r="F18" i="11" l="1"/>
  <c r="G17" i="11"/>
  <c r="F19" i="11" l="1"/>
  <c r="G18" i="11"/>
  <c r="F20" i="11" l="1"/>
  <c r="G19" i="11"/>
  <c r="F21" i="11" l="1"/>
  <c r="G20" i="11"/>
  <c r="F22" i="11" l="1"/>
  <c r="G21" i="11"/>
  <c r="F23" i="11" l="1"/>
  <c r="G22" i="11"/>
  <c r="F24" i="11" l="1"/>
  <c r="G23" i="11"/>
  <c r="F25" i="11" l="1"/>
  <c r="G24" i="11"/>
  <c r="F26" i="11" l="1"/>
  <c r="G25" i="11"/>
  <c r="F27" i="11" l="1"/>
  <c r="G26" i="11"/>
  <c r="F28" i="11" l="1"/>
  <c r="G27" i="11"/>
  <c r="F29" i="11" l="1"/>
  <c r="G28" i="11"/>
  <c r="F30" i="11" l="1"/>
  <c r="G29" i="11"/>
  <c r="F31" i="11" l="1"/>
  <c r="G30" i="11"/>
  <c r="F32" i="11" l="1"/>
  <c r="G31" i="11"/>
  <c r="F33" i="11" l="1"/>
  <c r="G32" i="11"/>
  <c r="F34" i="11" l="1"/>
  <c r="G33" i="11"/>
  <c r="F35" i="11" l="1"/>
  <c r="G34" i="11"/>
  <c r="F36" i="11" l="1"/>
  <c r="G35" i="11"/>
  <c r="F37" i="11" l="1"/>
  <c r="G36" i="11"/>
  <c r="F38" i="11" l="1"/>
  <c r="G37" i="11"/>
  <c r="F39" i="11" l="1"/>
  <c r="G38" i="11"/>
  <c r="F40" i="11" l="1"/>
  <c r="G39" i="11"/>
  <c r="F41" i="11" l="1"/>
  <c r="G41" i="11" s="1"/>
  <c r="G4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정재호</author>
  </authors>
  <commentList>
    <comment ref="D1" authorId="0" shapeId="0" xr:uid="{E23F746C-675D-4FE1-A4AB-6F1A1BFB8538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캐릭터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스테이터스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정재호</author>
  </authors>
  <commentList>
    <comment ref="K10" authorId="0" shapeId="0" xr:uid="{43436182-7515-41F7-92FE-6B188CA6D03F}">
      <text>
        <r>
          <rPr>
            <b/>
            <sz val="9"/>
            <color indexed="81"/>
            <rFont val="Tahoma"/>
            <family val="2"/>
          </rPr>
          <t xml:space="preserve">DB </t>
        </r>
        <r>
          <rPr>
            <b/>
            <sz val="9"/>
            <color indexed="81"/>
            <rFont val="돋움"/>
            <family val="3"/>
            <charset val="129"/>
          </rPr>
          <t>분류</t>
        </r>
      </text>
    </comment>
    <comment ref="M10" authorId="0" shapeId="0" xr:uid="{132F9F74-CFBD-4C7D-9A51-BC86C93C79E3}">
      <text>
        <r>
          <rPr>
            <b/>
            <sz val="9"/>
            <color indexed="81"/>
            <rFont val="돋움"/>
            <family val="3"/>
            <charset val="129"/>
          </rPr>
          <t>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  <comment ref="N10" authorId="0" shapeId="0" xr:uid="{DB51F218-DB6D-48BD-9D05-7B8D3CD20299}">
      <text>
        <r>
          <rPr>
            <b/>
            <sz val="9"/>
            <color indexed="81"/>
            <rFont val="돋움"/>
            <family val="3"/>
            <charset val="129"/>
          </rPr>
          <t>컨텐츠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염두해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범위를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넓게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O10" authorId="0" shapeId="0" xr:uid="{51F7F750-0657-443F-A7CD-99E2343A7461}">
      <text>
        <r>
          <rPr>
            <b/>
            <sz val="9"/>
            <color indexed="81"/>
            <rFont val="돋움"/>
            <family val="3"/>
            <charset val="129"/>
          </rPr>
          <t>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  <comment ref="P10" authorId="0" shapeId="0" xr:uid="{28B84B91-267F-4C23-926D-E3C6B0A2C39E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연관된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정재호</author>
  </authors>
  <commentList>
    <comment ref="A1" authorId="0" shapeId="0" xr:uid="{C4F152FB-E32B-41AF-866E-4962E6E50B4D}">
      <text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식별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아이디
</t>
        </r>
        <r>
          <rPr>
            <b/>
            <sz val="9"/>
            <color indexed="81"/>
            <rFont val="Tahoma"/>
            <family val="2"/>
          </rPr>
          <t>10001~20000</t>
        </r>
      </text>
    </comment>
    <comment ref="B1" authorId="0" shapeId="0" xr:uid="{809E7982-3FE2-4FBF-A8C7-3C02EA0825E7}">
      <text>
        <r>
          <rPr>
            <b/>
            <sz val="9"/>
            <color indexed="81"/>
            <rFont val="돋움"/>
            <family val="3"/>
            <charset val="129"/>
          </rPr>
          <t>스테이지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아이디
</t>
        </r>
        <r>
          <rPr>
            <b/>
            <sz val="9"/>
            <color indexed="81"/>
            <rFont val="Tahoma"/>
            <family val="2"/>
          </rPr>
          <t>1 = 1</t>
        </r>
        <r>
          <rPr>
            <b/>
            <sz val="9"/>
            <color indexed="81"/>
            <rFont val="돋움"/>
            <family val="3"/>
            <charset val="129"/>
          </rPr>
          <t xml:space="preserve">스테이지
</t>
        </r>
        <r>
          <rPr>
            <b/>
            <sz val="9"/>
            <color indexed="81"/>
            <rFont val="Tahoma"/>
            <family val="2"/>
          </rPr>
          <t>2 = 2</t>
        </r>
        <r>
          <rPr>
            <b/>
            <sz val="9"/>
            <color indexed="81"/>
            <rFont val="돋움"/>
            <family val="3"/>
            <charset val="129"/>
          </rPr>
          <t xml:space="preserve">스테이지
</t>
        </r>
        <r>
          <rPr>
            <b/>
            <sz val="9"/>
            <color indexed="81"/>
            <rFont val="Tahoma"/>
            <family val="2"/>
          </rPr>
          <t xml:space="preserve">0 = </t>
        </r>
        <r>
          <rPr>
            <b/>
            <sz val="9"/>
            <color indexed="81"/>
            <rFont val="돋움"/>
            <family val="3"/>
            <charset val="129"/>
          </rPr>
          <t>공용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C9D04F58-4693-44F8-B9E9-14AD461D67C3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
</t>
        </r>
        <r>
          <rPr>
            <b/>
            <sz val="9"/>
            <color indexed="81"/>
            <rFont val="Tahoma"/>
            <family val="2"/>
          </rPr>
          <t xml:space="preserve">PlayerChar = </t>
        </r>
        <r>
          <rPr>
            <b/>
            <sz val="9"/>
            <color indexed="81"/>
            <rFont val="돋움"/>
            <family val="3"/>
            <charset val="129"/>
          </rPr>
          <t>플레이어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캐릭터
</t>
        </r>
        <r>
          <rPr>
            <b/>
            <sz val="9"/>
            <color indexed="81"/>
            <rFont val="Tahoma"/>
            <family val="2"/>
          </rPr>
          <t xml:space="preserve">Monster = </t>
        </r>
        <r>
          <rPr>
            <b/>
            <sz val="9"/>
            <color indexed="81"/>
            <rFont val="돋움"/>
            <family val="3"/>
            <charset val="129"/>
          </rPr>
          <t xml:space="preserve">몬스터
</t>
        </r>
        <r>
          <rPr>
            <b/>
            <sz val="9"/>
            <color indexed="81"/>
            <rFont val="Tahoma"/>
            <family val="2"/>
          </rPr>
          <t>NPC = NPC</t>
        </r>
      </text>
    </comment>
    <comment ref="D1" authorId="0" shapeId="0" xr:uid="{996FD13B-E5D9-4F53-A37D-456520B3E44D}">
      <text>
        <r>
          <rPr>
            <b/>
            <sz val="9"/>
            <color indexed="81"/>
            <rFont val="Tahoma"/>
            <family val="2"/>
          </rPr>
          <t>MTAG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태그
몬스터의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용도</t>
        </r>
      </text>
    </comment>
    <comment ref="E1" authorId="0" shapeId="0" xr:uid="{53E1D678-CA7B-470B-8FB0-031C5BA86542}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캐릭터의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이름</t>
        </r>
      </text>
    </comment>
    <comment ref="F1" authorId="0" shapeId="0" xr:uid="{59CE33A8-7B88-4512-A77A-8AD6A3242137}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캐릭터의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이미지를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담은</t>
        </r>
        <r>
          <rPr>
            <b/>
            <sz val="9"/>
            <color indexed="81"/>
            <rFont val="Tahoma"/>
            <family val="2"/>
          </rPr>
          <t xml:space="preserve"> prefab</t>
        </r>
        <r>
          <rPr>
            <b/>
            <sz val="9"/>
            <color indexed="81"/>
            <rFont val="돋움"/>
            <family val="3"/>
            <charset val="129"/>
          </rPr>
          <t xml:space="preserve">파일
</t>
        </r>
      </text>
    </comment>
    <comment ref="G1" authorId="0" shapeId="0" xr:uid="{E580766E-AC85-4D9B-BBF8-E7597853107B}">
      <text>
        <r>
          <rPr>
            <b/>
            <sz val="9"/>
            <color indexed="81"/>
            <rFont val="돋움"/>
            <family val="3"/>
            <charset val="129"/>
          </rPr>
          <t>캐릭터 체력 최대 값</t>
        </r>
      </text>
    </comment>
    <comment ref="H1" authorId="0" shapeId="0" xr:uid="{161A921F-8C9B-4DB0-81DB-3E9ECC379060}">
      <text>
        <r>
          <rPr>
            <b/>
            <sz val="9"/>
            <color indexed="81"/>
            <rFont val="돋움"/>
            <family val="3"/>
            <charset val="129"/>
          </rPr>
          <t>캐릭터 방어력</t>
        </r>
      </text>
    </comment>
    <comment ref="I1" authorId="0" shapeId="0" xr:uid="{B2CF37D4-ECCA-42D3-954E-50BF0464D9CB}">
      <text>
        <r>
          <rPr>
            <b/>
            <sz val="9"/>
            <color indexed="81"/>
            <rFont val="돋움"/>
            <family val="3"/>
            <charset val="129"/>
          </rPr>
          <t>캐릭터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공격력</t>
        </r>
      </text>
    </comment>
    <comment ref="J1" authorId="0" shapeId="0" xr:uid="{9208FAD3-61A3-4294-B3FC-5E1B55C93ABC}">
      <text>
        <r>
          <rPr>
            <b/>
            <sz val="9"/>
            <color indexed="81"/>
            <rFont val="돋움"/>
            <family val="3"/>
            <charset val="129"/>
          </rPr>
          <t>캐릭터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속도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K1" authorId="0" shapeId="0" xr:uid="{0B761345-84B6-46D8-A748-A5B7A89B596F}">
      <text>
        <r>
          <rPr>
            <b/>
            <sz val="9"/>
            <color indexed="81"/>
            <rFont val="돋움"/>
            <family val="3"/>
            <charset val="129"/>
          </rPr>
          <t>캐릭터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
가상의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콜라이더를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범위
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콜라이더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범위에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들어오는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감지해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바라보는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L1" authorId="0" shapeId="0" xr:uid="{C583DAA8-036D-4C08-B09F-4F1EAB81107F}">
      <text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
화면에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출력됨</t>
        </r>
      </text>
    </comment>
    <comment ref="M1" authorId="0" shapeId="0" xr:uid="{4585C05D-8E5D-4690-8409-AB1A8A5D5039}">
      <text>
        <r>
          <rPr>
            <b/>
            <sz val="9"/>
            <color indexed="81"/>
            <rFont val="돋움"/>
            <family val="3"/>
            <charset val="129"/>
          </rPr>
          <t>교체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
화면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  <r>
          <rPr>
            <b/>
            <sz val="9"/>
            <color indexed="81"/>
            <rFont val="Tahoma"/>
            <family val="2"/>
          </rPr>
          <t xml:space="preserve"> x
UI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  <comment ref="N1" authorId="0" shapeId="0" xr:uid="{87BC7B86-D319-456D-B83F-EAF4C25DCBCF}">
      <text>
        <r>
          <rPr>
            <b/>
            <sz val="9"/>
            <color indexed="81"/>
            <rFont val="돋움"/>
            <family val="3"/>
            <charset val="129"/>
          </rPr>
          <t>캐릭터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레벨
레벨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스텟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포인트를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</t>
        </r>
      </text>
    </comment>
    <comment ref="O1" authorId="0" shapeId="0" xr:uid="{BDA568BA-4486-47FC-B7A2-61C5126E39FE}">
      <text>
        <r>
          <rPr>
            <b/>
            <sz val="9"/>
            <color indexed="81"/>
            <rFont val="돋움"/>
            <family val="3"/>
            <charset val="129"/>
          </rPr>
          <t>경험치
레벨업 시 0으로 초기화됨
몬스터의 경험치는 플레이어에게 지급되는 경험치를 의미함</t>
        </r>
      </text>
    </comment>
    <comment ref="P1" authorId="0" shapeId="0" xr:uid="{3565710D-44FA-48CF-9742-64BD0AF33EBB}">
      <text>
        <r>
          <rPr>
            <b/>
            <sz val="9"/>
            <color indexed="81"/>
            <rFont val="돋움"/>
            <family val="3"/>
            <charset val="129"/>
          </rPr>
          <t>피격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</text>
    </comment>
    <comment ref="Q1" authorId="0" shapeId="0" xr:uid="{474EEB95-99CC-452B-B40E-0C504FC23C08}">
      <text>
        <r>
          <rPr>
            <b/>
            <sz val="9"/>
            <color indexed="81"/>
            <rFont val="돋움"/>
            <family val="3"/>
            <charset val="129"/>
          </rPr>
          <t>스킬</t>
        </r>
      </text>
    </comment>
    <comment ref="U1" authorId="0" shapeId="0" xr:uid="{4642764A-15E0-48BF-B3A9-E1BC1F63257C}">
      <text>
        <r>
          <rPr>
            <b/>
            <sz val="9"/>
            <color indexed="81"/>
            <rFont val="돋움"/>
            <family val="3"/>
            <charset val="129"/>
          </rPr>
          <t>시간값
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초딩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감소
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돋움"/>
            <family val="3"/>
            <charset val="129"/>
          </rPr>
          <t>이하가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초당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데미지</t>
        </r>
      </text>
    </comment>
    <comment ref="V1" authorId="0" shapeId="0" xr:uid="{686C06F4-8392-4DA6-9746-8F9B2CBB731D}">
      <text>
        <r>
          <rPr>
            <b/>
            <sz val="9"/>
            <color indexed="81"/>
            <rFont val="돋움"/>
            <family val="3"/>
            <charset val="129"/>
          </rPr>
          <t>어빌리티에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투자한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포인트
레벨업시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포인트를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투자
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효과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</t>
        </r>
      </text>
    </comment>
    <comment ref="W1" authorId="0" shapeId="0" xr:uid="{7E715512-F5F4-45B7-B9E9-198265656AC7}">
      <text>
        <r>
          <rPr>
            <sz val="9"/>
            <color indexed="81"/>
            <rFont val="돋움"/>
            <family val="3"/>
            <charset val="129"/>
          </rPr>
          <t>체력관련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</text>
    </comment>
    <comment ref="AJ1" authorId="0" shapeId="0" xr:uid="{419D2CF0-7C9B-4401-B169-1B2A53B1A05A}">
      <text>
        <r>
          <rPr>
            <b/>
            <sz val="9"/>
            <color indexed="81"/>
            <rFont val="돋움"/>
            <family val="3"/>
            <charset val="129"/>
          </rPr>
          <t>크리티컬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</t>
        </r>
      </text>
    </comment>
    <comment ref="AK1" authorId="0" shapeId="0" xr:uid="{26935297-68B0-489F-8FC1-34F3F08C67DB}">
      <text>
        <r>
          <rPr>
            <b/>
            <sz val="9"/>
            <color indexed="81"/>
            <rFont val="돋움"/>
            <family val="3"/>
            <charset val="129"/>
          </rPr>
          <t>크리티컬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</t>
        </r>
      </text>
    </comment>
    <comment ref="AL1" authorId="0" shapeId="0" xr:uid="{E143F0DE-00C1-4730-9903-7A8C05083949}">
      <text>
        <r>
          <rPr>
            <b/>
            <sz val="9"/>
            <color indexed="81"/>
            <rFont val="돋움"/>
            <family val="3"/>
            <charset val="129"/>
          </rPr>
          <t>쿨타임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감소량</t>
        </r>
      </text>
    </comment>
    <comment ref="AM1" authorId="0" shapeId="0" xr:uid="{44272521-8DD4-454F-B7F2-43EF3D5692FF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감소</t>
        </r>
      </text>
    </comment>
    <comment ref="AN1" authorId="0" shapeId="0" xr:uid="{FFA9C129-F4F5-4360-836C-4CE5398603A6}">
      <text>
        <r>
          <rPr>
            <b/>
            <sz val="9"/>
            <color indexed="81"/>
            <rFont val="돋움"/>
            <family val="3"/>
            <charset val="129"/>
          </rPr>
          <t>회복효과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정재호</author>
  </authors>
  <commentList>
    <comment ref="B1" authorId="0" shapeId="0" xr:uid="{4418730E-40FC-479B-BA9B-30EAF53EC16E}">
      <text>
        <r>
          <rPr>
            <b/>
            <sz val="9"/>
            <color indexed="81"/>
            <rFont val="Tahoma"/>
            <family val="2"/>
          </rPr>
          <t>&lt;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랜덤으로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&gt;
0 : </t>
        </r>
        <r>
          <rPr>
            <b/>
            <sz val="9"/>
            <color indexed="81"/>
            <rFont val="돋움"/>
            <family val="3"/>
            <charset val="129"/>
          </rPr>
          <t>공용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아이템
</t>
        </r>
        <r>
          <rPr>
            <b/>
            <sz val="9"/>
            <color indexed="81"/>
            <rFont val="Tahoma"/>
            <family val="2"/>
          </rPr>
          <t>1 : 1</t>
        </r>
        <r>
          <rPr>
            <b/>
            <sz val="9"/>
            <color indexed="81"/>
            <rFont val="돋움"/>
            <family val="3"/>
            <charset val="129"/>
          </rPr>
          <t>스테이지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아이템
</t>
        </r>
        <r>
          <rPr>
            <b/>
            <sz val="9"/>
            <color indexed="81"/>
            <rFont val="Tahoma"/>
            <family val="2"/>
          </rPr>
          <t xml:space="preserve">2 : 2 </t>
        </r>
        <r>
          <rPr>
            <b/>
            <sz val="9"/>
            <color indexed="81"/>
            <rFont val="돋움"/>
            <family val="3"/>
            <charset val="129"/>
          </rPr>
          <t>스테이지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아이템
</t>
        </r>
        <r>
          <rPr>
            <b/>
            <sz val="9"/>
            <color indexed="81"/>
            <rFont val="Tahoma"/>
            <family val="2"/>
          </rPr>
          <t>...</t>
        </r>
      </text>
    </comment>
    <comment ref="C1" authorId="0" shapeId="0" xr:uid="{9A18DD96-9FD1-4C98-9903-37707C3C171A}">
      <text>
        <r>
          <rPr>
            <b/>
            <sz val="9"/>
            <color indexed="81"/>
            <rFont val="돋움"/>
            <family val="3"/>
            <charset val="129"/>
          </rPr>
          <t>아이템의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유형를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설명
</t>
        </r>
        <r>
          <rPr>
            <b/>
            <sz val="9"/>
            <color indexed="81"/>
            <rFont val="Tahoma"/>
            <family val="2"/>
          </rPr>
          <t xml:space="preserve">WARPON : </t>
        </r>
        <r>
          <rPr>
            <b/>
            <sz val="9"/>
            <color indexed="81"/>
            <rFont val="돋움"/>
            <family val="3"/>
            <charset val="129"/>
          </rPr>
          <t>무기</t>
        </r>
        <r>
          <rPr>
            <b/>
            <sz val="9"/>
            <color indexed="81"/>
            <rFont val="Tahoma"/>
            <family val="2"/>
          </rPr>
          <t xml:space="preserve">
POTION :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
ACCESS : </t>
        </r>
        <r>
          <rPr>
            <b/>
            <sz val="9"/>
            <color indexed="81"/>
            <rFont val="돋움"/>
            <family val="3"/>
            <charset val="129"/>
          </rPr>
          <t>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
VOLATILE : </t>
        </r>
        <r>
          <rPr>
            <b/>
            <sz val="9"/>
            <color indexed="81"/>
            <rFont val="돋움"/>
            <family val="3"/>
            <charset val="129"/>
          </rPr>
          <t>휘발성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</text>
    </comment>
    <comment ref="D1" authorId="0" shapeId="0" xr:uid="{4E1BB4BE-AFD8-4CC2-BD59-CF37F8905FF2}">
      <text>
        <r>
          <rPr>
            <b/>
            <sz val="9"/>
            <color indexed="81"/>
            <rFont val="돋움"/>
            <family val="3"/>
            <charset val="129"/>
          </rPr>
          <t>아이템의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설명
</t>
        </r>
        <r>
          <rPr>
            <b/>
            <sz val="9"/>
            <color indexed="81"/>
            <rFont val="Tahoma"/>
            <family val="2"/>
          </rPr>
          <t xml:space="preserve">&lt;WARPON&gt;
SWORD : </t>
        </r>
        <r>
          <rPr>
            <b/>
            <sz val="9"/>
            <color indexed="81"/>
            <rFont val="돋움"/>
            <family val="3"/>
            <charset val="129"/>
          </rPr>
          <t>검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착용가능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GUN :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착용가능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&lt;POTION&gt;
HEALING :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효과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
BUFF :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시간동안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효과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
휘발성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또한</t>
        </r>
        <r>
          <rPr>
            <b/>
            <sz val="9"/>
            <color indexed="81"/>
            <rFont val="Tahoma"/>
            <family val="2"/>
          </rPr>
          <t xml:space="preserve"> POTION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단지</t>
        </r>
        <r>
          <rPr>
            <b/>
            <sz val="9"/>
            <color indexed="81"/>
            <rFont val="Tahoma"/>
            <family val="2"/>
          </rPr>
          <t xml:space="preserve"> Inven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저장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</text>
    </comment>
    <comment ref="G1" authorId="0" shapeId="0" xr:uid="{5E672871-01B7-4848-81E8-EA01A3DAF847}">
      <text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봉인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여부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  <comment ref="H1" authorId="0" shapeId="0" xr:uid="{C178485C-B6C9-4D92-AD33-D42EC9F51A79}">
      <text>
        <r>
          <rPr>
            <b/>
            <sz val="9"/>
            <color indexed="81"/>
            <rFont val="돋움"/>
            <family val="3"/>
            <charset val="129"/>
          </rPr>
          <t>아이템의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등급
</t>
        </r>
        <r>
          <rPr>
            <b/>
            <sz val="9"/>
            <color indexed="81"/>
            <rFont val="Tahoma"/>
            <family val="2"/>
          </rPr>
          <t>0&lt;1&lt;2&lt;3</t>
        </r>
      </text>
    </comment>
    <comment ref="I1" authorId="0" shapeId="0" xr:uid="{E9927DB5-19E7-42EA-8D57-D0BB85C0246E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무게</t>
        </r>
      </text>
    </comment>
    <comment ref="J1" authorId="0" shapeId="0" xr:uid="{216AD617-FBF0-46D3-AB27-741C84F1856B}">
      <text>
        <r>
          <rPr>
            <b/>
            <sz val="9"/>
            <color indexed="81"/>
            <rFont val="돋움"/>
            <family val="3"/>
            <charset val="129"/>
          </rPr>
          <t>유저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캐릭터의</t>
        </r>
        <r>
          <rPr>
            <b/>
            <sz val="9"/>
            <color indexed="81"/>
            <rFont val="Tahoma"/>
            <family val="2"/>
          </rPr>
          <t xml:space="preserve"> HP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
착용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무기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착용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HP 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
사용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만큼</t>
        </r>
        <r>
          <rPr>
            <b/>
            <sz val="9"/>
            <color indexed="81"/>
            <rFont val="Tahoma"/>
            <family val="2"/>
          </rPr>
          <t xml:space="preserve"> HP </t>
        </r>
        <r>
          <rPr>
            <b/>
            <sz val="9"/>
            <color indexed="81"/>
            <rFont val="돋움"/>
            <family val="3"/>
            <charset val="129"/>
          </rPr>
          <t>회복
소지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인벤토리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소지시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체력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</text>
    </comment>
    <comment ref="K1" authorId="0" shapeId="0" xr:uid="{4303A69B-65DB-46F4-8D94-2271591D4DBD}">
      <text>
        <r>
          <rPr>
            <b/>
            <sz val="9"/>
            <color indexed="81"/>
            <rFont val="돋움"/>
            <family val="3"/>
            <charset val="129"/>
          </rPr>
          <t>방어력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  <comment ref="L1" authorId="0" shapeId="0" xr:uid="{C857F04F-A272-44EE-96C8-3C74038CFA09}">
      <text>
        <r>
          <rPr>
            <b/>
            <sz val="9"/>
            <color indexed="81"/>
            <rFont val="돋움"/>
            <family val="3"/>
            <charset val="129"/>
          </rPr>
          <t>공격력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  <comment ref="M1" authorId="0" shapeId="0" xr:uid="{9EAAFD22-EA9E-4386-9BFA-9C7AABB8CF6C}">
      <text>
        <r>
          <rPr>
            <b/>
            <sz val="9"/>
            <color indexed="81"/>
            <rFont val="돋움"/>
            <family val="3"/>
            <charset val="129"/>
          </rPr>
          <t>이동속도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  <comment ref="N1" authorId="0" shapeId="0" xr:uid="{F4E5E75F-86C8-4EA0-A3D7-D3514BD5DD68}">
      <text>
        <r>
          <rPr>
            <b/>
            <sz val="9"/>
            <color indexed="81"/>
            <rFont val="돋움"/>
            <family val="3"/>
            <charset val="129"/>
          </rPr>
          <t>추가되는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</text>
    </comment>
    <comment ref="O1" authorId="0" shapeId="0" xr:uid="{1D8F56BC-AD60-4338-835B-225615672FF3}">
      <text>
        <r>
          <rPr>
            <b/>
            <sz val="9"/>
            <color indexed="81"/>
            <rFont val="돋움"/>
            <family val="3"/>
            <charset val="129"/>
          </rPr>
          <t>아이템의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특수효과
버프류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효과를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받아야됨</t>
        </r>
      </text>
    </comment>
    <comment ref="P1" authorId="0" shapeId="0" xr:uid="{C7DFC5F8-A173-4B0F-B3B8-5F9E9E9B2E1E}">
      <text>
        <r>
          <rPr>
            <b/>
            <sz val="9"/>
            <color indexed="81"/>
            <rFont val="돋움"/>
            <family val="3"/>
            <charset val="129"/>
          </rPr>
          <t>효과 지속시간
UseEffect 연출 시간을 제어
UseEffect는 사용후 일정 시간이후에 삭제되어야 함
버프류 아이템의 유지시간은 아이템 효과 유지시간(skill 유지시간)과 동일</t>
        </r>
      </text>
    </comment>
    <comment ref="Q1" authorId="0" shapeId="0" xr:uid="{D6A6440C-84D4-47A9-960A-11C4574C3B8F}">
      <text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범위
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무기아이템에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R1" authorId="0" shapeId="0" xr:uid="{186E1F5C-F214-4303-B56D-7B565D69BEDD}">
      <text>
        <r>
          <rPr>
            <b/>
            <sz val="9"/>
            <color indexed="81"/>
            <rFont val="돋움"/>
            <family val="3"/>
            <charset val="129"/>
          </rPr>
          <t>다음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</text>
    </comment>
    <comment ref="S1" authorId="0" shapeId="0" xr:uid="{406B483A-399C-41FD-9248-DF137CCB01A5}">
      <text>
        <r>
          <rPr>
            <b/>
            <sz val="9"/>
            <color indexed="81"/>
            <rFont val="돋움"/>
            <family val="3"/>
            <charset val="129"/>
          </rPr>
          <t>다중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여부</t>
        </r>
      </text>
    </comment>
    <comment ref="T1" authorId="0" shapeId="0" xr:uid="{66B74A43-1691-4A4E-9183-C5FDB820F839}">
      <text>
        <r>
          <rPr>
            <b/>
            <sz val="9"/>
            <color indexed="81"/>
            <rFont val="돋움"/>
            <family val="3"/>
            <charset val="129"/>
          </rPr>
          <t>다중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</t>
        </r>
      </text>
    </comment>
    <comment ref="U1" authorId="0" shapeId="0" xr:uid="{65EC6D36-FA07-4817-9358-AB22EDA444A4}">
      <text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</t>
        </r>
      </text>
    </comment>
    <comment ref="V1" authorId="0" shapeId="0" xr:uid="{00147F0F-A23B-42A8-8E43-B868DA174579}">
      <text>
        <r>
          <rPr>
            <b/>
            <sz val="9"/>
            <color indexed="81"/>
            <rFont val="돋움"/>
            <family val="3"/>
            <charset val="129"/>
          </rPr>
          <t>추가공격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
기존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공격력에</t>
        </r>
        <r>
          <rPr>
            <b/>
            <sz val="9"/>
            <color indexed="81"/>
            <rFont val="Tahoma"/>
            <family val="2"/>
          </rPr>
          <t xml:space="preserve"> %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</t>
        </r>
      </text>
    </comment>
    <comment ref="W1" authorId="0" shapeId="0" xr:uid="{65E3B66B-4220-4FDD-B2AF-48AC903E5B38}">
      <text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prefab
</t>
        </r>
        <r>
          <rPr>
            <b/>
            <sz val="9"/>
            <color indexed="81"/>
            <rFont val="돋움"/>
            <family val="3"/>
            <charset val="129"/>
          </rPr>
          <t>총은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총알
검은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검기
포션은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효과에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</text>
    </comment>
    <comment ref="X1" authorId="0" shapeId="0" xr:uid="{DE4210FC-DC72-4F77-AE1A-4557D5880AE2}">
      <text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착용시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캐릭터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연출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정재호</author>
  </authors>
  <commentList>
    <comment ref="A1" authorId="0" shapeId="0" xr:uid="{243FD011-73D9-42BC-A2CB-05E08E04067E}">
      <text>
        <r>
          <rPr>
            <b/>
            <sz val="9"/>
            <color indexed="81"/>
            <rFont val="돋움"/>
            <family val="3"/>
            <charset val="129"/>
          </rPr>
          <t>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</text>
    </comment>
    <comment ref="B1" authorId="0" shapeId="0" xr:uid="{E0356828-3C4D-451B-A466-F49C9FF141F6}">
      <text>
        <r>
          <rPr>
            <b/>
            <sz val="9"/>
            <color indexed="81"/>
            <rFont val="돋움"/>
            <family val="3"/>
            <charset val="129"/>
          </rPr>
          <t>스테이지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</text>
    </comment>
    <comment ref="C1" authorId="0" shapeId="0" xr:uid="{D0DFE365-7640-45C2-80FF-87B973E0B9D1}">
      <text>
        <r>
          <rPr>
            <b/>
            <sz val="9"/>
            <color indexed="81"/>
            <rFont val="돋움"/>
            <family val="3"/>
            <charset val="129"/>
          </rPr>
          <t>시작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층에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</t>
        </r>
      </text>
    </comment>
    <comment ref="D1" authorId="0" shapeId="0" xr:uid="{C2568143-2978-467B-99ED-AEDCD5CBF998}">
      <text>
        <r>
          <rPr>
            <b/>
            <sz val="9"/>
            <color indexed="81"/>
            <rFont val="돋움"/>
            <family val="3"/>
            <charset val="129"/>
          </rPr>
          <t>시작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층에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</t>
        </r>
      </text>
    </comment>
    <comment ref="V1" authorId="0" shapeId="0" xr:uid="{EC482AF3-7E1B-418F-9913-ECFB681D4F23}">
      <text>
        <r>
          <rPr>
            <b/>
            <sz val="9"/>
            <color indexed="81"/>
            <rFont val="돋움"/>
            <family val="3"/>
            <charset val="129"/>
          </rPr>
          <t>스테이지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클리어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정재호</author>
  </authors>
  <commentList>
    <comment ref="K1" authorId="0" shapeId="0" xr:uid="{26569E49-0E06-478B-B914-DEFF00AF4B43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몬스터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
스폰위치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최대개수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미만</t>
        </r>
      </text>
    </comment>
    <comment ref="L1" authorId="0" shapeId="0" xr:uid="{6CD959BB-AEA1-4D74-AB6C-763EEBB0AFAC}">
      <text>
        <r>
          <rPr>
            <b/>
            <sz val="9"/>
            <color indexed="81"/>
            <rFont val="Tahoma"/>
            <family val="2"/>
          </rPr>
          <t>RoomPrefab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저장된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몬스터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</t>
        </r>
      </text>
    </comment>
    <comment ref="S1" authorId="0" shapeId="0" xr:uid="{B2E546C2-C2BC-4832-BB55-69E7E6533992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몬스터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
스폰위치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최대개수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미만</t>
        </r>
      </text>
    </comment>
    <comment ref="T1" authorId="0" shapeId="0" xr:uid="{2DF013D8-CFC3-4D2C-A5CC-612D91DAFAF0}">
      <text>
        <r>
          <rPr>
            <b/>
            <sz val="9"/>
            <color indexed="81"/>
            <rFont val="Tahoma"/>
            <family val="2"/>
          </rPr>
          <t>RoomPrefab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저장된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몬스터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정재호</author>
  </authors>
  <commentList>
    <comment ref="A1" authorId="0" shapeId="0" xr:uid="{0DF7F542-3198-4CE0-B940-F8138E90A8C0}">
      <text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식별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아이디</t>
        </r>
      </text>
    </comment>
    <comment ref="B1" authorId="0" shapeId="0" xr:uid="{889AA196-63B2-4C5A-8BCC-802A699C5D8B}">
      <text>
        <r>
          <rPr>
            <b/>
            <sz val="9"/>
            <color indexed="81"/>
            <rFont val="돋움"/>
            <family val="3"/>
            <charset val="129"/>
          </rPr>
          <t>잠재력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식별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아이디
</t>
        </r>
        <r>
          <rPr>
            <b/>
            <sz val="9"/>
            <color indexed="81"/>
            <rFont val="Tahoma"/>
            <family val="2"/>
          </rPr>
          <t>1 : Force
2 : Physical
3 : Speed
4 : Greed
5 : System</t>
        </r>
      </text>
    </comment>
    <comment ref="C1" authorId="0" shapeId="0" xr:uid="{1297DD72-0A71-4041-85F5-924B5794333B}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레벨</t>
        </r>
      </text>
    </comment>
    <comment ref="D1" authorId="0" shapeId="0" xr:uid="{B49FB46C-CB56-45EA-85CB-FB00EC270727}">
      <text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공격력</t>
        </r>
      </text>
    </comment>
    <comment ref="E1" authorId="0" shapeId="0" xr:uid="{2F3926E4-212D-46A2-8669-EC5FF96FCD2D}">
      <text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체력</t>
        </r>
      </text>
    </comment>
    <comment ref="F1" authorId="0" shapeId="0" xr:uid="{508591D1-94DE-4E26-94A8-0C18B99B2BAB}">
      <text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속도</t>
        </r>
      </text>
    </comment>
    <comment ref="G1" authorId="0" shapeId="0" xr:uid="{76C8CCAE-B6FD-4C73-93BB-317C7852883D}">
      <text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무게</t>
        </r>
      </text>
    </comment>
    <comment ref="H1" authorId="0" shapeId="0" xr:uid="{95F3C97B-3848-4094-A371-28C31B116843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쿨타임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감소</t>
        </r>
      </text>
    </comment>
    <comment ref="I1" authorId="0" shapeId="0" xr:uid="{FAF82C13-AA0B-4352-9AF8-B04FCB465C88}">
      <text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공력력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퍼센트</t>
        </r>
      </text>
    </comment>
    <comment ref="J1" authorId="0" shapeId="0" xr:uid="{7835F4B3-79FF-46A4-BCEE-C1BCB6C96BD0}">
      <text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크리티컬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퍼센트</t>
        </r>
      </text>
    </comment>
    <comment ref="K1" authorId="0" shapeId="0" xr:uid="{0D78C43C-FEB9-4AE0-A335-756F140AC13A}">
      <text>
        <r>
          <rPr>
            <b/>
            <sz val="9"/>
            <color indexed="81"/>
            <rFont val="돋움"/>
            <family val="3"/>
            <charset val="129"/>
          </rPr>
          <t>크리티컬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증가량
</t>
        </r>
      </text>
    </comment>
    <comment ref="L1" authorId="0" shapeId="0" xr:uid="{1B60B0F0-42CF-487A-B2FA-9594100A6FBD}">
      <text>
        <r>
          <rPr>
            <b/>
            <sz val="9"/>
            <color indexed="81"/>
            <rFont val="돋움"/>
            <family val="3"/>
            <charset val="129"/>
          </rPr>
          <t>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방어력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</t>
        </r>
      </text>
    </comment>
    <comment ref="M1" authorId="0" shapeId="0" xr:uid="{0DECA4CA-0B14-40D3-87FE-E9CD84F78766}">
      <text>
        <r>
          <rPr>
            <b/>
            <sz val="9"/>
            <color indexed="81"/>
            <rFont val="돋움"/>
            <family val="3"/>
            <charset val="129"/>
          </rPr>
          <t>캐릭터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방어력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증가양</t>
        </r>
      </text>
    </comment>
    <comment ref="N1" authorId="0" shapeId="0" xr:uid="{22D78D1A-D675-4657-950D-D50D4DC775B1}">
      <text>
        <r>
          <rPr>
            <b/>
            <sz val="9"/>
            <color indexed="81"/>
            <rFont val="돋움"/>
            <family val="3"/>
            <charset val="129"/>
          </rPr>
          <t>체력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회복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O1" authorId="0" shapeId="0" xr:uid="{B2AD80DB-02E2-4B77-B26C-8D0B4D29325A}">
      <text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</text>
    </comment>
    <comment ref="P1" authorId="0" shapeId="0" xr:uid="{FBA53A42-17F4-4B6B-B10E-3F029C507F2F}">
      <text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
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몬스터를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공격했을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몬스터의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</t>
        </r>
      </text>
    </comment>
    <comment ref="Q1" authorId="0" shapeId="0" xr:uid="{4DDA1AE1-814D-4E30-9457-0217D7EA75DE}">
      <text>
        <r>
          <rPr>
            <b/>
            <sz val="9"/>
            <color indexed="81"/>
            <rFont val="돋움"/>
            <family val="3"/>
            <charset val="129"/>
          </rPr>
          <t>인벤토리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</t>
        </r>
      </text>
    </comment>
    <comment ref="R1" authorId="0" shapeId="0" xr:uid="{5A1C40F9-F94C-49D3-8644-62516EA1F0E1}">
      <text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감소량</t>
        </r>
      </text>
    </comment>
    <comment ref="S1" authorId="0" shapeId="0" xr:uid="{CF4CDF28-AC31-459E-9350-CBFCCE91081A}">
      <text>
        <r>
          <rPr>
            <b/>
            <sz val="9"/>
            <color indexed="81"/>
            <rFont val="돋움"/>
            <family val="3"/>
            <charset val="129"/>
          </rPr>
          <t>던전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플레이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종료시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뽑기하는데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</text>
    </comment>
    <comment ref="T1" authorId="0" shapeId="0" xr:uid="{FCE94E94-9D30-48D4-910A-07BB4440FB15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소비되는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자원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 ) 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감소되는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량</t>
        </r>
      </text>
    </comment>
    <comment ref="U1" authorId="0" shapeId="0" xr:uid="{2E38C0AB-243B-4009-8564-EB8FFCB922C1}">
      <text>
        <r>
          <rPr>
            <b/>
            <sz val="9"/>
            <color indexed="81"/>
            <rFont val="돋움"/>
            <family val="3"/>
            <charset val="129"/>
          </rPr>
          <t>캐릭터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</t>
        </r>
      </text>
    </comment>
    <comment ref="V1" authorId="0" shapeId="0" xr:uid="{DF2EAA06-5460-4B84-9620-D545C0451D7F}">
      <text>
        <r>
          <rPr>
            <b/>
            <sz val="9"/>
            <color indexed="81"/>
            <rFont val="돋움"/>
            <family val="3"/>
            <charset val="129"/>
          </rPr>
          <t>캐릭터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증가양
</t>
        </r>
      </text>
    </comment>
    <comment ref="W1" authorId="0" shapeId="0" xr:uid="{A3F230C4-3F94-476C-8B03-8035FAE78950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정재호</author>
  </authors>
  <commentList>
    <comment ref="C1" authorId="0" shapeId="0" xr:uid="{A692B703-8C07-46CC-AC3D-D65EAB12B124}">
      <text>
        <r>
          <rPr>
            <b/>
            <sz val="9"/>
            <color indexed="81"/>
            <rFont val="돋움"/>
            <family val="3"/>
            <charset val="129"/>
          </rPr>
          <t>다음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레벨로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올라가기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경험치량</t>
        </r>
      </text>
    </comment>
    <comment ref="D1" authorId="0" shapeId="0" xr:uid="{9F36CCF1-5C8E-4197-A1A6-FF0E966DE80A}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레벨에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어빌리티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포인트</t>
        </r>
      </text>
    </comment>
    <comment ref="E1" authorId="0" shapeId="0" xr:uid="{FFC5E4DD-10B4-446A-8A6B-AC628A633390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레벨까지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어빌리티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포인트
어빌리티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초기화시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포인트를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놓음</t>
        </r>
      </text>
    </comment>
    <comment ref="J4" authorId="0" shapeId="0" xr:uid="{A52AA57C-E6E3-432B-9509-AB4066907E33}">
      <text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레벨까지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성장하기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</text>
    </comment>
  </commentList>
</comments>
</file>

<file path=xl/sharedStrings.xml><?xml version="1.0" encoding="utf-8"?>
<sst xmlns="http://schemas.openxmlformats.org/spreadsheetml/2006/main" count="5003" uniqueCount="1015">
  <si>
    <t>Indext</t>
    <phoneticPr fontId="1" type="noConversion"/>
  </si>
  <si>
    <t>Sheet Name</t>
    <phoneticPr fontId="1" type="noConversion"/>
  </si>
  <si>
    <t>Sheet Content</t>
    <phoneticPr fontId="1" type="noConversion"/>
  </si>
  <si>
    <t>Use ID</t>
    <phoneticPr fontId="1" type="noConversion"/>
  </si>
  <si>
    <t>Character</t>
    <phoneticPr fontId="1" type="noConversion"/>
  </si>
  <si>
    <t>Game Character Data Definition</t>
    <phoneticPr fontId="1" type="noConversion"/>
  </si>
  <si>
    <t>Item</t>
    <phoneticPr fontId="1" type="noConversion"/>
  </si>
  <si>
    <t>Game Item Data Definition</t>
    <phoneticPr fontId="1" type="noConversion"/>
  </si>
  <si>
    <t>Skill</t>
    <phoneticPr fontId="1" type="noConversion"/>
  </si>
  <si>
    <t>Character Skill Data Definition</t>
    <phoneticPr fontId="1" type="noConversion"/>
  </si>
  <si>
    <t xml:space="preserve">Data about be deployment Structure's to Room </t>
    <phoneticPr fontId="1" type="noConversion"/>
  </si>
  <si>
    <t>Game Data</t>
    <phoneticPr fontId="1" type="noConversion"/>
  </si>
  <si>
    <t>Save Data</t>
    <phoneticPr fontId="1" type="noConversion"/>
  </si>
  <si>
    <t>date</t>
    <phoneticPr fontId="1" type="noConversion"/>
  </si>
  <si>
    <t>UpdateCode</t>
    <phoneticPr fontId="1" type="noConversion"/>
  </si>
  <si>
    <t>Content</t>
    <phoneticPr fontId="1" type="noConversion"/>
  </si>
  <si>
    <t>ver_1.0.001</t>
    <phoneticPr fontId="1" type="noConversion"/>
  </si>
  <si>
    <t>데이터 정의 및 초기 시트 작업</t>
    <phoneticPr fontId="1" type="noConversion"/>
  </si>
  <si>
    <t>Title</t>
    <phoneticPr fontId="1" type="noConversion"/>
  </si>
  <si>
    <t>MID</t>
    <phoneticPr fontId="1" type="noConversion"/>
  </si>
  <si>
    <t>SID</t>
    <phoneticPr fontId="1" type="noConversion"/>
  </si>
  <si>
    <t>MTAG</t>
    <phoneticPr fontId="1" type="noConversion"/>
  </si>
  <si>
    <t>STAG</t>
    <phoneticPr fontId="1" type="noConversion"/>
  </si>
  <si>
    <t>Monster</t>
    <phoneticPr fontId="1" type="noConversion"/>
  </si>
  <si>
    <t>NONE</t>
    <phoneticPr fontId="1" type="noConversion"/>
  </si>
  <si>
    <t>CharName</t>
    <phoneticPr fontId="1" type="noConversion"/>
  </si>
  <si>
    <t>Prefab</t>
    <phoneticPr fontId="1" type="noConversion"/>
  </si>
  <si>
    <t>NOMAL</t>
    <phoneticPr fontId="1" type="noConversion"/>
  </si>
  <si>
    <t>ELIT</t>
    <phoneticPr fontId="1" type="noConversion"/>
  </si>
  <si>
    <t>BOSS</t>
    <phoneticPr fontId="1" type="noConversion"/>
  </si>
  <si>
    <t>fHP</t>
    <phoneticPr fontId="1" type="noConversion"/>
  </si>
  <si>
    <t>fPower</t>
    <phoneticPr fontId="1" type="noConversion"/>
  </si>
  <si>
    <t>fSpeed</t>
    <phoneticPr fontId="1" type="noConversion"/>
  </si>
  <si>
    <t>fSeeRadius</t>
    <phoneticPr fontId="1" type="noConversion"/>
  </si>
  <si>
    <t>UseItem</t>
    <phoneticPr fontId="1" type="noConversion"/>
  </si>
  <si>
    <t>SubItem</t>
    <phoneticPr fontId="1" type="noConversion"/>
  </si>
  <si>
    <t>SuperModeTime</t>
    <phoneticPr fontId="1" type="noConversion"/>
  </si>
  <si>
    <t>Skill_1</t>
    <phoneticPr fontId="1" type="noConversion"/>
  </si>
  <si>
    <t>Skill_2</t>
  </si>
  <si>
    <t>Skill_3</t>
  </si>
  <si>
    <t>Skill_4</t>
  </si>
  <si>
    <t>Level</t>
    <phoneticPr fontId="1" type="noConversion"/>
  </si>
  <si>
    <t>Skill/50001</t>
    <phoneticPr fontId="1" type="noConversion"/>
  </si>
  <si>
    <t>Skill/50002</t>
  </si>
  <si>
    <t>Skill/50003</t>
  </si>
  <si>
    <t>Skill/50004</t>
  </si>
  <si>
    <t>0.5f</t>
    <phoneticPr fontId="1" type="noConversion"/>
  </si>
  <si>
    <t>None</t>
    <phoneticPr fontId="1" type="noConversion"/>
  </si>
  <si>
    <t>Itme/20001</t>
    <phoneticPr fontId="1" type="noConversion"/>
  </si>
  <si>
    <t>0.0f</t>
  </si>
  <si>
    <t>0.0f</t>
    <phoneticPr fontId="1" type="noConversion"/>
  </si>
  <si>
    <t>EXP</t>
    <phoneticPr fontId="1" type="noConversion"/>
  </si>
  <si>
    <t>NameTable/60001</t>
    <phoneticPr fontId="1" type="noConversion"/>
  </si>
  <si>
    <t>NameTable/60002</t>
  </si>
  <si>
    <t>NameTable/60003</t>
  </si>
  <si>
    <t>NameTable/60004</t>
  </si>
  <si>
    <t>NameTable/60005</t>
  </si>
  <si>
    <t>NameTable/60006</t>
  </si>
  <si>
    <t>NameTable/60007</t>
  </si>
  <si>
    <t>NameTable/60008</t>
  </si>
  <si>
    <t>NameTable/60009</t>
  </si>
  <si>
    <t>NameTable/60010</t>
  </si>
  <si>
    <t>NameTable/60011</t>
  </si>
  <si>
    <t>NameTable/60012</t>
  </si>
  <si>
    <t>NameTable/60013</t>
  </si>
  <si>
    <t>NameTable/60014</t>
  </si>
  <si>
    <t>NameTable/60015</t>
  </si>
  <si>
    <t>NameTable/60016</t>
  </si>
  <si>
    <t>NameTable/60017</t>
  </si>
  <si>
    <t>NameTable/60018</t>
  </si>
  <si>
    <t>NameTable/60019</t>
  </si>
  <si>
    <t>NameTable/60020</t>
  </si>
  <si>
    <t>NameTable/60021</t>
  </si>
  <si>
    <t>NameTable/60022</t>
  </si>
  <si>
    <t>NameTable/60023</t>
  </si>
  <si>
    <t>NameTable/60024</t>
  </si>
  <si>
    <t>NameTable/60025</t>
  </si>
  <si>
    <t>NameTable/60026</t>
  </si>
  <si>
    <t>NameTable/60027</t>
  </si>
  <si>
    <t>NameTable/60028</t>
  </si>
  <si>
    <t>NameTable/60029</t>
  </si>
  <si>
    <t>NameTable/60030</t>
  </si>
  <si>
    <t>NameTable/60031</t>
  </si>
  <si>
    <t>NameTable/60032</t>
  </si>
  <si>
    <t>NameTable/60033</t>
  </si>
  <si>
    <t>NameTable/60034</t>
  </si>
  <si>
    <t>NameTable/60035</t>
  </si>
  <si>
    <t>NameTable/60036</t>
  </si>
  <si>
    <t>NameTable/60037</t>
  </si>
  <si>
    <t>NameTable/60038</t>
  </si>
  <si>
    <t>NameTable/60039</t>
  </si>
  <si>
    <t>NameTable/60040</t>
  </si>
  <si>
    <t>NameTable/60041</t>
  </si>
  <si>
    <t>NameTable/60042</t>
  </si>
  <si>
    <t>NameTable/60043</t>
  </si>
  <si>
    <t>NameTable/60044</t>
  </si>
  <si>
    <t>NameTable/60045</t>
  </si>
  <si>
    <t>NameTable/60046</t>
  </si>
  <si>
    <t>NameTable/60047</t>
  </si>
  <si>
    <t>NameTable/60048</t>
  </si>
  <si>
    <t>NameTable/60049</t>
  </si>
  <si>
    <t>NameTable/60050</t>
  </si>
  <si>
    <t>NameTable/60051</t>
  </si>
  <si>
    <t>NameTable/60052</t>
  </si>
  <si>
    <t>NameTable/60053</t>
  </si>
  <si>
    <t>NameTable/60054</t>
  </si>
  <si>
    <t>NameTable/60055</t>
  </si>
  <si>
    <t>NameTable/60056</t>
  </si>
  <si>
    <t>NameTable/60057</t>
  </si>
  <si>
    <t>NameTable/60058</t>
  </si>
  <si>
    <t>NameTable/60059</t>
  </si>
  <si>
    <t>NameTable/60060</t>
  </si>
  <si>
    <t>CharPrefab/90001</t>
    <phoneticPr fontId="1" type="noConversion"/>
  </si>
  <si>
    <t>CharPrefab/90002</t>
  </si>
  <si>
    <t>CharPrefab/90003</t>
  </si>
  <si>
    <t>CharPrefab/90004</t>
  </si>
  <si>
    <t>CharPrefab/90005</t>
  </si>
  <si>
    <t>CharPrefab/90006</t>
  </si>
  <si>
    <t>CharPrefab/90007</t>
  </si>
  <si>
    <t>CharPrefab/90008</t>
  </si>
  <si>
    <t>CharPrefab/90009</t>
  </si>
  <si>
    <t>CharPrefab/90010</t>
  </si>
  <si>
    <t>CharPrefab/90011</t>
  </si>
  <si>
    <t>CharPrefab/90012</t>
  </si>
  <si>
    <t>CharPrefab/90013</t>
  </si>
  <si>
    <t>CharPrefab/90014</t>
  </si>
  <si>
    <t>CharPrefab/90015</t>
  </si>
  <si>
    <t>CharPrefab/90016</t>
  </si>
  <si>
    <t>CharPrefab/90017</t>
  </si>
  <si>
    <t>CharPrefab/90018</t>
  </si>
  <si>
    <t>CharPrefab/90019</t>
  </si>
  <si>
    <t>CharPrefab/90020</t>
  </si>
  <si>
    <t>CharPrefab/90021</t>
  </si>
  <si>
    <t>CharPrefab/90022</t>
  </si>
  <si>
    <t>CharPrefab/90023</t>
  </si>
  <si>
    <t>CharPrefab/90024</t>
  </si>
  <si>
    <t>CharPrefab/90025</t>
  </si>
  <si>
    <t>CharPrefab/90026</t>
  </si>
  <si>
    <t>CharPrefab/90027</t>
  </si>
  <si>
    <t>CharPrefab/90028</t>
  </si>
  <si>
    <t>CharPrefab/90029</t>
  </si>
  <si>
    <t>CharPrefab/90030</t>
  </si>
  <si>
    <t>CharPrefab/90031</t>
  </si>
  <si>
    <t>CharPrefab/90032</t>
  </si>
  <si>
    <t>CharPrefab/90033</t>
  </si>
  <si>
    <t>CharPrefab/90034</t>
  </si>
  <si>
    <t>CharPrefab/90035</t>
  </si>
  <si>
    <t>CharPrefab/90036</t>
  </si>
  <si>
    <t>CharPrefab/90037</t>
  </si>
  <si>
    <t>CharPrefab/90038</t>
  </si>
  <si>
    <t>CharPrefab/90039</t>
  </si>
  <si>
    <t>CharPrefab/90040</t>
  </si>
  <si>
    <t>CharPrefab/90041</t>
  </si>
  <si>
    <t>CharPrefab/90042</t>
  </si>
  <si>
    <t>CharPrefab/90043</t>
  </si>
  <si>
    <t>CharPrefab/90044</t>
  </si>
  <si>
    <t>CharPrefab/90045</t>
  </si>
  <si>
    <t>CharPrefab/90046</t>
  </si>
  <si>
    <t>CharPrefab/90047</t>
  </si>
  <si>
    <t>CharPrefab/90048</t>
  </si>
  <si>
    <t>CharPrefab/90049</t>
  </si>
  <si>
    <t>CharPrefab/90050</t>
  </si>
  <si>
    <t>CharPrefab/90051</t>
  </si>
  <si>
    <t>CharPrefab/90052</t>
  </si>
  <si>
    <t>CharPrefab/90053</t>
  </si>
  <si>
    <t>CharPrefab/90054</t>
  </si>
  <si>
    <t>CharPrefab/90055</t>
  </si>
  <si>
    <t>CharPrefab/90056</t>
  </si>
  <si>
    <t>CharPrefab/90057</t>
  </si>
  <si>
    <t>CharPrefab/90058</t>
  </si>
  <si>
    <t>CharPrefab/90059</t>
  </si>
  <si>
    <t>CharPrefab/90060</t>
  </si>
  <si>
    <t>CharPrefab/90061</t>
  </si>
  <si>
    <t>fAtkDeleyTime</t>
    <phoneticPr fontId="1" type="noConversion"/>
  </si>
  <si>
    <t>fAtkRadius</t>
    <phoneticPr fontId="1" type="noConversion"/>
  </si>
  <si>
    <t>SWORD</t>
    <phoneticPr fontId="1" type="noConversion"/>
  </si>
  <si>
    <t>GUN</t>
    <phoneticPr fontId="1" type="noConversion"/>
  </si>
  <si>
    <t>CharPrefap</t>
    <phoneticPr fontId="1" type="noConversion"/>
  </si>
  <si>
    <t>ItemPrefap</t>
    <phoneticPr fontId="1" type="noConversion"/>
  </si>
  <si>
    <t>StructPrefap</t>
    <phoneticPr fontId="1" type="noConversion"/>
  </si>
  <si>
    <t>UIPrefap</t>
    <phoneticPr fontId="1" type="noConversion"/>
  </si>
  <si>
    <t>NameTable</t>
    <phoneticPr fontId="1" type="noConversion"/>
  </si>
  <si>
    <t>StructObject</t>
    <phoneticPr fontId="1" type="noConversion"/>
  </si>
  <si>
    <t>IsTriger</t>
    <phoneticPr fontId="1" type="noConversion"/>
  </si>
  <si>
    <t>true = 트리거 구조물</t>
    <phoneticPr fontId="1" type="noConversion"/>
  </si>
  <si>
    <t>flase = collider 구조물</t>
    <phoneticPr fontId="1" type="noConversion"/>
  </si>
  <si>
    <t>구조물이 아이템 또는 스킬을 가지고 유저와 상호작용 했을시 가지고 있는 아이템, 스킬의 효과를 사용</t>
    <phoneticPr fontId="1" type="noConversion"/>
  </si>
  <si>
    <t>아이템의 경우 1회성, 스킬의 다회차 사용가능</t>
    <phoneticPr fontId="1" type="noConversion"/>
  </si>
  <si>
    <t>tilemap 1</t>
    <phoneticPr fontId="1" type="noConversion"/>
  </si>
  <si>
    <t>tilemap 2</t>
    <phoneticPr fontId="1" type="noConversion"/>
  </si>
  <si>
    <t>tilemap 3</t>
    <phoneticPr fontId="1" type="noConversion"/>
  </si>
  <si>
    <t>tilemap 4</t>
    <phoneticPr fontId="1" type="noConversion"/>
  </si>
  <si>
    <t>tilemap 5</t>
    <phoneticPr fontId="1" type="noConversion"/>
  </si>
  <si>
    <t>tilemap 6</t>
    <phoneticPr fontId="1" type="noConversion"/>
  </si>
  <si>
    <t>tilemap 7</t>
    <phoneticPr fontId="1" type="noConversion"/>
  </si>
  <si>
    <t>바닥 타일</t>
    <phoneticPr fontId="1" type="noConversion"/>
  </si>
  <si>
    <t>floor</t>
    <phoneticPr fontId="1" type="noConversion"/>
  </si>
  <si>
    <t>벽타일</t>
    <phoneticPr fontId="1" type="noConversion"/>
  </si>
  <si>
    <t>Wall</t>
    <phoneticPr fontId="1" type="noConversion"/>
  </si>
  <si>
    <t>collision</t>
    <phoneticPr fontId="1" type="noConversion"/>
  </si>
  <si>
    <t>포탈 타일</t>
    <phoneticPr fontId="1" type="noConversion"/>
  </si>
  <si>
    <t>Potal</t>
    <phoneticPr fontId="1" type="noConversion"/>
  </si>
  <si>
    <t>triger</t>
    <phoneticPr fontId="1" type="noConversion"/>
  </si>
  <si>
    <t>invisible</t>
    <phoneticPr fontId="1" type="noConversion"/>
  </si>
  <si>
    <t xml:space="preserve"> →</t>
    <phoneticPr fontId="1" type="noConversion"/>
  </si>
  <si>
    <t>can See</t>
    <phoneticPr fontId="1" type="noConversion"/>
  </si>
  <si>
    <t>랜덤 생성 타일</t>
    <phoneticPr fontId="1" type="noConversion"/>
  </si>
  <si>
    <t>RandomTile</t>
    <phoneticPr fontId="1" type="noConversion"/>
  </si>
  <si>
    <t>생성되는 object에 따라 triger, collision 상태 달라짐</t>
    <phoneticPr fontId="1" type="noConversion"/>
  </si>
  <si>
    <t>몬스터 생성 위치 표시 타일</t>
    <phoneticPr fontId="1" type="noConversion"/>
  </si>
  <si>
    <t>Monster Drow Pos</t>
    <phoneticPr fontId="1" type="noConversion"/>
  </si>
  <si>
    <t>아이템 박스 위치 표시 타일</t>
    <phoneticPr fontId="1" type="noConversion"/>
  </si>
  <si>
    <t>Item Box pos</t>
    <phoneticPr fontId="1" type="noConversion"/>
  </si>
  <si>
    <t>아이템 박스 생성시 해당 위치 사용</t>
    <phoneticPr fontId="1" type="noConversion"/>
  </si>
  <si>
    <t>triger 타일</t>
    <phoneticPr fontId="1" type="noConversion"/>
  </si>
  <si>
    <t>공정적으로 등장하는 object를 놓는 타일</t>
    <phoneticPr fontId="1" type="noConversion"/>
  </si>
  <si>
    <t>Item Box = collision</t>
    <phoneticPr fontId="1" type="noConversion"/>
  </si>
  <si>
    <t>위 방식대로 만들어진 room을 게임에서 하나의 TileMap으로 관리</t>
    <phoneticPr fontId="1" type="noConversion"/>
  </si>
  <si>
    <t>RoomData_1</t>
    <phoneticPr fontId="1" type="noConversion"/>
  </si>
  <si>
    <t>RoomData_2</t>
  </si>
  <si>
    <t>RoomData_3</t>
  </si>
  <si>
    <t>RoomData_4</t>
  </si>
  <si>
    <t>RoomData_5</t>
  </si>
  <si>
    <t>RoomData_6</t>
  </si>
  <si>
    <t>RoomData_7</t>
  </si>
  <si>
    <t>RoomData_8</t>
  </si>
  <si>
    <t>RoomData_9</t>
  </si>
  <si>
    <t>RoomData_10</t>
  </si>
  <si>
    <t>RoomData_11</t>
  </si>
  <si>
    <t>RoomData_12</t>
  </si>
  <si>
    <t>RoomData_13</t>
  </si>
  <si>
    <t>RoomData_14</t>
  </si>
  <si>
    <t>RoomData_15</t>
  </si>
  <si>
    <t>StartRoom</t>
    <phoneticPr fontId="1" type="noConversion"/>
  </si>
  <si>
    <t>RoomPrefap_1</t>
    <phoneticPr fontId="1" type="noConversion"/>
  </si>
  <si>
    <t>RoomPrefap_2</t>
  </si>
  <si>
    <t>RoomPrefap_3</t>
  </si>
  <si>
    <t>RoomPrefap_4</t>
  </si>
  <si>
    <t>RoomPrefap_5</t>
  </si>
  <si>
    <t>RoomPrefap_6</t>
  </si>
  <si>
    <t>RoomPrefap_7</t>
  </si>
  <si>
    <t>RoomPrefap_8</t>
  </si>
  <si>
    <t>RoomPrefap_9</t>
  </si>
  <si>
    <t>RoomPrefap_10</t>
  </si>
  <si>
    <t>RoomPrefap_11</t>
  </si>
  <si>
    <t>RoomPrefap_12</t>
  </si>
  <si>
    <t>RoomPrefap_13</t>
  </si>
  <si>
    <t>RoomPrefap_14</t>
  </si>
  <si>
    <t>RoomPrefap_15</t>
  </si>
  <si>
    <t>RoomPrefap_16</t>
  </si>
  <si>
    <t>RoomPrefap_17</t>
  </si>
  <si>
    <t>RoomPrefap_18</t>
  </si>
  <si>
    <t>RoomPrefap_19</t>
  </si>
  <si>
    <t>RoomPrefap_20</t>
  </si>
  <si>
    <t>RoomPrefap_21</t>
  </si>
  <si>
    <t>RoomPrefap_22</t>
  </si>
  <si>
    <t>RoomPrefap_23</t>
  </si>
  <si>
    <t>RoomPrefap_24</t>
  </si>
  <si>
    <t>RoomPrefap_25</t>
  </si>
  <si>
    <t>RoomPrefap_26</t>
  </si>
  <si>
    <t>RoomPrefap_27</t>
  </si>
  <si>
    <t>RoomPrefap_28</t>
  </si>
  <si>
    <t>RoomPrefap_29</t>
  </si>
  <si>
    <t>RoomPrefap_30</t>
  </si>
  <si>
    <t>RoomPrefap_31</t>
  </si>
  <si>
    <t>RoomPrefap_32</t>
  </si>
  <si>
    <t>RoomPrefap_33</t>
  </si>
  <si>
    <t>RoomPrefap_34</t>
  </si>
  <si>
    <t>RoomPrefap_35</t>
  </si>
  <si>
    <t>RoomPrefap_36</t>
  </si>
  <si>
    <t>RoomPrefap_37</t>
  </si>
  <si>
    <t>RoomPrefap_38</t>
  </si>
  <si>
    <t>RoomPrefap_39</t>
  </si>
  <si>
    <t>RoomPrefap_40</t>
  </si>
  <si>
    <t>RoomPrefap_41</t>
  </si>
  <si>
    <t>RoomPrefap_42</t>
  </si>
  <si>
    <t>RoomPrefap_43</t>
  </si>
  <si>
    <t>RoomPrefap_44</t>
  </si>
  <si>
    <t>RoomPrefap_45</t>
  </si>
  <si>
    <t>RoomPrefap_46</t>
  </si>
  <si>
    <t>RoomPrefap_47</t>
  </si>
  <si>
    <t>RoomPrefap_48</t>
  </si>
  <si>
    <t>RoomPrefap_49</t>
  </si>
  <si>
    <t>RoomPrefap_50</t>
  </si>
  <si>
    <t>RoomPrefap_51</t>
  </si>
  <si>
    <t>RoomPrefap_52</t>
  </si>
  <si>
    <t>RoomPrefap_53</t>
  </si>
  <si>
    <t>RoomPrefap_54</t>
  </si>
  <si>
    <t>RoomPrefap_55</t>
  </si>
  <si>
    <t>RoomPrefap_56</t>
  </si>
  <si>
    <t>RoomPrefap_57</t>
  </si>
  <si>
    <t>RoomPrefap_58</t>
  </si>
  <si>
    <t>RoomPrefap_59</t>
  </si>
  <si>
    <t>RoomPrefap_60</t>
  </si>
  <si>
    <t>prefap으로 만들어서 파일로 따로 추출</t>
    <phoneticPr fontId="1" type="noConversion"/>
  </si>
  <si>
    <t>PrefapName</t>
    <phoneticPr fontId="1" type="noConversion"/>
  </si>
  <si>
    <t>RoomStatus</t>
    <phoneticPr fontId="1" type="noConversion"/>
  </si>
  <si>
    <t>Start</t>
    <phoneticPr fontId="1" type="noConversion"/>
  </si>
  <si>
    <t>Boss</t>
    <phoneticPr fontId="1" type="noConversion"/>
  </si>
  <si>
    <t>Battle</t>
    <phoneticPr fontId="1" type="noConversion"/>
  </si>
  <si>
    <t>HardBattle</t>
    <phoneticPr fontId="1" type="noConversion"/>
  </si>
  <si>
    <t>Event</t>
    <phoneticPr fontId="1" type="noConversion"/>
  </si>
  <si>
    <t>EventBattle</t>
    <phoneticPr fontId="1" type="noConversion"/>
  </si>
  <si>
    <t>SponMonster_1</t>
    <phoneticPr fontId="1" type="noConversion"/>
  </si>
  <si>
    <t>SponMonster_2</t>
  </si>
  <si>
    <t>SponMonster_3</t>
  </si>
  <si>
    <t>SponMonster_4</t>
  </si>
  <si>
    <t>SponMonster_5</t>
  </si>
  <si>
    <t>Character/10002</t>
    <phoneticPr fontId="1" type="noConversion"/>
  </si>
  <si>
    <t>Character/10003</t>
  </si>
  <si>
    <t>Character/10004</t>
  </si>
  <si>
    <t>Character/10005</t>
  </si>
  <si>
    <t>Character/10006</t>
  </si>
  <si>
    <t>Character/10007</t>
  </si>
  <si>
    <t>Character/10008</t>
  </si>
  <si>
    <t>Character/10009</t>
  </si>
  <si>
    <t>Character/10010</t>
  </si>
  <si>
    <t>Character/10011</t>
  </si>
  <si>
    <t>Character/10012</t>
  </si>
  <si>
    <t>Character/10013</t>
  </si>
  <si>
    <t>Character/10014</t>
  </si>
  <si>
    <t>Character/10015</t>
  </si>
  <si>
    <t>Character/10016</t>
  </si>
  <si>
    <t>NPC_1</t>
    <phoneticPr fontId="1" type="noConversion"/>
  </si>
  <si>
    <t>NPC_2</t>
  </si>
  <si>
    <t>NPC_3</t>
  </si>
  <si>
    <t>Character/10017</t>
  </si>
  <si>
    <t>Character/10018</t>
  </si>
  <si>
    <t>Character/10019</t>
  </si>
  <si>
    <t>Character/10020</t>
  </si>
  <si>
    <t>Character/10021</t>
  </si>
  <si>
    <t>Character/10022</t>
  </si>
  <si>
    <t>Character/10023</t>
  </si>
  <si>
    <t>Character/10024</t>
  </si>
  <si>
    <t>Character/10025</t>
  </si>
  <si>
    <t>Character/10026</t>
  </si>
  <si>
    <t>Character/10027</t>
  </si>
  <si>
    <t>Character/10028</t>
  </si>
  <si>
    <t>Character/10029</t>
  </si>
  <si>
    <t>Character/10030</t>
  </si>
  <si>
    <t>Character/10031</t>
  </si>
  <si>
    <t>Character/10032</t>
  </si>
  <si>
    <t>RoomPrefap_61</t>
  </si>
  <si>
    <t>RoomPrefap_62</t>
  </si>
  <si>
    <t>RoomPrefap_63</t>
  </si>
  <si>
    <t>RoomPrefap_64</t>
  </si>
  <si>
    <t>RoomPrefap_65</t>
  </si>
  <si>
    <t>RoomPrefap_66</t>
  </si>
  <si>
    <t>RoomPrefap_67</t>
  </si>
  <si>
    <t>RoomPrefap_68</t>
  </si>
  <si>
    <t>RoomPrefap_69</t>
  </si>
  <si>
    <t>RoomPrefap_70</t>
  </si>
  <si>
    <t>RoomPrefap_71</t>
  </si>
  <si>
    <t>RoomPrefap_72</t>
  </si>
  <si>
    <t>RoomPrefap_73</t>
  </si>
  <si>
    <t>RoomPrefap_74</t>
  </si>
  <si>
    <t>RoomPrefap_75</t>
  </si>
  <si>
    <t>RoomPrefap_76</t>
  </si>
  <si>
    <t>RoomPrefap_77</t>
  </si>
  <si>
    <t>RoomPrefap_78</t>
  </si>
  <si>
    <t>RoomPrefap_79</t>
  </si>
  <si>
    <t>RoomPrefap_80</t>
  </si>
  <si>
    <t>Character/10033</t>
  </si>
  <si>
    <t>Character/10034</t>
  </si>
  <si>
    <t>Character/10035</t>
  </si>
  <si>
    <t>Character/10036</t>
  </si>
  <si>
    <t>Character/10037</t>
  </si>
  <si>
    <t>Character/10038</t>
  </si>
  <si>
    <t>Character/10039</t>
  </si>
  <si>
    <t>Character/10040</t>
  </si>
  <si>
    <t>Character/10041</t>
  </si>
  <si>
    <t>Character/10042</t>
  </si>
  <si>
    <t>Character/10043</t>
  </si>
  <si>
    <t>Character/10044</t>
  </si>
  <si>
    <t>Character/10045</t>
  </si>
  <si>
    <t>Character/10046</t>
  </si>
  <si>
    <t>Character/10047</t>
  </si>
  <si>
    <t>Character/10048</t>
  </si>
  <si>
    <t>Character/10049</t>
  </si>
  <si>
    <t>Character/10050</t>
  </si>
  <si>
    <t>Character/10051</t>
  </si>
  <si>
    <t>Character/10052</t>
  </si>
  <si>
    <t>Character/10053</t>
  </si>
  <si>
    <t>Character/10054</t>
  </si>
  <si>
    <t>Character/10055</t>
  </si>
  <si>
    <t>Character/10056</t>
  </si>
  <si>
    <t>Character/10057</t>
  </si>
  <si>
    <t>Character/10058</t>
  </si>
  <si>
    <t>Character/10059</t>
  </si>
  <si>
    <t>Character/10060</t>
  </si>
  <si>
    <t>Character/10061</t>
  </si>
  <si>
    <t>Stage</t>
    <phoneticPr fontId="1" type="noConversion"/>
  </si>
  <si>
    <t>Game Stage Data Definition</t>
    <phoneticPr fontId="1" type="noConversion"/>
  </si>
  <si>
    <t>BossRoom</t>
    <phoneticPr fontId="1" type="noConversion"/>
  </si>
  <si>
    <t>구조물 랜덤 생성시 참조할 구조물 데이터 시트</t>
    <phoneticPr fontId="1" type="noConversion"/>
  </si>
  <si>
    <t>Room</t>
    <phoneticPr fontId="1" type="noConversion"/>
  </si>
  <si>
    <t>Table Content</t>
    <phoneticPr fontId="1" type="noConversion"/>
  </si>
  <si>
    <t>Connecting Sheet</t>
    <phoneticPr fontId="1" type="noConversion"/>
  </si>
  <si>
    <t>Prefab : CharPrefab_Sheet
UseItem, SubItem : Item_Sheet
Level, Exp : LevelUP_Sheet, Stage_Sheet
Skill : Skill_Sheet
ClearStage : Stage_Sheet, Item_Sheet</t>
    <phoneticPr fontId="1" type="noConversion"/>
  </si>
  <si>
    <t>fTime</t>
    <phoneticPr fontId="1" type="noConversion"/>
  </si>
  <si>
    <t>AbilityName</t>
    <phoneticPr fontId="1" type="noConversion"/>
  </si>
  <si>
    <t>AddEffect</t>
    <phoneticPr fontId="1" type="noConversion"/>
  </si>
  <si>
    <t>LV_5</t>
    <phoneticPr fontId="1" type="noConversion"/>
  </si>
  <si>
    <t>LV_10</t>
    <phoneticPr fontId="1" type="noConversion"/>
  </si>
  <si>
    <t>LV_15</t>
    <phoneticPr fontId="1" type="noConversion"/>
  </si>
  <si>
    <t>LV_20</t>
    <phoneticPr fontId="1" type="noConversion"/>
  </si>
  <si>
    <t>MAX_Effect</t>
    <phoneticPr fontId="1" type="noConversion"/>
  </si>
  <si>
    <t>Force</t>
    <phoneticPr fontId="1" type="noConversion"/>
  </si>
  <si>
    <t>Physical</t>
    <phoneticPr fontId="1" type="noConversion"/>
  </si>
  <si>
    <t>Speed</t>
    <phoneticPr fontId="1" type="noConversion"/>
  </si>
  <si>
    <t>Greed</t>
    <phoneticPr fontId="1" type="noConversion"/>
  </si>
  <si>
    <t>System</t>
    <phoneticPr fontId="1" type="noConversion"/>
  </si>
  <si>
    <t>공격력 + 5</t>
    <phoneticPr fontId="1" type="noConversion"/>
  </si>
  <si>
    <t>체력 + 10</t>
    <phoneticPr fontId="1" type="noConversion"/>
  </si>
  <si>
    <t>이동속도 + 1</t>
    <phoneticPr fontId="1" type="noConversion"/>
  </si>
  <si>
    <t>인벤토리 W,H + 1</t>
    <phoneticPr fontId="1" type="noConversion"/>
  </si>
  <si>
    <t>아이템 공격력 + 5%</t>
    <phoneticPr fontId="1" type="noConversion"/>
  </si>
  <si>
    <t>회복효과 + 10%</t>
    <phoneticPr fontId="1" type="noConversion"/>
  </si>
  <si>
    <t>LV</t>
    <phoneticPr fontId="1" type="noConversion"/>
  </si>
  <si>
    <t>1안</t>
    <phoneticPr fontId="1" type="noConversion"/>
  </si>
  <si>
    <t>2안</t>
    <phoneticPr fontId="1" type="noConversion"/>
  </si>
  <si>
    <t>3안</t>
    <phoneticPr fontId="1" type="noConversion"/>
  </si>
  <si>
    <t>4안</t>
    <phoneticPr fontId="1" type="noConversion"/>
  </si>
  <si>
    <t>5안</t>
    <phoneticPr fontId="1" type="noConversion"/>
  </si>
  <si>
    <t>NeedExp</t>
    <phoneticPr fontId="1" type="noConversion"/>
  </si>
  <si>
    <t>AvilityPoint</t>
    <phoneticPr fontId="1" type="noConversion"/>
  </si>
  <si>
    <t>TotalPoint</t>
    <phoneticPr fontId="1" type="noConversion"/>
  </si>
  <si>
    <t>ver_1.0.002</t>
  </si>
  <si>
    <t>데미지 + 3%</t>
    <phoneticPr fontId="1" type="noConversion"/>
  </si>
  <si>
    <t>방어력 +5%</t>
    <phoneticPr fontId="1" type="noConversion"/>
  </si>
  <si>
    <t>GiveEXP</t>
    <phoneticPr fontId="1" type="noConversion"/>
  </si>
  <si>
    <t>MaxLevel</t>
    <phoneticPr fontId="1" type="noConversion"/>
  </si>
  <si>
    <t>Skill/50005</t>
    <phoneticPr fontId="1" type="noConversion"/>
  </si>
  <si>
    <t>Skill/50006</t>
  </si>
  <si>
    <t>Skill/50007</t>
  </si>
  <si>
    <t>Skill/50008</t>
  </si>
  <si>
    <t>Skill/50009</t>
    <phoneticPr fontId="1" type="noConversion"/>
  </si>
  <si>
    <t>Skill/50010</t>
  </si>
  <si>
    <t>Skill/50011</t>
  </si>
  <si>
    <t>Skill/50012</t>
  </si>
  <si>
    <t>Skill/50013</t>
    <phoneticPr fontId="1" type="noConversion"/>
  </si>
  <si>
    <t>Skill/50014</t>
  </si>
  <si>
    <t>Skill/50015</t>
  </si>
  <si>
    <t>Skill/50016</t>
  </si>
  <si>
    <t>Skill/50017</t>
    <phoneticPr fontId="1" type="noConversion"/>
  </si>
  <si>
    <t>Skill/50018</t>
  </si>
  <si>
    <t>Skill/50019</t>
  </si>
  <si>
    <t>Skill/50020</t>
  </si>
  <si>
    <t>Skill/50021</t>
    <phoneticPr fontId="1" type="noConversion"/>
  </si>
  <si>
    <t>Skill/50022</t>
  </si>
  <si>
    <t>Skill/50023</t>
  </si>
  <si>
    <t>Skill/50024</t>
    <phoneticPr fontId="1" type="noConversion"/>
  </si>
  <si>
    <t>Skill/50025</t>
    <phoneticPr fontId="1" type="noConversion"/>
  </si>
  <si>
    <t>Skill/50026</t>
  </si>
  <si>
    <t>Skill/50027</t>
  </si>
  <si>
    <t>Skill/50028</t>
  </si>
  <si>
    <t>Skill/50030</t>
  </si>
  <si>
    <t>Skill/50031</t>
  </si>
  <si>
    <t>Skill/50029</t>
    <phoneticPr fontId="1" type="noConversion"/>
  </si>
  <si>
    <t>Skill/50032</t>
  </si>
  <si>
    <t>Skill/50033</t>
    <phoneticPr fontId="1" type="noConversion"/>
  </si>
  <si>
    <t>Skill/50034</t>
  </si>
  <si>
    <t>Skill/50035</t>
  </si>
  <si>
    <t>Skill/50036</t>
    <phoneticPr fontId="1" type="noConversion"/>
  </si>
  <si>
    <t>Skill/50037</t>
    <phoneticPr fontId="1" type="noConversion"/>
  </si>
  <si>
    <t>Skill/50038</t>
  </si>
  <si>
    <t>Skill/50039</t>
  </si>
  <si>
    <t>Skill/50040</t>
  </si>
  <si>
    <t>Skill/50041</t>
    <phoneticPr fontId="1" type="noConversion"/>
  </si>
  <si>
    <t>Skill/50042</t>
  </si>
  <si>
    <t>Skill/50043</t>
  </si>
  <si>
    <t>Skill/50044</t>
  </si>
  <si>
    <t>Skill/50045</t>
    <phoneticPr fontId="1" type="noConversion"/>
  </si>
  <si>
    <t>Skill/50046</t>
  </si>
  <si>
    <t>Skill/50047</t>
  </si>
  <si>
    <t>Skill/50048</t>
  </si>
  <si>
    <t>Skill/50049</t>
    <phoneticPr fontId="1" type="noConversion"/>
  </si>
  <si>
    <t>Skill/50050</t>
  </si>
  <si>
    <t>Skill/50051</t>
  </si>
  <si>
    <t>Skill/50052</t>
  </si>
  <si>
    <t>Skill/50053</t>
    <phoneticPr fontId="1" type="noConversion"/>
  </si>
  <si>
    <t>Skill/50054</t>
  </si>
  <si>
    <t>Skill/50055</t>
  </si>
  <si>
    <t>Skill/50056</t>
  </si>
  <si>
    <t>Skill/50057</t>
  </si>
  <si>
    <t>Type</t>
    <phoneticPr fontId="1" type="noConversion"/>
  </si>
  <si>
    <t>Active</t>
    <phoneticPr fontId="1" type="noConversion"/>
  </si>
  <si>
    <t>Passive</t>
    <phoneticPr fontId="1" type="noConversion"/>
  </si>
  <si>
    <t>Buff</t>
    <phoneticPr fontId="1" type="noConversion"/>
  </si>
  <si>
    <t>Wave_1</t>
    <phoneticPr fontId="1" type="noConversion"/>
  </si>
  <si>
    <t>Wave_2</t>
    <phoneticPr fontId="1" type="noConversion"/>
  </si>
  <si>
    <t>SponStruct_1</t>
    <phoneticPr fontId="1" type="noConversion"/>
  </si>
  <si>
    <t>SponStruct_2</t>
  </si>
  <si>
    <t>SponStruct_3</t>
  </si>
  <si>
    <t>SponStruct_4</t>
  </si>
  <si>
    <t>SponStruct_5</t>
  </si>
  <si>
    <t>몬스터 스폰 위치를 두번 찍는 이유는 하나의 방에서 전투가 두번 일어나는 경우( Wave_2)의 상황에 몬스터를 다시 스폰시킬 위치를 표시하기 위함</t>
    <phoneticPr fontId="1" type="noConversion"/>
  </si>
  <si>
    <t>BOOL_RandomStruct</t>
    <phoneticPr fontId="1" type="noConversion"/>
  </si>
  <si>
    <t>WARPON</t>
    <phoneticPr fontId="1" type="noConversion"/>
  </si>
  <si>
    <t>x</t>
    <phoneticPr fontId="1" type="noConversion"/>
  </si>
  <si>
    <t>1분 30초</t>
    <phoneticPr fontId="1" type="noConversion"/>
  </si>
  <si>
    <t>세부 기획 사항</t>
    <phoneticPr fontId="1" type="noConversion"/>
  </si>
  <si>
    <t>ㄴ던전 클리어시 유저가 잃은 시간 값의 75%를 회복한다.</t>
    <phoneticPr fontId="1" type="noConversion"/>
  </si>
  <si>
    <t>ㄴ던전 클리어시 유저가 잃은 시간 값이 없는 경우 현재 가진 시간값의 10%를 회복한다.</t>
    <phoneticPr fontId="1" type="noConversion"/>
  </si>
  <si>
    <t>ㄴ게임도중 아이템과 버프로 시간 값을 증가 시킬 수 있는데 이때 최대 시간값 이상으로 증가 가능</t>
    <phoneticPr fontId="1" type="noConversion"/>
  </si>
  <si>
    <t>ㄴ최대 시간 값이란 스텟벨런스 요소로 어느 정도 클리어 가능성을 가지고 난이도를 조절하기 위해 넣어둔 장치이다.</t>
    <phoneticPr fontId="1" type="noConversion"/>
  </si>
  <si>
    <t>ㄴ결과적으로 시간값이 많이 있든 없든 체력이 0이되면 사망하는 것은 똑같기에 최대 시간값은 삭제하는 것이 좋을 것 같다.</t>
    <phoneticPr fontId="1" type="noConversion"/>
  </si>
  <si>
    <t>시스템 추가</t>
    <phoneticPr fontId="1" type="noConversion"/>
  </si>
  <si>
    <t>던전에서 사망하거나 클리어시 게임의 결과를 보여주는 화면에서 해당 게임에서 획득한 아이템들 중 3개를 보여주고 유저가 원하는 아이템을 가져갈 수 있도록 한다.</t>
  </si>
  <si>
    <t>유저가 선택하는 할 수 있는 아이템 3개는 사망직전 인벤토리에(유저가 착용중인 아이템 포함) 있던 아이템들로 다수의 아이템이 있을 경우 랜덤으로 3개의 아이템을 뽑아서 보여준다.</t>
  </si>
  <si>
    <t>만약 유저가 원하는 아이템이 나오지 않은 경우 유저의 게임 재화를 소비해 새롭게 3 아이템을 뽑을 수 있다. 위 경우 이전에 등장했던 아이템은 다시 등장하지 않는다.</t>
  </si>
  <si>
    <t>그렇게 가져간 아이템을 다음 게임에 사용할 수 있는데 조건이 있다.</t>
  </si>
  <si>
    <t>아이템의 등급별로 봉인을 해제할 수 있는 조건을 부여해 해당 조건을 만족할 경우에만 해당 아이템을 사용할 수 있도록 한다.</t>
  </si>
  <si>
    <t>위 방식으로 게임에 가져간 아이템은 해당 게임을 종료하게 되면 동일한 아이템 선택창에 등장하지 않는다. _&gt; 소비 됨</t>
  </si>
  <si>
    <t>즉 유저가 던전을 나오면서 원하는 아이템을 하나 가지고 나올 수 있지만 해당아이템을 다시 던전에 가져 가면 해당게임에서 사라진다.</t>
  </si>
  <si>
    <t>ver_1.0.003</t>
  </si>
  <si>
    <t>스테이지 별 방 생성 개수 범위 지정(Max, Min)</t>
    <phoneticPr fontId="1" type="noConversion"/>
  </si>
  <si>
    <t>ㄴ최대시간 값이 사라짐으로 시간 값의 범위가 무한 정으로 늘어남 소모 아이템을 통해 플레이어가 시간을 회복하면 무한히 증가 되어 운이 좋은 플레이어에게 유리하게 게임이 진행된다.</t>
    <phoneticPr fontId="1" type="noConversion"/>
  </si>
  <si>
    <t>ㄴ최대시간 값은 유지하되 기본 최대 시간을 2분으로 지정한다. 대신 어빌리티 포인트를 통해 최대 시간을 증가 시킬 수 있도록 하는 것이 좋을 것 같다.</t>
    <phoneticPr fontId="1" type="noConversion"/>
  </si>
  <si>
    <t>어빌리티 효과를 스킬에서 뽑아서 사용할 수 있을 것 같다.</t>
    <phoneticPr fontId="1" type="noConversion"/>
  </si>
  <si>
    <t>스킬  사용시 소모되는 시간값 -2</t>
    <phoneticPr fontId="1" type="noConversion"/>
  </si>
  <si>
    <t>EffectStatus</t>
    <phoneticPr fontId="1" type="noConversion"/>
  </si>
  <si>
    <t>DB 데이터 시트 character에 현재 체력 값은 넣을 필요가 없어 보인다.</t>
    <phoneticPr fontId="1" type="noConversion"/>
  </si>
  <si>
    <t>ㄴ 캐릭터가 던전에 입장하면 최대 체력 또는 최대 공격력 값 등을 입력 받아 두개의 변수 현재 상태, 최대 상태에 저장하기 때문에 게임 진행 중 변경사항은 캐릭터 사망시 의미 없는 (삭제되는) 데이터 임으로 저장할 필요가 없다고 생각함</t>
    <phoneticPr fontId="1" type="noConversion"/>
  </si>
  <si>
    <t>fShilde</t>
    <phoneticPr fontId="1" type="noConversion"/>
  </si>
  <si>
    <t>CheckAbility</t>
    <phoneticPr fontId="1" type="noConversion"/>
  </si>
  <si>
    <t>Character/10001/Ability_Force</t>
    <phoneticPr fontId="1" type="noConversion"/>
  </si>
  <si>
    <t>Character/10001/Ability_Physical</t>
    <phoneticPr fontId="1" type="noConversion"/>
  </si>
  <si>
    <t>Character/10001/Ability_Speed</t>
    <phoneticPr fontId="1" type="noConversion"/>
  </si>
  <si>
    <t>Character/10001/Ability_Greed</t>
    <phoneticPr fontId="1" type="noConversion"/>
  </si>
  <si>
    <t>Character/10001/Ability_System</t>
    <phoneticPr fontId="1" type="noConversion"/>
  </si>
  <si>
    <t>Wave1_Min_Spon</t>
    <phoneticPr fontId="1" type="noConversion"/>
  </si>
  <si>
    <t>Wave1_Max_Spon</t>
    <phoneticPr fontId="1" type="noConversion"/>
  </si>
  <si>
    <t>Wave2_Min_Spon</t>
    <phoneticPr fontId="1" type="noConversion"/>
  </si>
  <si>
    <t>Wave2_Max_Spon</t>
    <phoneticPr fontId="1" type="noConversion"/>
  </si>
  <si>
    <t>Give_Exp</t>
    <phoneticPr fontId="1" type="noConversion"/>
  </si>
  <si>
    <t>유저가 던전 진행 중 게임을 강제 종료 혹은 던전 진행을 그만 둘 시 그동안 진행했던 내용들( 획득 예정 경험치와 아이템 들)을 모두 잃게 된다.</t>
    <phoneticPr fontId="1" type="noConversion"/>
  </si>
  <si>
    <t>ㄴ 던전을 소량 진행 후 종료해 경험치 파밍하는 것을 방지하기 위함</t>
    <phoneticPr fontId="1" type="noConversion"/>
  </si>
  <si>
    <t xml:space="preserve">ㄴ 해당 게임의 결과를 직접 확인하고 </t>
    <phoneticPr fontId="1" type="noConversion"/>
  </si>
  <si>
    <t>ver_1.0.004</t>
  </si>
  <si>
    <t>MinCount</t>
    <phoneticPr fontId="1" type="noConversion"/>
  </si>
  <si>
    <t>MaxCount</t>
    <phoneticPr fontId="1" type="noConversion"/>
  </si>
  <si>
    <t>아이템 시트 수정</t>
    <phoneticPr fontId="1" type="noConversion"/>
  </si>
  <si>
    <t>ver_1.0.005</t>
    <phoneticPr fontId="1" type="noConversion"/>
  </si>
  <si>
    <t>이펙트 시트 추가</t>
    <phoneticPr fontId="1" type="noConversion"/>
  </si>
  <si>
    <t>데이터 필드만 따로 빼서 보여줄 수 있으면 좋겠다. 전체적인 구성을 보기위해서 세부적으로 들어가게 되면 불필요한 작업을 하게됨</t>
    <phoneticPr fontId="1" type="noConversion"/>
  </si>
  <si>
    <t>스키마</t>
    <phoneticPr fontId="1" type="noConversion"/>
  </si>
  <si>
    <t>Player</t>
    <phoneticPr fontId="1" type="noConversion"/>
  </si>
  <si>
    <t>ItmeName</t>
    <phoneticPr fontId="1" type="noConversion"/>
  </si>
  <si>
    <t>bCanMultyAtk</t>
    <phoneticPr fontId="1" type="noConversion"/>
  </si>
  <si>
    <t>p_UseEffect</t>
  </si>
  <si>
    <t>EffectPrefap</t>
    <phoneticPr fontId="1" type="noConversion"/>
  </si>
  <si>
    <t>Text</t>
    <phoneticPr fontId="1" type="noConversion"/>
  </si>
  <si>
    <t>PrefabData : 해당 프리펩의 폴더위치</t>
    <phoneticPr fontId="1" type="noConversion"/>
  </si>
  <si>
    <t>p_WearEffect</t>
    <phoneticPr fontId="1" type="noConversion"/>
  </si>
  <si>
    <t>ItemPrefab</t>
    <phoneticPr fontId="1" type="noConversion"/>
  </si>
  <si>
    <t>MaintainTime</t>
    <phoneticPr fontId="1" type="noConversion"/>
  </si>
  <si>
    <t>MultyAtkCount</t>
    <phoneticPr fontId="1" type="noConversion"/>
  </si>
  <si>
    <t>AddAtkCount</t>
    <phoneticPr fontId="1" type="noConversion"/>
  </si>
  <si>
    <t>AddAtkDemage</t>
    <phoneticPr fontId="1" type="noConversion"/>
  </si>
  <si>
    <t>POTION</t>
    <phoneticPr fontId="1" type="noConversion"/>
  </si>
  <si>
    <t>HEALING</t>
    <phoneticPr fontId="1" type="noConversion"/>
  </si>
  <si>
    <t>BUFF</t>
    <phoneticPr fontId="1" type="noConversion"/>
  </si>
  <si>
    <t>ItemSkill</t>
    <phoneticPr fontId="1" type="noConversion"/>
  </si>
  <si>
    <t>AddHP</t>
    <phoneticPr fontId="1" type="noConversion"/>
  </si>
  <si>
    <t>AddShiled</t>
    <phoneticPr fontId="1" type="noConversion"/>
  </si>
  <si>
    <t>AddPower</t>
    <phoneticPr fontId="1" type="noConversion"/>
  </si>
  <si>
    <t>AddSpeed</t>
    <phoneticPr fontId="1" type="noConversion"/>
  </si>
  <si>
    <t>fWeight</t>
    <phoneticPr fontId="1" type="noConversion"/>
  </si>
  <si>
    <t>봉인 아이템을 따로 보관한 인벤토리가 필요</t>
    <phoneticPr fontId="1" type="noConversion"/>
  </si>
  <si>
    <t>b_IsSeal</t>
    <phoneticPr fontId="1" type="noConversion"/>
  </si>
  <si>
    <t>n_InvenSize</t>
    <phoneticPr fontId="1" type="noConversion"/>
  </si>
  <si>
    <t>SealInvenSize</t>
    <phoneticPr fontId="1" type="noConversion"/>
  </si>
  <si>
    <t>SealInven_1</t>
    <phoneticPr fontId="1" type="noConversion"/>
  </si>
  <si>
    <t>SealInven_2</t>
  </si>
  <si>
    <t>SealInven_3</t>
  </si>
  <si>
    <t>SealInven_4</t>
  </si>
  <si>
    <t>SealInven_5</t>
  </si>
  <si>
    <t>ItemClass</t>
    <phoneticPr fontId="1" type="noConversion"/>
  </si>
  <si>
    <t>AddTime</t>
    <phoneticPr fontId="1" type="noConversion"/>
  </si>
  <si>
    <t>&lt;아이템 생성시 사용되는 값&gt;
MID : 메인 식별 아이디
SID : 서브 식별 아이디 ( 등장 스테이지 확인용 )
MTAG : 아이템 종류 설정 ( 무기, 포션, 악세사리, 휘발성 )
STAG : 아이템 세부 종류 설정 ( 무기 : 검, 총 ) ( 포션 : 힐링 , 버프 ) ( 악세사리 : NONE ) ( 휘발성 : 힐링, 버프 )
ItemName : 아이템 이름
ItmePrefab : 아이템 프리펩
b_IsSeal : 봉인 상태 여부 확인
&lt;아이템의 기본 데이터&gt; 
ItemClass : 아이템 등급 표기 ( 아이템 이름 색을 정함 )
AddHP : HP 회복 또는 최대치 상승에 영향을 주는 데이터
AddShiled : 방어력 상승에 영향을 주는 데이터
AddPower : 공격력 상승에 영향을 주는 데이터
AddSpeed : 이동속도 상승에 영향을 주는 데이터
AddTime : 시간값 회복에 영향을 주는 데이터
ItemSkill : 위 데이터 값으로 만들 수 없는 아이템 효과를 스킬에서 만들어 아이템의 효과로 설정함 ( 이후 스킬과 아이템 효과를 합쳐 스킬 테이블에 작성함 )
MaintainTime : 아이템 효과가 유지되는 시간 데이터
&lt;무기 아이템에 사용되는 데이터&gt;
fAtkRadius : 검 류의 무기 아이템으로 공격시 필요한 공격 범위 값
fAtkDeley : 공격 이후 다음 공격으로 넘어가는데 소요되는 시간 값
bMultyAtk : 다중 공격이 가능한지 설정하는 값
MultyAtkCount : 다중 공격 가능한 경우 한번에 공격할 수 있는 대상의 개수
AddAtkCount : 한번의 공격에 추가 데미지를 주는 횟수
AddAtkDemage : 한번의 공격에 추가되는 데미지의 값 계산에 투입되는 상수값 (해당 값은 소수점 이하 값으로 주어지는 적에게 주어지는 데미지에 곱하는데 사용됨 )
p_UseEffect : 아이템 사용시 연출 효과
p_WearEffect : 아이템 착용시 연출 효과</t>
    <phoneticPr fontId="1" type="noConversion"/>
  </si>
  <si>
    <t>Room/40001</t>
    <phoneticPr fontId="1" type="noConversion"/>
  </si>
  <si>
    <t>Room/40021</t>
    <phoneticPr fontId="1" type="noConversion"/>
  </si>
  <si>
    <t>Room/40041</t>
    <phoneticPr fontId="1" type="noConversion"/>
  </si>
  <si>
    <t>Room/40061</t>
    <phoneticPr fontId="1" type="noConversion"/>
  </si>
  <si>
    <t>Room/40002</t>
    <phoneticPr fontId="1" type="noConversion"/>
  </si>
  <si>
    <t>Room/40003</t>
  </si>
  <si>
    <t>Room/40004</t>
  </si>
  <si>
    <t>Room/40005</t>
  </si>
  <si>
    <t>Room/40006</t>
    <phoneticPr fontId="1" type="noConversion"/>
  </si>
  <si>
    <t>Room/40007</t>
  </si>
  <si>
    <t>Room/40008</t>
  </si>
  <si>
    <t>Room/40009</t>
  </si>
  <si>
    <t>Room/40010</t>
  </si>
  <si>
    <t>Room/40011</t>
  </si>
  <si>
    <t>Room/40012</t>
  </si>
  <si>
    <t>Room/40013</t>
  </si>
  <si>
    <t>Room/40014</t>
  </si>
  <si>
    <t>Room/40015</t>
  </si>
  <si>
    <t>Room/40016</t>
  </si>
  <si>
    <t>Room/40017</t>
  </si>
  <si>
    <t>Room/40018</t>
  </si>
  <si>
    <t>Room/40019</t>
  </si>
  <si>
    <t>Room/40020</t>
  </si>
  <si>
    <t>Room/40022</t>
    <phoneticPr fontId="1" type="noConversion"/>
  </si>
  <si>
    <t>Room/40023</t>
  </si>
  <si>
    <t>Room/40024</t>
  </si>
  <si>
    <t>Room/40025</t>
  </si>
  <si>
    <t>Room/40026</t>
    <phoneticPr fontId="1" type="noConversion"/>
  </si>
  <si>
    <t>Room/40027</t>
  </si>
  <si>
    <t>Room/40028</t>
  </si>
  <si>
    <t>Room/40029</t>
  </si>
  <si>
    <t>Room/40030</t>
  </si>
  <si>
    <t>Room/40031</t>
  </si>
  <si>
    <t>Room/40032</t>
  </si>
  <si>
    <t>Room/40033</t>
  </si>
  <si>
    <t>Room/40034</t>
  </si>
  <si>
    <t>Room/40035</t>
  </si>
  <si>
    <t>Room/40036</t>
  </si>
  <si>
    <t>Room/40037</t>
  </si>
  <si>
    <t>Room/40038</t>
  </si>
  <si>
    <t>Room/40039</t>
  </si>
  <si>
    <t>Room/40040</t>
  </si>
  <si>
    <t>Room/40042</t>
    <phoneticPr fontId="1" type="noConversion"/>
  </si>
  <si>
    <t>Room/40043</t>
  </si>
  <si>
    <t>Room/40044</t>
  </si>
  <si>
    <t>Room/40045</t>
  </si>
  <si>
    <t>Room/40046</t>
    <phoneticPr fontId="1" type="noConversion"/>
  </si>
  <si>
    <t>Room/40047</t>
  </si>
  <si>
    <t>Room/40048</t>
  </si>
  <si>
    <t>Room/40049</t>
  </si>
  <si>
    <t>Room/40050</t>
  </si>
  <si>
    <t>Room/40051</t>
  </si>
  <si>
    <t>Room/40052</t>
  </si>
  <si>
    <t>Room/40053</t>
  </si>
  <si>
    <t>Room/40054</t>
  </si>
  <si>
    <t>Room/40055</t>
  </si>
  <si>
    <t>Room/40056</t>
  </si>
  <si>
    <t>Room/40057</t>
  </si>
  <si>
    <t>Room/40058</t>
  </si>
  <si>
    <t>Room/40059</t>
  </si>
  <si>
    <t>Room/40060</t>
  </si>
  <si>
    <t>Room/40062</t>
    <phoneticPr fontId="1" type="noConversion"/>
  </si>
  <si>
    <t>Room/40063</t>
  </si>
  <si>
    <t>Room/40064</t>
  </si>
  <si>
    <t>Room/40065</t>
  </si>
  <si>
    <t>Room/40066</t>
    <phoneticPr fontId="1" type="noConversion"/>
  </si>
  <si>
    <t>Room/40067</t>
  </si>
  <si>
    <t>Room/40068</t>
  </si>
  <si>
    <t>Room/40069</t>
  </si>
  <si>
    <t>Room/40070</t>
  </si>
  <si>
    <t>Room/40071</t>
  </si>
  <si>
    <t>Room/40072</t>
  </si>
  <si>
    <t>Room/40073</t>
  </si>
  <si>
    <t>Room/40074</t>
  </si>
  <si>
    <t>Room/40075</t>
  </si>
  <si>
    <t>Room/40076</t>
  </si>
  <si>
    <t>Room/40077</t>
  </si>
  <si>
    <t>Room/40078</t>
  </si>
  <si>
    <t>Room/40079</t>
  </si>
  <si>
    <t>Room/40080</t>
  </si>
  <si>
    <t>MID : 층 식별 값
SID : 스테이지 식별 값
MinCount : 해당 층에 생성할 최소 방 개수
MaxCount : 해당 층에 생성할 최대 방 개수
StartRoom : 해당 층의 시작 방의 데이터
BossRoom : 해당 층의 보스 방의 데이터
RoomData_1~15 : 해당 층에 랜덤으로 생성되는 방들의 데이터
Give_EXP : 해당 층을 클리어 했을 시 유저에게 지급 될 예정 경험치</t>
    <phoneticPr fontId="1" type="noConversion"/>
  </si>
  <si>
    <t>Wave1_SponMonster_1</t>
    <phoneticPr fontId="1" type="noConversion"/>
  </si>
  <si>
    <t>Wave1_SponMonster_2</t>
  </si>
  <si>
    <t>Wave1_SponMonster_3</t>
  </si>
  <si>
    <t>Wave1_SponMonster_4</t>
  </si>
  <si>
    <t>Wave1_SponMonster_5</t>
  </si>
  <si>
    <t>MID : 방 식별 번호
PrefapName : 해당 방을 생성시 참조할 Prefab의 이름
RoomStatus : 해당 방의 종류 ( 시작 방인지 보스방인지 일반 방인지 설정함 )
b_RandomStruct : 해당 방에 랜덤 생성할 정보가 있는지 알려주는 데이터
SponStruct_1~5 : 해당 방에 랜덤 생성할 구조물의 종류를 지정 1~5 종 중 하나를 선택해 생성
Wave_1 : 몬스터 생성 1단계를 의미 false일 경우 생성 x
Wave1_MinSpon : 1웨이브 몬스터 최소 생성 개수
Wave1_MaxSpon : 1웨이브 몬스터 최대 생성 개수
Wave1_SponMonster_1~5 : 1웨이브에 각 방마다 생성될 몬스터 종류 지정
Wave_2 : 몬스터 생성 2단계를 의미 false일 경우 생성 x
Wave2_MinSpon : 2웨이브 몬스터 최소 생성 개수
Wave2_MaxSpon : 2웨이브 몬스터 최대 생성 개수
Wave2_SponMonster_1~5 : 2웨이브에 각 방마다 생성될 몬스터 종류 지정
NPC_1~3 : 전투 종료 후 등장할 NPC 지정
GiveEXP : 해당 방을 클리어한 이후 유저에게 지급될 예정의 EXP</t>
    <phoneticPr fontId="1" type="noConversion"/>
  </si>
  <si>
    <t>LevelUP</t>
    <phoneticPr fontId="1" type="noConversion"/>
  </si>
  <si>
    <t xml:space="preserve">
Level : 플레이어의 레벨을 의미
NeedExp : 다음 레벨로 올라가는데 필요한 경험치
AbilityPoint : 해당 레벨을 달성했을때 지급되는 어빌리티 포인트
TotalPoint : 해당 레벨에서 어빌리티를 초기화 했을때 유저가 다시 받게 되는 어빌리티 포인트</t>
    <phoneticPr fontId="1" type="noConversion"/>
  </si>
  <si>
    <t>플레이어 캐릭터의 레벨업에 필요한 레벨별 경험치량을 정리한 시트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</si>
  <si>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&lt;캐릭터 생성시 사용되는 값&gt;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i/>
        <sz val="11"/>
        <color theme="1"/>
        <rFont val="맑은 고딕"/>
        <family val="3"/>
        <charset val="129"/>
        <scheme val="minor"/>
      </rPr>
      <t xml:space="preserve">SID : 몬스터 등장 스테이지 설정
MTAG : 해당캐릭터의 종류(플레이어인지 몬스터인지)
STAG : 몬스터의 경우 세부 부류로 일반몬스터, 엘리트 몬스터, 보스몬스터로 분류
CharName : 몬스터, NPC의 이름
Prefab : 해당 하는 프리팹 설정
</t>
    </r>
    <r>
      <rPr>
        <b/>
        <sz val="11"/>
        <color theme="1"/>
        <rFont val="맑은 고딕"/>
        <family val="3"/>
        <charset val="129"/>
        <scheme val="minor"/>
      </rPr>
      <t>&lt;기본 값 (Character_script에서 참조)&gt;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i/>
        <sz val="11"/>
        <color theme="1"/>
        <rFont val="맑은 고딕"/>
        <family val="3"/>
        <charset val="129"/>
        <scheme val="minor"/>
      </rPr>
      <t xml:space="preserve">fHP : 기본 체력
fShield : 기본 방어력
fPower : 기본 공격력
fSpeed : 기본 이동속도
fSeeRadius : 시야범위
Max_ : 위 기본 값들의 최대 값
</t>
    </r>
    <r>
      <rPr>
        <b/>
        <sz val="11"/>
        <color theme="1"/>
        <rFont val="맑은 고딕"/>
        <family val="3"/>
        <charset val="129"/>
        <scheme val="minor"/>
      </rPr>
      <t>&lt;Manager에서 사용하는 값(몬스터의 경우 AI_Script)&gt;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i/>
        <sz val="11"/>
        <color theme="1"/>
        <rFont val="맑은 고딕"/>
        <family val="3"/>
        <charset val="129"/>
        <scheme val="minor"/>
      </rPr>
      <t>UseItem : 현재 사용중인 아이템 (해당 아이템의 prefab을 출력)
SubItem : 교체 대기 중인 아이템 (출력x)
Level : 레벨
EXP : 경험치
SuperModeTime : 무적 시간 값
Skill : 스킬 데이터
Ability_00 : 능력치 강화용 시트
ClearStage : 최대 클리어 스테이지 표시
InvenSize : 인벤토리 사이즈</t>
    </r>
    <r>
      <rPr>
        <sz val="11"/>
        <color theme="1"/>
        <rFont val="맑은 고딕"/>
        <family val="3"/>
        <charset val="129"/>
        <scheme val="minor"/>
      </rPr>
      <t xml:space="preserve">
SealInvenSize : 봉인 아이템 보관용 인벤토리 사이즈( 창고 )
SealInven_1~5 : 보관 중인 아이템 정보</t>
    </r>
    <phoneticPr fontId="1" type="noConversion"/>
  </si>
  <si>
    <t>n_ClearStage</t>
    <phoneticPr fontId="1" type="noConversion"/>
  </si>
  <si>
    <t>크리티컬 확률 증가</t>
    <phoneticPr fontId="1" type="noConversion"/>
  </si>
  <si>
    <t>크리티컬 데미지 증가</t>
    <phoneticPr fontId="1" type="noConversion"/>
  </si>
  <si>
    <t>방어력 관통 확률 증가</t>
    <phoneticPr fontId="1" type="noConversion"/>
  </si>
  <si>
    <t>데미지 증가</t>
    <phoneticPr fontId="1" type="noConversion"/>
  </si>
  <si>
    <t>Force 관련 효과</t>
    <phoneticPr fontId="1" type="noConversion"/>
  </si>
  <si>
    <t>Physical 관련 효과</t>
    <phoneticPr fontId="1" type="noConversion"/>
  </si>
  <si>
    <t>체력 증가</t>
    <phoneticPr fontId="1" type="noConversion"/>
  </si>
  <si>
    <t>방어력 증가</t>
    <phoneticPr fontId="1" type="noConversion"/>
  </si>
  <si>
    <t>체력 회복량 증가</t>
    <phoneticPr fontId="1" type="noConversion"/>
  </si>
  <si>
    <t>사망시 1회 부활</t>
    <phoneticPr fontId="1" type="noConversion"/>
  </si>
  <si>
    <t>Speed 관련 효과</t>
    <phoneticPr fontId="1" type="noConversion"/>
  </si>
  <si>
    <t>DB_스키마 추가 / 어빌리티 효과에 따라 character 시트에 변화를 주어야 한다. ( 데이터 추가 필요 )</t>
    <phoneticPr fontId="1" type="noConversion"/>
  </si>
  <si>
    <t>회피율 증가</t>
    <phoneticPr fontId="1" type="noConversion"/>
  </si>
  <si>
    <t>적중률 증가</t>
    <phoneticPr fontId="1" type="noConversion"/>
  </si>
  <si>
    <t>퍼센트로 계산</t>
    <phoneticPr fontId="1" type="noConversion"/>
  </si>
  <si>
    <t>추가 값</t>
    <phoneticPr fontId="1" type="noConversion"/>
  </si>
  <si>
    <t>"+-00"</t>
    <phoneticPr fontId="1" type="noConversion"/>
  </si>
  <si>
    <t>"+-00%"</t>
    <phoneticPr fontId="1" type="noConversion"/>
  </si>
  <si>
    <t>공격력 증가</t>
    <phoneticPr fontId="1" type="noConversion"/>
  </si>
  <si>
    <t>HP 증가</t>
    <phoneticPr fontId="1" type="noConversion"/>
  </si>
  <si>
    <t>이동속도 증가</t>
    <phoneticPr fontId="1" type="noConversion"/>
  </si>
  <si>
    <t>인벤토리 최대 무게 증가</t>
    <phoneticPr fontId="1" type="noConversion"/>
  </si>
  <si>
    <t>스킬 쿨타임 감소</t>
    <phoneticPr fontId="1" type="noConversion"/>
  </si>
  <si>
    <t>Greed 관련 효과</t>
    <phoneticPr fontId="1" type="noConversion"/>
  </si>
  <si>
    <t>none</t>
    <phoneticPr fontId="1" type="noConversion"/>
  </si>
  <si>
    <t>기본 크리티컬 확률 20%</t>
    <phoneticPr fontId="1" type="noConversion"/>
  </si>
  <si>
    <t>force를 모두 올려서 달성할 수 있는 최대 크리티컬 확률 60%</t>
    <phoneticPr fontId="1" type="noConversion"/>
  </si>
  <si>
    <t>나머지 40%는 아이템에서 획득</t>
    <phoneticPr fontId="1" type="noConversion"/>
  </si>
  <si>
    <t>치명타 확률 증가</t>
    <phoneticPr fontId="1" type="noConversion"/>
  </si>
  <si>
    <t>기존 크리티컬 데미지는 120% (1.2배) 증가됨</t>
    <phoneticPr fontId="1" type="noConversion"/>
  </si>
  <si>
    <t>해당 데미지 값을 변경해야 됨</t>
    <phoneticPr fontId="1" type="noConversion"/>
  </si>
  <si>
    <t>공격력 추가 %</t>
    <phoneticPr fontId="1" type="noConversion"/>
  </si>
  <si>
    <t>치명타 데미지</t>
    <phoneticPr fontId="1" type="noConversion"/>
  </si>
  <si>
    <t>방어력 관통 확률</t>
    <phoneticPr fontId="1" type="noConversion"/>
  </si>
  <si>
    <t>기존 방어구 관통 확률 20%</t>
    <phoneticPr fontId="1" type="noConversion"/>
  </si>
  <si>
    <t>어빌리티 레벨</t>
    <phoneticPr fontId="1" type="noConversion"/>
  </si>
  <si>
    <t>시작 아이템 변화</t>
    <phoneticPr fontId="1" type="noConversion"/>
  </si>
  <si>
    <t>대검</t>
    <phoneticPr fontId="1" type="noConversion"/>
  </si>
  <si>
    <t>시작 인벤토리 아이템</t>
    <phoneticPr fontId="1" type="noConversion"/>
  </si>
  <si>
    <t>부적</t>
    <phoneticPr fontId="1" type="noConversion"/>
  </si>
  <si>
    <t>추가 공격력</t>
    <phoneticPr fontId="1" type="noConversion"/>
  </si>
  <si>
    <t>Ability 라는 용어를 Potential을 줄여 Poten으로 사용</t>
    <phoneticPr fontId="1" type="noConversion"/>
  </si>
  <si>
    <t xml:space="preserve">플레이어는 서로다른 잠재력 종류들 중에 원하는 것을 잠재력 포인트를 소비해 업그레이드 할 수 있다. </t>
    <phoneticPr fontId="1" type="noConversion"/>
  </si>
  <si>
    <t>Poten</t>
    <phoneticPr fontId="1" type="noConversion"/>
  </si>
  <si>
    <t>w</t>
    <phoneticPr fontId="1" type="noConversion"/>
  </si>
  <si>
    <t>Poten_Force</t>
    <phoneticPr fontId="1" type="noConversion"/>
  </si>
  <si>
    <t>Poten_Physical</t>
    <phoneticPr fontId="1" type="noConversion"/>
  </si>
  <si>
    <t>Poten_Speed</t>
    <phoneticPr fontId="1" type="noConversion"/>
  </si>
  <si>
    <t>Poten_Greed</t>
    <phoneticPr fontId="1" type="noConversion"/>
  </si>
  <si>
    <t>Poten_System</t>
    <phoneticPr fontId="1" type="noConversion"/>
  </si>
  <si>
    <t>f_AddPower_Percen</t>
    <phoneticPr fontId="1" type="noConversion"/>
  </si>
  <si>
    <t>f_AddCritical_Percen</t>
    <phoneticPr fontId="1" type="noConversion"/>
  </si>
  <si>
    <t>f_AddCriticalDemage_Percen</t>
    <phoneticPr fontId="1" type="noConversion"/>
  </si>
  <si>
    <t>n_PotenLV</t>
    <phoneticPr fontId="1" type="noConversion"/>
  </si>
  <si>
    <t>f_AddPower</t>
    <phoneticPr fontId="1" type="noConversion"/>
  </si>
  <si>
    <t>f_AddHP</t>
    <phoneticPr fontId="1" type="noConversion"/>
  </si>
  <si>
    <t>f_AddWeight</t>
    <phoneticPr fontId="1" type="noConversion"/>
  </si>
  <si>
    <t>f_AddShiledIgnore_Percen</t>
    <phoneticPr fontId="1" type="noConversion"/>
  </si>
  <si>
    <t>MID : 데이터 식별 번호
SID : 잠재력 확인 번호
n_PotenLV : 잠재력 레벨
f_AddPower : 추가 공격력
f_AddHP : 추가 체력
f_AddSpeed : 추가 이동 속도
f_AddWeight : 추가 인벤토리 무게
f_DeCool : 스킬 쿨타임 감소량
&lt;SID 1 번에 주로 활용되는 데이터&gt;
f_AddPower_percen : 캐릭터 체력 값에 00% 만큼 추가 공격력 제공
f_AddCritical_percen : 치명타 공격 확률 증가
f_AddCriticalDemage_percen : 치명타 데미지 증가량 증가
f_AddShiledIgnore_percen : 방어력 무시 확률</t>
    <phoneticPr fontId="1" type="noConversion"/>
  </si>
  <si>
    <t>ver_1.0.006</t>
  </si>
  <si>
    <t xml:space="preserve">
</t>
    <phoneticPr fontId="1" type="noConversion"/>
  </si>
  <si>
    <t>로그라이크 장르의 가장큰 문제점으로 생각하는 것은 캐릭터의 사망으로 지금까지 플레이했던 모든 기록을 잃는 다는 것이다. 경험치와 포텐 스텟을 통해 보완했지만 효과가 미비할 것으로 판단했다.</t>
    <phoneticPr fontId="1" type="noConversion"/>
  </si>
  <si>
    <t>다른 로그라이크 장르에서 잘 사용하지 않는 방식으로 던전에서 획득했던 아이템을 하나 가지고 마을로 돌아옴으로 다음게임에 활용할 수있도록 한다. - 덕분에 다음 플레이에 대한 부담감이 매우 감소해 지속적으로 플레이 할 수 있는 원동력이 될 것이다.</t>
    <phoneticPr fontId="1" type="noConversion"/>
  </si>
  <si>
    <t xml:space="preserve">방어력 </t>
    <phoneticPr fontId="1" type="noConversion"/>
  </si>
  <si>
    <t>데미지를 감소시키는 양</t>
    <phoneticPr fontId="1" type="noConversion"/>
  </si>
  <si>
    <t xml:space="preserve">퍼센트로 높으면 높을 수록 감소시키는 양이 많아짐 </t>
    <phoneticPr fontId="1" type="noConversion"/>
  </si>
  <si>
    <t>100이 최대</t>
    <phoneticPr fontId="1" type="noConversion"/>
  </si>
  <si>
    <t>기본 10%</t>
    <phoneticPr fontId="1" type="noConversion"/>
  </si>
  <si>
    <t>잠재력으로 통해 증가시킬수 있는 량은 30%</t>
    <phoneticPr fontId="1" type="noConversion"/>
  </si>
  <si>
    <t>장비 아이템으로 증가시킬 수 있는 량은 30%</t>
    <phoneticPr fontId="1" type="noConversion"/>
  </si>
  <si>
    <t>방어력 최대 70%</t>
    <phoneticPr fontId="1" type="noConversion"/>
  </si>
  <si>
    <t>방어력을 통해 공격을 받아 받게 되는 데미지를 방어력 수치만큼 감소시켜 받게 된다.</t>
    <phoneticPr fontId="1" type="noConversion"/>
  </si>
  <si>
    <t>기존 크리티컬 데미지 1.2 배</t>
    <phoneticPr fontId="1" type="noConversion"/>
  </si>
  <si>
    <t>최대 크리티컬 데미지 1.7 배</t>
    <phoneticPr fontId="1" type="noConversion"/>
  </si>
  <si>
    <t>0.5 배 증가 시켜 야 됨</t>
    <phoneticPr fontId="1" type="noConversion"/>
  </si>
  <si>
    <t>f_AddShilde_Percen</t>
    <phoneticPr fontId="1" type="noConversion"/>
  </si>
  <si>
    <t>f_AddHealing_Percen</t>
    <phoneticPr fontId="1" type="noConversion"/>
  </si>
  <si>
    <t>피지컬 포텐을 최대레벨 달성하게 되면 회복 효과가 50%강화되는 효과를 얻을 수 있다.</t>
    <phoneticPr fontId="1" type="noConversion"/>
  </si>
  <si>
    <t>피지컬 포텐의 최대레벨을 당성했을 때 얻을 수 있는 추가 능력치는 없지만 스킬 버프를 하나 획득할 수 있게 된다.</t>
    <phoneticPr fontId="1" type="noConversion"/>
  </si>
  <si>
    <t>사망시 1회 부활을 스킬을 패시브로 사용할 수 있게 되어 죽어도 다시 살아나</t>
    <phoneticPr fontId="1" type="noConversion"/>
  </si>
  <si>
    <t>게임 진행을 계속할 수 있게 된다.</t>
    <phoneticPr fontId="1" type="noConversion"/>
  </si>
  <si>
    <t xml:space="preserve">피지컬 상승으로 공격력을 소량 상승 시킬 수 있다. </t>
    <phoneticPr fontId="1" type="noConversion"/>
  </si>
  <si>
    <t xml:space="preserve">체력 만으로 원활한 게임 진행이 불가능 할 것으로 판단 했고 피지컬 포텐은 초심자에게 추천하기 위해 만들어진 것을 </t>
    <phoneticPr fontId="1" type="noConversion"/>
  </si>
  <si>
    <t>감안하면 공격력 상승은 설득력 있다.</t>
    <phoneticPr fontId="1" type="noConversion"/>
  </si>
  <si>
    <t>피지컬 레벨을 올려 최대로 달성할 수 있는 추가 공격력 퍼센트</t>
    <phoneticPr fontId="1" type="noConversion"/>
  </si>
  <si>
    <t>speed 포텐을 성장 시켜 얻을 수 있는 효과는 이동 속도 증가와 회피율 증가 적중률 증가 , 크리티컬 확률 증가, 크리티컬 데미지 증가이다.</t>
    <phoneticPr fontId="1" type="noConversion"/>
  </si>
  <si>
    <t>캐릭터의 기본 이동 속도는 5.00</t>
    <phoneticPr fontId="1" type="noConversion"/>
  </si>
  <si>
    <t>포텐을 통해 성장 시킬 수 있는 최대 이동 속도는 7.00</t>
    <phoneticPr fontId="1" type="noConversion"/>
  </si>
  <si>
    <t>나머지 아이템으로 증가 시킬 수 있는 최대 이동 속도는 10 … 너무 빠르지 않나 라는 생각이 들지만 추후에 조정</t>
    <phoneticPr fontId="1" type="noConversion"/>
  </si>
  <si>
    <t>회피율은 0 에서 시작 초기에는 적의 공격을 모두 맞게 된다.</t>
    <phoneticPr fontId="1" type="noConversion"/>
  </si>
  <si>
    <t>해당 부분이 난이도를 올리게 됨으로 유저는 자연스럽게 공격을 회피할 수 있는 수단을 찾아 speed 잠재력을 올리게 된다.</t>
    <phoneticPr fontId="1" type="noConversion"/>
  </si>
  <si>
    <t>speed 포텐( 잠재력)을 통해 올릴 수 있는 최대 회피률은 50% ( 0.5)</t>
    <phoneticPr fontId="1" type="noConversion"/>
  </si>
  <si>
    <t>speed 포텐 lv 5 부터 해당 효과를 조금씩 강화 할 수 있게 된다.</t>
    <phoneticPr fontId="1" type="noConversion"/>
  </si>
  <si>
    <t>적중률은 적 몬스터 의 회피률을 무시하는 확률로 100%가 되었을 때 적 몬스터의 회피율을 무조건 적으로 무시하고 데미지를 줄 수 있게 된다.</t>
    <phoneticPr fontId="1" type="noConversion"/>
  </si>
  <si>
    <t>적중률 또한 최대 50%확률로 아이템으로 얻을 수 있는 최대 적중률은 30% 잠재력을 통해 획득할 수 있는 잠재력은 20%로 제한</t>
    <phoneticPr fontId="1" type="noConversion"/>
  </si>
  <si>
    <t>잠재력으로 올릴 수 있는 회피률의 양이 너무 큰 것 같다. 아이템을 포함해 적의 공격을 회피 할 수 있는 확률을 0.5로 설정하고 아이템을 통해 획득할 수 있는 회피률은 0.3 나머지 유저가 포텐 레벨을 올려 증가 시킬 수 있는 잠재력의 최대치를 0.2으로 설정하자.</t>
    <phoneticPr fontId="1" type="noConversion"/>
  </si>
  <si>
    <t>적중률은 회피률의 반대로 사용하자 잠재력으로 얻을 수 있는 적중률의 값이 아이템에서 획득할 수 있는 적중률 보다 높아야 해당 능력치를 올려야 하는 필요성을 유저가 느끼기 때문</t>
    <phoneticPr fontId="1" type="noConversion"/>
  </si>
  <si>
    <t>아이템 20% 잠재력 30%</t>
    <phoneticPr fontId="1" type="noConversion"/>
  </si>
  <si>
    <t xml:space="preserve">Prefab의 종류별로 시트를 나누어 주소값을 데이터로 저장한다. </t>
    <phoneticPr fontId="1" type="noConversion"/>
  </si>
  <si>
    <t xml:space="preserve">폴더별로 연관된 데이터를 묶어 관리하는 것처럼 관련 데이터를 쉽게 접근하고 조정할 수 있도록 하기 위해 </t>
    <phoneticPr fontId="1" type="noConversion"/>
  </si>
  <si>
    <t>Prefab 시트에 저장된 주소값을 통해 게임 실행시 데이터를 찾아 게임에 올려 실행 할 수 있도록 한다.</t>
    <phoneticPr fontId="1" type="noConversion"/>
  </si>
  <si>
    <t>proposition</t>
    <phoneticPr fontId="1" type="noConversion"/>
  </si>
  <si>
    <t>Poten 시트에 데이터를 정리한 후 변경된 요소를 Character시트에 반영하자
이후 스킬 시트를 정리 -&gt; 아이템 시트 수정
구조물 시트 정리 후 전체 검토</t>
    <phoneticPr fontId="1" type="noConversion"/>
  </si>
  <si>
    <t xml:space="preserve">어빌리티를 잠재력을 의미하는 Poten으로 변경했다. 
Poten 시트 작성 중 </t>
    <phoneticPr fontId="1" type="noConversion"/>
  </si>
  <si>
    <t>캐릭터의 상태 값이 Poten 시트를 작성하며 일부 요소를 추가 하게 될 예정</t>
    <phoneticPr fontId="1" type="noConversion"/>
  </si>
  <si>
    <t>치명타 계념과 방어구 관통, 적중과 회피, 등등 게임내 전투 요소를 추가해 데이터를 수정 보완하게 될 에정</t>
    <phoneticPr fontId="1" type="noConversion"/>
  </si>
  <si>
    <t>해당 데이터는 다시 아이템과 스킬에도 반영될 예정</t>
    <phoneticPr fontId="1" type="noConversion"/>
  </si>
  <si>
    <t>아이템 무게 감소</t>
    <phoneticPr fontId="1" type="noConversion"/>
  </si>
  <si>
    <t xml:space="preserve">인벤토리 칸 증가 </t>
    <phoneticPr fontId="1" type="noConversion"/>
  </si>
  <si>
    <t>봉인 아이템 무료뽑기 횟수 +2</t>
    <phoneticPr fontId="1" type="noConversion"/>
  </si>
  <si>
    <t>n_AddInvenSize</t>
    <phoneticPr fontId="1" type="noConversion"/>
  </si>
  <si>
    <t>f_DeWeight</t>
    <phoneticPr fontId="1" type="noConversion"/>
  </si>
  <si>
    <t>f_DamageMiss</t>
    <phoneticPr fontId="1" type="noConversion"/>
  </si>
  <si>
    <t>f_Hit_Percen</t>
    <phoneticPr fontId="1" type="noConversion"/>
  </si>
  <si>
    <t>n_AddCount_ItemDraws</t>
    <phoneticPr fontId="1" type="noConversion"/>
  </si>
  <si>
    <t>스킬 사용시 소비되는 시간 감소</t>
    <phoneticPr fontId="1" type="noConversion"/>
  </si>
  <si>
    <t>스킬 획득 밑 효과 강화</t>
    <phoneticPr fontId="1" type="noConversion"/>
  </si>
  <si>
    <t>c_UpgradeSkill_1</t>
  </si>
  <si>
    <t>c_UpgradeSkill_2</t>
    <phoneticPr fontId="1" type="noConversion"/>
  </si>
  <si>
    <t>c_UpgradeSkill_3</t>
  </si>
  <si>
    <t>c_UpgradeSkill_4</t>
  </si>
  <si>
    <t>System파트에 스킬 부분은 Skill 시트와 함께 작성</t>
    <phoneticPr fontId="1" type="noConversion"/>
  </si>
  <si>
    <t>f_AddMovSpeed</t>
    <phoneticPr fontId="1" type="noConversion"/>
  </si>
  <si>
    <t>f_DeCool_Percen</t>
    <phoneticPr fontId="1" type="noConversion"/>
  </si>
  <si>
    <t>f_TimeHealing_Percen</t>
    <phoneticPr fontId="1" type="noConversion"/>
  </si>
  <si>
    <t>f_AddTime_Percen</t>
    <phoneticPr fontId="1" type="noConversion"/>
  </si>
  <si>
    <t>f_DeResources_Percen</t>
    <phoneticPr fontId="1" type="noConversion"/>
  </si>
  <si>
    <t>f_InvenWeight</t>
    <phoneticPr fontId="1" type="noConversion"/>
  </si>
  <si>
    <t>f_Critical_Percen</t>
    <phoneticPr fontId="1" type="noConversion"/>
  </si>
  <si>
    <t>f_CriticalDam_Percen</t>
    <phoneticPr fontId="1" type="noConversion"/>
  </si>
  <si>
    <t>f_DeCoolT_Percen</t>
    <phoneticPr fontId="1" type="noConversion"/>
  </si>
  <si>
    <t>f_DeSkillResource_Percen</t>
    <phoneticPr fontId="1" type="noConversion"/>
  </si>
  <si>
    <t>f_HealingUp_Percen</t>
    <phoneticPr fontId="1" type="noConversion"/>
  </si>
  <si>
    <t>AMULET</t>
  </si>
  <si>
    <t>NameText/140101</t>
  </si>
  <si>
    <t>NameText/140102</t>
  </si>
  <si>
    <t>NameText/140103</t>
  </si>
  <si>
    <t>NameText/140104</t>
  </si>
  <si>
    <t>NameText/140105</t>
  </si>
  <si>
    <t>NameText/140106</t>
  </si>
  <si>
    <t>NameText/140107</t>
  </si>
  <si>
    <t>NameText/140108</t>
  </si>
  <si>
    <t>NameText/140109</t>
  </si>
  <si>
    <t>NameText/140110</t>
  </si>
  <si>
    <t>NameText/140111</t>
  </si>
  <si>
    <t>NameText/140112</t>
  </si>
  <si>
    <t>NameText/140113</t>
  </si>
  <si>
    <t>NameText/140114</t>
  </si>
  <si>
    <t>NameText/140115</t>
  </si>
  <si>
    <t>NameText/140116</t>
  </si>
  <si>
    <t>NameText/140117</t>
  </si>
  <si>
    <t>NameText/140118</t>
  </si>
  <si>
    <t>NameText/140119</t>
  </si>
  <si>
    <t>NameText/140120</t>
  </si>
  <si>
    <t>NameText/140121</t>
  </si>
  <si>
    <t>NameText/140122</t>
  </si>
  <si>
    <t>NameText/140123</t>
  </si>
  <si>
    <t>NameText/140124</t>
  </si>
  <si>
    <t>NameText/140125</t>
  </si>
  <si>
    <t>NameText/140126</t>
  </si>
  <si>
    <t>NameText/140127</t>
  </si>
  <si>
    <t>NameText/140128</t>
  </si>
  <si>
    <t>NameText/140129</t>
  </si>
  <si>
    <t>NameText/140130</t>
  </si>
  <si>
    <t>NameText/140131</t>
  </si>
  <si>
    <t>NameText/140132</t>
  </si>
  <si>
    <t>NameText/140133</t>
  </si>
  <si>
    <t>NameText/140134</t>
  </si>
  <si>
    <t>NameText/140135</t>
  </si>
  <si>
    <t>NameText/140136</t>
  </si>
  <si>
    <t>NameText/140137</t>
  </si>
  <si>
    <t>NameText/140138</t>
  </si>
  <si>
    <t>NameText/140139</t>
  </si>
  <si>
    <t>NameText/140140</t>
  </si>
  <si>
    <t>NameText/140141</t>
  </si>
  <si>
    <t>NameText/140142</t>
  </si>
  <si>
    <t>NameText/140143</t>
  </si>
  <si>
    <t>NameText/140144</t>
  </si>
  <si>
    <t>NameText/140145</t>
  </si>
  <si>
    <t>NameText/140146</t>
  </si>
  <si>
    <t>NameText/140147</t>
  </si>
  <si>
    <t>NameText/140148</t>
  </si>
  <si>
    <t>NameText/140149</t>
  </si>
  <si>
    <t>NameText/140150</t>
  </si>
  <si>
    <t>NameText/140151</t>
  </si>
  <si>
    <t>NameText/140152</t>
  </si>
  <si>
    <t>NameText/140153</t>
  </si>
  <si>
    <t>NameText/140154</t>
  </si>
  <si>
    <t>NameText/140155</t>
  </si>
  <si>
    <t>NameText/140156</t>
  </si>
  <si>
    <t>NameText/140157</t>
  </si>
  <si>
    <t>NameText/140158</t>
  </si>
  <si>
    <t>NameText/140159</t>
  </si>
  <si>
    <t>NameText/140160</t>
  </si>
  <si>
    <t>NameText/140161</t>
  </si>
  <si>
    <t>NameText/140162</t>
  </si>
  <si>
    <t>NameText/140163</t>
  </si>
  <si>
    <t>NameText/140164</t>
  </si>
  <si>
    <t>NameText/140165</t>
  </si>
  <si>
    <t>NameText/140166</t>
  </si>
  <si>
    <t>NameText/140167</t>
  </si>
  <si>
    <t>NameText/140168</t>
  </si>
  <si>
    <t>NameText/140169</t>
  </si>
  <si>
    <t>NameText/140170</t>
  </si>
  <si>
    <t>NameText/140171</t>
  </si>
  <si>
    <t>NameText/140172</t>
  </si>
  <si>
    <t>NameText/140173</t>
  </si>
  <si>
    <t>NameText/140174</t>
  </si>
  <si>
    <t>NameText/140175</t>
  </si>
  <si>
    <t>NameText/140176</t>
  </si>
  <si>
    <t>NameText/140177</t>
  </si>
  <si>
    <t>NameText/140178</t>
  </si>
  <si>
    <t>NameText/140179</t>
  </si>
  <si>
    <t>NameText/140180</t>
  </si>
  <si>
    <t>NameText/140181</t>
  </si>
  <si>
    <t>NameText/140182</t>
  </si>
  <si>
    <t>NameText/140183</t>
  </si>
  <si>
    <t>NameText/140184</t>
  </si>
  <si>
    <t>NameText/140185</t>
  </si>
  <si>
    <t>NameText/140186</t>
  </si>
  <si>
    <t>NameText/140187</t>
  </si>
  <si>
    <t>NameText/140188</t>
  </si>
  <si>
    <t>NameText/140189</t>
  </si>
  <si>
    <t>NameText/140190</t>
  </si>
  <si>
    <t>NameText/140191</t>
  </si>
  <si>
    <t>NameText/140192</t>
  </si>
  <si>
    <t>NameText/140193</t>
  </si>
  <si>
    <t>NameText/140194</t>
  </si>
  <si>
    <t>NameText/140195</t>
  </si>
  <si>
    <t>NameText/140196</t>
  </si>
  <si>
    <t>NameText/140197</t>
  </si>
  <si>
    <t>NameText/140198</t>
  </si>
  <si>
    <t>NameText/140199</t>
  </si>
  <si>
    <t>NameText/140200</t>
  </si>
  <si>
    <t>NameText/140201</t>
  </si>
  <si>
    <t>NameText/140202</t>
  </si>
  <si>
    <t>NameText/140203</t>
  </si>
  <si>
    <t>NameText/140204</t>
  </si>
  <si>
    <t>ItemPrefab/100001</t>
    <phoneticPr fontId="1" type="noConversion"/>
  </si>
  <si>
    <t>ItemPrefab/100002</t>
  </si>
  <si>
    <t>ItemPrefab/100003</t>
  </si>
  <si>
    <t>ItemPrefab/100004</t>
  </si>
  <si>
    <t>ItemPrefab/100005</t>
  </si>
  <si>
    <t>ItemPrefab/100006</t>
  </si>
  <si>
    <t>ItemPrefab/100007</t>
  </si>
  <si>
    <t>ItemPrefab/100008</t>
  </si>
  <si>
    <t>ItemPrefab/100009</t>
  </si>
  <si>
    <t>ItemPrefab/100010</t>
  </si>
  <si>
    <t>ItemPrefab/100011</t>
  </si>
  <si>
    <t>ItemPrefab/100012</t>
  </si>
  <si>
    <t>ItemPrefab/100013</t>
  </si>
  <si>
    <t>ItemPrefab/100014</t>
  </si>
  <si>
    <t>ItemPrefab/100015</t>
  </si>
  <si>
    <t>ItemPrefab/100016</t>
  </si>
  <si>
    <t>ItemPrefab/100017</t>
  </si>
  <si>
    <t>ItemPrefab/100018</t>
  </si>
  <si>
    <t>ItemPrefab/100019</t>
  </si>
  <si>
    <t>ItemPrefab/100020</t>
  </si>
  <si>
    <t>ItemPrefab/100021</t>
  </si>
  <si>
    <t>ItemPrefab/100022</t>
  </si>
  <si>
    <t>ItemPrefab/100023</t>
  </si>
  <si>
    <t>ItemPrefab/100024</t>
  </si>
  <si>
    <t>ItemPrefab/100025</t>
  </si>
  <si>
    <t>ItemPrefab/100026</t>
  </si>
  <si>
    <t>ItemPrefab/100027</t>
  </si>
  <si>
    <t>ItemPrefab/100028</t>
  </si>
  <si>
    <t>ItemPrefab/100029</t>
  </si>
  <si>
    <t>ItemPrefab/100030</t>
  </si>
  <si>
    <t>ItemPrefab/100031</t>
  </si>
  <si>
    <t>ItemPrefab/100032</t>
  </si>
  <si>
    <t>ItemPrefab/100033</t>
  </si>
  <si>
    <t>ItemPrefab/100034</t>
  </si>
  <si>
    <t>ItemPrefab/100035</t>
  </si>
  <si>
    <t>ItemPrefab/100036</t>
  </si>
  <si>
    <t>ItemPrefab/100037</t>
  </si>
  <si>
    <t>ItemPrefab/100038</t>
  </si>
  <si>
    <t>ItemPrefab/100039</t>
  </si>
  <si>
    <t>ItemPrefab/100040</t>
  </si>
  <si>
    <t>ItemPrefab/100041</t>
  </si>
  <si>
    <t>ItemPrefab/100042</t>
  </si>
  <si>
    <t>ItemPrefab/100043</t>
  </si>
  <si>
    <t>ItemPrefab/100044</t>
  </si>
  <si>
    <t>ItemPrefab/100045</t>
  </si>
  <si>
    <t>ItemPrefab/100046</t>
  </si>
  <si>
    <t>ItemPrefab/100047</t>
  </si>
  <si>
    <t>ItemPrefab/100048</t>
  </si>
  <si>
    <t>ItemPrefab/100049</t>
  </si>
  <si>
    <t>ItemPrefab/100050</t>
  </si>
  <si>
    <t>ItemPrefab/100051</t>
  </si>
  <si>
    <t>ItemPrefab/100052</t>
  </si>
  <si>
    <t>ItemPrefab/100053</t>
  </si>
  <si>
    <t>ItemPrefab/100054</t>
  </si>
  <si>
    <t>ItemPrefab/100055</t>
  </si>
  <si>
    <t>ItemPrefab/100056</t>
  </si>
  <si>
    <t>ItemPrefab/100057</t>
  </si>
  <si>
    <t>ItemPrefab/100058</t>
  </si>
  <si>
    <t>ItemPrefab/100059</t>
  </si>
  <si>
    <t>ItemPrefab/100060</t>
  </si>
  <si>
    <t>ItemPrefab/100061</t>
  </si>
  <si>
    <t>ItemPrefab/100062</t>
  </si>
  <si>
    <t>ItemPrefab/100063</t>
  </si>
  <si>
    <t>ItemPrefab/100064</t>
  </si>
  <si>
    <t>ItemPrefab/100065</t>
  </si>
  <si>
    <t>ItemPrefab/100066</t>
  </si>
  <si>
    <t>ItemPrefab/100067</t>
  </si>
  <si>
    <t>ItemPrefab/100068</t>
  </si>
  <si>
    <t>ItemPrefab/100069</t>
  </si>
  <si>
    <t>ItemPrefab/100070</t>
  </si>
  <si>
    <t>ItemPrefab/100071</t>
  </si>
  <si>
    <t>ItemPrefab/100072</t>
  </si>
  <si>
    <t>ItemPrefab/100073</t>
  </si>
  <si>
    <t>ItemPrefab/100074</t>
  </si>
  <si>
    <t>ItemPrefab/100075</t>
  </si>
  <si>
    <t>ItemPrefab/100076</t>
  </si>
  <si>
    <t>ItemPrefab/100077</t>
  </si>
  <si>
    <t>ItemPrefab/100078</t>
  </si>
  <si>
    <t>ItemPrefab/100079</t>
  </si>
  <si>
    <t>ItemPrefab/100080</t>
  </si>
  <si>
    <t>ItemPrefab/100081</t>
  </si>
  <si>
    <t>ItemPrefab/100082</t>
  </si>
  <si>
    <t>ItemPrefab/100083</t>
  </si>
  <si>
    <t>ItemPrefab/100084</t>
  </si>
  <si>
    <t>ItemPrefab/100085</t>
  </si>
  <si>
    <t>ItemPrefab/100086</t>
  </si>
  <si>
    <t>ItemPrefab/100087</t>
  </si>
  <si>
    <t>ItemPrefab/100088</t>
  </si>
  <si>
    <t>ItemPrefab/100089</t>
  </si>
  <si>
    <t>ItemPrefab/100090</t>
  </si>
  <si>
    <t>ItemPrefab/100091</t>
  </si>
  <si>
    <t>ItemPrefab/100092</t>
  </si>
  <si>
    <t>ItemPrefab/100093</t>
  </si>
  <si>
    <t>ItemPrefab/100094</t>
  </si>
  <si>
    <t>ItemPrefab/100095</t>
  </si>
  <si>
    <t>ItemPrefab/100096</t>
  </si>
  <si>
    <t>ItemPrefab/100097</t>
  </si>
  <si>
    <t>ItemPrefab/100098</t>
  </si>
  <si>
    <t>ItemPrefab/100099</t>
  </si>
  <si>
    <t>ItemPrefab/100100</t>
  </si>
  <si>
    <t>ItemPrefab/100101</t>
  </si>
  <si>
    <t>ItemPrefab/100102</t>
  </si>
  <si>
    <t>ItemPrefab/100103</t>
  </si>
  <si>
    <t>ItemPrefab/100104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</si>
</sst>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0_);[Red]\(0.00\)"/>
    <numFmt numFmtId="178" formatCode="0.0_ "/>
    <numFmt numFmtId="179" formatCode="0.00_ "/>
    <numFmt numFmtId="180" formatCode="0.000_ "/>
    <numFmt numFmtId="181" formatCode="0.000_);[Red]\(0.000\)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1"/>
      <color rgb="FF222222"/>
      <name val="Inherit"/>
    </font>
  </fonts>
  <fills count="2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6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7" borderId="1" xfId="0" applyFill="1" applyBorder="1">
      <alignment vertical="center"/>
    </xf>
    <xf numFmtId="0" fontId="0" fillId="18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176" fontId="0" fillId="4" borderId="1" xfId="0" applyNumberFormat="1" applyFill="1" applyBorder="1">
      <alignment vertical="center"/>
    </xf>
    <xf numFmtId="0" fontId="0" fillId="19" borderId="1" xfId="0" applyFill="1" applyBorder="1">
      <alignment vertical="center"/>
    </xf>
    <xf numFmtId="0" fontId="0" fillId="19" borderId="0" xfId="0" applyFill="1">
      <alignment vertical="center"/>
    </xf>
    <xf numFmtId="0" fontId="0" fillId="20" borderId="1" xfId="0" applyFill="1" applyBorder="1">
      <alignment vertical="center"/>
    </xf>
    <xf numFmtId="0" fontId="8" fillId="0" borderId="1" xfId="0" applyFont="1" applyBorder="1" applyAlignment="1">
      <alignment vertical="center" wrapText="1"/>
    </xf>
    <xf numFmtId="0" fontId="0" fillId="9" borderId="0" xfId="0" applyFill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Fill="1" applyBorder="1" applyAlignment="1">
      <alignment vertical="center" wrapText="1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0" fontId="9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181" fontId="0" fillId="0" borderId="1" xfId="0" applyNumberFormat="1" applyBorder="1" applyAlignment="1">
      <alignment horizontal="right" vertical="center"/>
    </xf>
    <xf numFmtId="177" fontId="0" fillId="16" borderId="1" xfId="0" applyNumberFormat="1" applyFill="1" applyBorder="1" applyAlignment="1">
      <alignment horizontal="right" vertical="center"/>
    </xf>
    <xf numFmtId="177" fontId="0" fillId="8" borderId="1" xfId="0" applyNumberFormat="1" applyFill="1" applyBorder="1" applyAlignment="1">
      <alignment horizontal="right" vertical="center"/>
    </xf>
    <xf numFmtId="177" fontId="0" fillId="7" borderId="1" xfId="0" applyNumberFormat="1" applyFill="1" applyBorder="1" applyAlignment="1">
      <alignment horizontal="right" vertical="center"/>
    </xf>
    <xf numFmtId="181" fontId="0" fillId="5" borderId="1" xfId="0" applyNumberFormat="1" applyFill="1" applyBorder="1" applyAlignment="1">
      <alignment horizontal="right" vertical="center"/>
    </xf>
    <xf numFmtId="181" fontId="0" fillId="4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0" fillId="4" borderId="0" xfId="0" applyFill="1">
      <alignment vertical="center"/>
    </xf>
    <xf numFmtId="0" fontId="0" fillId="0" borderId="1" xfId="0" applyBorder="1" applyAlignment="1">
      <alignment vertical="center"/>
    </xf>
    <xf numFmtId="181" fontId="0" fillId="0" borderId="1" xfId="0" applyNumberFormat="1" applyBorder="1" applyAlignment="1">
      <alignment vertical="center"/>
    </xf>
    <xf numFmtId="180" fontId="0" fillId="16" borderId="1" xfId="0" applyNumberFormat="1" applyFill="1" applyBorder="1" applyAlignment="1">
      <alignment vertical="center"/>
    </xf>
    <xf numFmtId="180" fontId="0" fillId="8" borderId="1" xfId="0" applyNumberFormat="1" applyFill="1" applyBorder="1" applyAlignment="1">
      <alignment vertical="center"/>
    </xf>
    <xf numFmtId="180" fontId="0" fillId="7" borderId="1" xfId="0" applyNumberFormat="1" applyFill="1" applyBorder="1" applyAlignment="1">
      <alignment vertical="center"/>
    </xf>
    <xf numFmtId="180" fontId="0" fillId="5" borderId="1" xfId="0" applyNumberFormat="1" applyFill="1" applyBorder="1" applyAlignment="1">
      <alignment vertical="center"/>
    </xf>
    <xf numFmtId="180" fontId="0" fillId="4" borderId="1" xfId="0" applyNumberFormat="1" applyFill="1" applyBorder="1" applyAlignment="1">
      <alignment vertical="center"/>
    </xf>
    <xf numFmtId="0" fontId="0" fillId="21" borderId="1" xfId="0" applyFill="1" applyBorder="1" applyAlignment="1">
      <alignment vertical="center"/>
    </xf>
    <xf numFmtId="180" fontId="0" fillId="21" borderId="1" xfId="0" applyNumberFormat="1" applyFill="1" applyBorder="1" applyAlignment="1">
      <alignment vertical="center"/>
    </xf>
    <xf numFmtId="0" fontId="0" fillId="21" borderId="1" xfId="0" applyFill="1" applyBorder="1" applyAlignment="1">
      <alignment horizontal="right" vertical="center"/>
    </xf>
    <xf numFmtId="181" fontId="0" fillId="21" borderId="1" xfId="0" applyNumberFormat="1" applyFill="1" applyBorder="1" applyAlignment="1">
      <alignment horizontal="right" vertical="center"/>
    </xf>
    <xf numFmtId="0" fontId="0" fillId="21" borderId="4" xfId="0" applyFill="1" applyBorder="1" applyAlignment="1">
      <alignment vertical="center"/>
    </xf>
    <xf numFmtId="180" fontId="0" fillId="21" borderId="4" xfId="0" applyNumberFormat="1" applyFill="1" applyBorder="1" applyAlignment="1">
      <alignment vertical="center"/>
    </xf>
    <xf numFmtId="180" fontId="0" fillId="16" borderId="4" xfId="0" applyNumberFormat="1" applyFill="1" applyBorder="1" applyAlignment="1">
      <alignment vertical="center"/>
    </xf>
    <xf numFmtId="181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21" borderId="6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181" fontId="0" fillId="21" borderId="7" xfId="0" applyNumberFormat="1" applyFill="1" applyBorder="1" applyAlignment="1">
      <alignment horizontal="center" vertical="center"/>
    </xf>
    <xf numFmtId="177" fontId="0" fillId="16" borderId="7" xfId="0" applyNumberFormat="1" applyFill="1" applyBorder="1" applyAlignment="1">
      <alignment horizontal="center" vertical="center"/>
    </xf>
    <xf numFmtId="177" fontId="0" fillId="8" borderId="7" xfId="0" applyNumberFormat="1" applyFill="1" applyBorder="1" applyAlignment="1">
      <alignment horizontal="center" vertical="center"/>
    </xf>
    <xf numFmtId="177" fontId="0" fillId="7" borderId="7" xfId="0" applyNumberFormat="1" applyFill="1" applyBorder="1" applyAlignment="1">
      <alignment horizontal="center" vertical="center"/>
    </xf>
    <xf numFmtId="181" fontId="0" fillId="5" borderId="7" xfId="0" applyNumberFormat="1" applyFill="1" applyBorder="1" applyAlignment="1">
      <alignment horizontal="center" vertical="center"/>
    </xf>
    <xf numFmtId="181" fontId="0" fillId="4" borderId="7" xfId="0" applyNumberFormat="1" applyFill="1" applyBorder="1" applyAlignment="1">
      <alignment horizontal="center" vertical="center"/>
    </xf>
    <xf numFmtId="181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80" fontId="0" fillId="8" borderId="4" xfId="0" applyNumberFormat="1" applyFill="1" applyBorder="1" applyAlignment="1">
      <alignment vertical="center"/>
    </xf>
    <xf numFmtId="180" fontId="0" fillId="7" borderId="4" xfId="0" applyNumberFormat="1" applyFill="1" applyBorder="1" applyAlignment="1">
      <alignment vertical="center"/>
    </xf>
    <xf numFmtId="180" fontId="0" fillId="5" borderId="4" xfId="0" applyNumberFormat="1" applyFill="1" applyBorder="1" applyAlignment="1">
      <alignment vertical="center"/>
    </xf>
    <xf numFmtId="180" fontId="0" fillId="4" borderId="4" xfId="0" applyNumberFormat="1" applyFill="1" applyBorder="1" applyAlignment="1">
      <alignment vertical="center"/>
    </xf>
    <xf numFmtId="181" fontId="0" fillId="0" borderId="7" xfId="0" applyNumberFormat="1" applyFill="1" applyBorder="1" applyAlignment="1">
      <alignment horizontal="center" vertical="center"/>
    </xf>
    <xf numFmtId="180" fontId="0" fillId="0" borderId="4" xfId="0" applyNumberFormat="1" applyFill="1" applyBorder="1" applyAlignment="1">
      <alignment vertical="center"/>
    </xf>
    <xf numFmtId="180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right" vertical="center"/>
    </xf>
    <xf numFmtId="181" fontId="0" fillId="0" borderId="1" xfId="0" applyNumberFormat="1" applyFill="1" applyBorder="1" applyAlignment="1">
      <alignment horizontal="right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EXP시트_예제!$E$1</c:f>
              <c:strCache>
                <c:ptCount val="1"/>
                <c:pt idx="0">
                  <c:v>3안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EXP시트_예제!$B$2:$B$41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EXP시트_예제!$E$2:$E$41</c:f>
              <c:numCache>
                <c:formatCode>General</c:formatCode>
                <c:ptCount val="40"/>
                <c:pt idx="0">
                  <c:v>58</c:v>
                </c:pt>
                <c:pt idx="1">
                  <c:v>106</c:v>
                </c:pt>
                <c:pt idx="2">
                  <c:v>178</c:v>
                </c:pt>
                <c:pt idx="3">
                  <c:v>274</c:v>
                </c:pt>
                <c:pt idx="4">
                  <c:v>394</c:v>
                </c:pt>
                <c:pt idx="5">
                  <c:v>538</c:v>
                </c:pt>
                <c:pt idx="6">
                  <c:v>706</c:v>
                </c:pt>
                <c:pt idx="7">
                  <c:v>898</c:v>
                </c:pt>
                <c:pt idx="8">
                  <c:v>1114</c:v>
                </c:pt>
                <c:pt idx="9">
                  <c:v>1354</c:v>
                </c:pt>
                <c:pt idx="10">
                  <c:v>1618</c:v>
                </c:pt>
                <c:pt idx="11">
                  <c:v>1906</c:v>
                </c:pt>
                <c:pt idx="12">
                  <c:v>2218</c:v>
                </c:pt>
                <c:pt idx="13">
                  <c:v>2554</c:v>
                </c:pt>
                <c:pt idx="14">
                  <c:v>2914</c:v>
                </c:pt>
                <c:pt idx="15">
                  <c:v>3298</c:v>
                </c:pt>
                <c:pt idx="16">
                  <c:v>3706</c:v>
                </c:pt>
                <c:pt idx="17">
                  <c:v>4138</c:v>
                </c:pt>
                <c:pt idx="18">
                  <c:v>4594</c:v>
                </c:pt>
                <c:pt idx="19">
                  <c:v>5074</c:v>
                </c:pt>
                <c:pt idx="20">
                  <c:v>5578</c:v>
                </c:pt>
                <c:pt idx="21">
                  <c:v>6106</c:v>
                </c:pt>
                <c:pt idx="22">
                  <c:v>6658</c:v>
                </c:pt>
                <c:pt idx="23">
                  <c:v>7234</c:v>
                </c:pt>
                <c:pt idx="24">
                  <c:v>7834</c:v>
                </c:pt>
                <c:pt idx="25">
                  <c:v>8458</c:v>
                </c:pt>
                <c:pt idx="26">
                  <c:v>9106</c:v>
                </c:pt>
                <c:pt idx="27">
                  <c:v>9778</c:v>
                </c:pt>
                <c:pt idx="28">
                  <c:v>10474</c:v>
                </c:pt>
                <c:pt idx="29">
                  <c:v>11194</c:v>
                </c:pt>
                <c:pt idx="30">
                  <c:v>11938</c:v>
                </c:pt>
                <c:pt idx="31">
                  <c:v>12706</c:v>
                </c:pt>
                <c:pt idx="32">
                  <c:v>13498</c:v>
                </c:pt>
                <c:pt idx="33">
                  <c:v>14314</c:v>
                </c:pt>
                <c:pt idx="34">
                  <c:v>15154</c:v>
                </c:pt>
                <c:pt idx="35">
                  <c:v>16018</c:v>
                </c:pt>
                <c:pt idx="36">
                  <c:v>16906</c:v>
                </c:pt>
                <c:pt idx="37">
                  <c:v>17818</c:v>
                </c:pt>
                <c:pt idx="38">
                  <c:v>18754</c:v>
                </c:pt>
                <c:pt idx="39">
                  <c:v>19714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8-4B94-8FBF-E0C5E91C369F}"/>
            </c:ext>
          </c:extLst>
        </c:ser>
        <c:ser>
          <c:idx val="1"/>
          <c:order val="1"/>
          <c:tx>
            <c:strRef>
              <c:f>EXP시트_예제!$F$1</c:f>
              <c:strCache>
                <c:ptCount val="1"/>
                <c:pt idx="0">
                  <c:v>4안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EXP시트_예제!$B$2:$B$41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EXP시트_예제!$F$2:$F$41</c:f>
              <c:numCache>
                <c:formatCode>General</c:formatCode>
                <c:ptCount val="40"/>
                <c:pt idx="0">
                  <c:v>24</c:v>
                </c:pt>
                <c:pt idx="1">
                  <c:v>130</c:v>
                </c:pt>
                <c:pt idx="2">
                  <c:v>308</c:v>
                </c:pt>
                <c:pt idx="3">
                  <c:v>582</c:v>
                </c:pt>
                <c:pt idx="4">
                  <c:v>976</c:v>
                </c:pt>
                <c:pt idx="5">
                  <c:v>1514</c:v>
                </c:pt>
                <c:pt idx="6">
                  <c:v>2220</c:v>
                </c:pt>
                <c:pt idx="7">
                  <c:v>3118</c:v>
                </c:pt>
                <c:pt idx="8">
                  <c:v>4232</c:v>
                </c:pt>
                <c:pt idx="9">
                  <c:v>5586</c:v>
                </c:pt>
                <c:pt idx="10">
                  <c:v>7204</c:v>
                </c:pt>
                <c:pt idx="11">
                  <c:v>9110</c:v>
                </c:pt>
                <c:pt idx="12">
                  <c:v>11328</c:v>
                </c:pt>
                <c:pt idx="13">
                  <c:v>13882</c:v>
                </c:pt>
                <c:pt idx="14">
                  <c:v>16796</c:v>
                </c:pt>
                <c:pt idx="15">
                  <c:v>20094</c:v>
                </c:pt>
                <c:pt idx="16">
                  <c:v>23800</c:v>
                </c:pt>
                <c:pt idx="17">
                  <c:v>27938</c:v>
                </c:pt>
                <c:pt idx="18">
                  <c:v>32532</c:v>
                </c:pt>
                <c:pt idx="19">
                  <c:v>37606</c:v>
                </c:pt>
                <c:pt idx="20">
                  <c:v>43184</c:v>
                </c:pt>
                <c:pt idx="21">
                  <c:v>49290</c:v>
                </c:pt>
                <c:pt idx="22">
                  <c:v>55948</c:v>
                </c:pt>
                <c:pt idx="23">
                  <c:v>63182</c:v>
                </c:pt>
                <c:pt idx="24">
                  <c:v>71016</c:v>
                </c:pt>
                <c:pt idx="25">
                  <c:v>79474</c:v>
                </c:pt>
                <c:pt idx="26">
                  <c:v>88580</c:v>
                </c:pt>
                <c:pt idx="27">
                  <c:v>98358</c:v>
                </c:pt>
                <c:pt idx="28">
                  <c:v>108832</c:v>
                </c:pt>
                <c:pt idx="29">
                  <c:v>120026</c:v>
                </c:pt>
                <c:pt idx="30">
                  <c:v>131964</c:v>
                </c:pt>
                <c:pt idx="31">
                  <c:v>144670</c:v>
                </c:pt>
                <c:pt idx="32">
                  <c:v>158168</c:v>
                </c:pt>
                <c:pt idx="33">
                  <c:v>172482</c:v>
                </c:pt>
                <c:pt idx="34">
                  <c:v>187636</c:v>
                </c:pt>
                <c:pt idx="35">
                  <c:v>203654</c:v>
                </c:pt>
                <c:pt idx="36">
                  <c:v>220560</c:v>
                </c:pt>
                <c:pt idx="37">
                  <c:v>238378</c:v>
                </c:pt>
                <c:pt idx="38">
                  <c:v>257132</c:v>
                </c:pt>
                <c:pt idx="39">
                  <c:v>276846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8-4B94-8FBF-E0C5E91C369F}"/>
            </c:ext>
          </c:extLst>
        </c:ser>
        <c:ser>
          <c:idx val="2"/>
          <c:order val="2"/>
          <c:tx>
            <c:strRef>
              <c:f>EXP시트_예제!$G$1</c:f>
              <c:strCache>
                <c:ptCount val="1"/>
                <c:pt idx="0">
                  <c:v>5안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EXP시트_예제!$B$2:$B$41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EXP시트_예제!$G$2:$G$41</c:f>
              <c:numCache>
                <c:formatCode>0_ </c:formatCode>
                <c:ptCount val="40"/>
                <c:pt idx="0">
                  <c:v>240</c:v>
                </c:pt>
                <c:pt idx="1">
                  <c:v>1300</c:v>
                </c:pt>
                <c:pt idx="2">
                  <c:v>3080</c:v>
                </c:pt>
                <c:pt idx="3">
                  <c:v>5820</c:v>
                </c:pt>
                <c:pt idx="4">
                  <c:v>9760</c:v>
                </c:pt>
                <c:pt idx="5">
                  <c:v>15140</c:v>
                </c:pt>
                <c:pt idx="6">
                  <c:v>22200</c:v>
                </c:pt>
                <c:pt idx="7">
                  <c:v>31180</c:v>
                </c:pt>
                <c:pt idx="8">
                  <c:v>42320</c:v>
                </c:pt>
                <c:pt idx="9">
                  <c:v>55860</c:v>
                </c:pt>
                <c:pt idx="10">
                  <c:v>72040</c:v>
                </c:pt>
                <c:pt idx="11">
                  <c:v>91100</c:v>
                </c:pt>
                <c:pt idx="12">
                  <c:v>113280</c:v>
                </c:pt>
                <c:pt idx="13">
                  <c:v>138820</c:v>
                </c:pt>
                <c:pt idx="14">
                  <c:v>167960</c:v>
                </c:pt>
                <c:pt idx="15">
                  <c:v>200940</c:v>
                </c:pt>
                <c:pt idx="16">
                  <c:v>238000</c:v>
                </c:pt>
                <c:pt idx="17">
                  <c:v>279380</c:v>
                </c:pt>
                <c:pt idx="18">
                  <c:v>325320</c:v>
                </c:pt>
                <c:pt idx="19">
                  <c:v>376060</c:v>
                </c:pt>
                <c:pt idx="20">
                  <c:v>431840</c:v>
                </c:pt>
                <c:pt idx="21">
                  <c:v>492900</c:v>
                </c:pt>
                <c:pt idx="22">
                  <c:v>559480</c:v>
                </c:pt>
                <c:pt idx="23">
                  <c:v>631820</c:v>
                </c:pt>
                <c:pt idx="24">
                  <c:v>710160</c:v>
                </c:pt>
                <c:pt idx="25">
                  <c:v>794740</c:v>
                </c:pt>
                <c:pt idx="26">
                  <c:v>885800</c:v>
                </c:pt>
                <c:pt idx="27">
                  <c:v>983580</c:v>
                </c:pt>
                <c:pt idx="28">
                  <c:v>1088320</c:v>
                </c:pt>
                <c:pt idx="29">
                  <c:v>1200260</c:v>
                </c:pt>
                <c:pt idx="30">
                  <c:v>1319640</c:v>
                </c:pt>
                <c:pt idx="31">
                  <c:v>1446700</c:v>
                </c:pt>
                <c:pt idx="32">
                  <c:v>1581680</c:v>
                </c:pt>
                <c:pt idx="33">
                  <c:v>1724820</c:v>
                </c:pt>
                <c:pt idx="34">
                  <c:v>1876360</c:v>
                </c:pt>
                <c:pt idx="35">
                  <c:v>2036540</c:v>
                </c:pt>
                <c:pt idx="36">
                  <c:v>2205600</c:v>
                </c:pt>
                <c:pt idx="37">
                  <c:v>2383780</c:v>
                </c:pt>
                <c:pt idx="38">
                  <c:v>2571320</c:v>
                </c:pt>
                <c:pt idx="39">
                  <c:v>2768460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8-4B94-8FBF-E0C5E91C369F}"/>
            </c:ext>
          </c:extLst>
        </c:ser>
        <c:ser>
          <c:idx val="3"/>
          <c:order val="3"/>
          <c:tx>
            <c:strRef>
              <c:f>EXP시트_예제!$H$1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EXP시트_예제!$B$2:$B$41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EXP시트_예제!$H$2:$H$41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48-4B94-8FBF-E0C5E91C3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257967"/>
        <c:axId val="245037759"/>
      </c:lineChart>
      <c:catAx>
        <c:axId val="25625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037759"/>
        <c:crosses val="autoZero"/>
        <c:auto val="1"/>
        <c:lblAlgn val="ctr"/>
        <c:lblOffset val="100"/>
        <c:noMultiLvlLbl val="0"/>
      </c:catAx>
      <c:valAx>
        <c:axId val="2450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25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11</xdr:row>
      <xdr:rowOff>166686</xdr:rowOff>
    </xdr:from>
    <xdr:to>
      <xdr:col>22</xdr:col>
      <xdr:colOff>381000</xdr:colOff>
      <xdr:row>37</xdr:row>
      <xdr:rowOff>76199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AE4BC2C-4C15-4C97-B8FD-BBD230C81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</xdr:row>
      <xdr:rowOff>104775</xdr:rowOff>
    </xdr:from>
    <xdr:to>
      <xdr:col>8</xdr:col>
      <xdr:colOff>382587</xdr:colOff>
      <xdr:row>7</xdr:row>
      <xdr:rowOff>199331</xdr:rowOff>
    </xdr:to>
    <xdr:pic>
      <xdr:nvPicPr>
        <xdr:cNvPr id="2" name="내용 개체 틀 56" descr="측정기, 시계, 그리기이(가) 표시된 사진&#10;&#10;자동 생성된 설명">
          <a:extLst>
            <a:ext uri="{FF2B5EF4-FFF2-40B4-BE49-F238E27FC236}">
              <a16:creationId xmlns:a16="http://schemas.microsoft.com/office/drawing/2014/main" id="{C4182D52-145F-46AF-92CA-735EBFF7941E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14325"/>
          <a:ext cx="5554662" cy="1351856"/>
        </a:xfrm>
        <a:prstGeom prst="rect">
          <a:avLst/>
        </a:prstGeom>
      </xdr:spPr>
    </xdr:pic>
    <xdr:clientData/>
  </xdr:twoCellAnchor>
  <xdr:twoCellAnchor editAs="oneCell">
    <xdr:from>
      <xdr:col>0</xdr:col>
      <xdr:colOff>427470</xdr:colOff>
      <xdr:row>9</xdr:row>
      <xdr:rowOff>77318</xdr:rowOff>
    </xdr:from>
    <xdr:to>
      <xdr:col>8</xdr:col>
      <xdr:colOff>269442</xdr:colOff>
      <xdr:row>10</xdr:row>
      <xdr:rowOff>3001494</xdr:rowOff>
    </xdr:to>
    <xdr:pic>
      <xdr:nvPicPr>
        <xdr:cNvPr id="3" name="내용 개체 틀 139">
          <a:extLst>
            <a:ext uri="{FF2B5EF4-FFF2-40B4-BE49-F238E27FC236}">
              <a16:creationId xmlns:a16="http://schemas.microsoft.com/office/drawing/2014/main" id="{1CC681FD-AA96-4855-BB16-53EBB870EB0B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70" y="1963268"/>
          <a:ext cx="5328372" cy="31337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114300</xdr:rowOff>
    </xdr:from>
    <xdr:to>
      <xdr:col>2</xdr:col>
      <xdr:colOff>638175</xdr:colOff>
      <xdr:row>10</xdr:row>
      <xdr:rowOff>152400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5C0FE65B-3CFD-492E-9E73-EA45ED6CBFA0}"/>
            </a:ext>
          </a:extLst>
        </xdr:cNvPr>
        <xdr:cNvGrpSpPr/>
      </xdr:nvGrpSpPr>
      <xdr:grpSpPr>
        <a:xfrm>
          <a:off x="419100" y="522514"/>
          <a:ext cx="1579789" cy="1670957"/>
          <a:chOff x="685800" y="390525"/>
          <a:chExt cx="1590675" cy="1714500"/>
        </a:xfrm>
      </xdr:grpSpPr>
      <xdr:sp macro="" textlink="">
        <xdr:nvSpPr>
          <xdr:cNvPr id="2" name="직사각형 1">
            <a:extLst>
              <a:ext uri="{FF2B5EF4-FFF2-40B4-BE49-F238E27FC236}">
                <a16:creationId xmlns:a16="http://schemas.microsoft.com/office/drawing/2014/main" id="{097E2B31-E309-4F14-AB9C-C736ABF46850}"/>
              </a:ext>
            </a:extLst>
          </xdr:cNvPr>
          <xdr:cNvSpPr/>
        </xdr:nvSpPr>
        <xdr:spPr>
          <a:xfrm>
            <a:off x="685800" y="390525"/>
            <a:ext cx="1590675" cy="390525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ysClr val="windowText" lastClr="000000"/>
                </a:solidFill>
              </a:rPr>
              <a:t>시트 이름</a:t>
            </a:r>
          </a:p>
        </xdr:txBody>
      </xdr:sp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FBF69067-0B94-469D-AAD7-909D59B4E2FD}"/>
              </a:ext>
            </a:extLst>
          </xdr:cNvPr>
          <xdr:cNvSpPr/>
        </xdr:nvSpPr>
        <xdr:spPr>
          <a:xfrm>
            <a:off x="685800" y="790575"/>
            <a:ext cx="1590675" cy="13144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2172137C-A1E5-45FE-8D6D-16B0ACD6DC69}"/>
              </a:ext>
            </a:extLst>
          </xdr:cNvPr>
          <xdr:cNvSpPr txBox="1"/>
        </xdr:nvSpPr>
        <xdr:spPr>
          <a:xfrm>
            <a:off x="704850" y="790575"/>
            <a:ext cx="1562100" cy="13049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ko-KR" altLang="en-US" sz="1100"/>
              <a:t>시트내 필드 요소들</a:t>
            </a:r>
          </a:p>
        </xdr:txBody>
      </xdr:sp>
    </xdr:grpSp>
    <xdr:clientData/>
  </xdr:twoCellAnchor>
  <xdr:twoCellAnchor>
    <xdr:from>
      <xdr:col>13</xdr:col>
      <xdr:colOff>585107</xdr:colOff>
      <xdr:row>4</xdr:row>
      <xdr:rowOff>102053</xdr:rowOff>
    </xdr:from>
    <xdr:to>
      <xdr:col>16</xdr:col>
      <xdr:colOff>557893</xdr:colOff>
      <xdr:row>32</xdr:row>
      <xdr:rowOff>21771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00318A8B-B89E-4C99-A257-A12F43761BB2}"/>
            </a:ext>
          </a:extLst>
        </xdr:cNvPr>
        <xdr:cNvGrpSpPr/>
      </xdr:nvGrpSpPr>
      <xdr:grpSpPr>
        <a:xfrm>
          <a:off x="9429750" y="918482"/>
          <a:ext cx="2013857" cy="5634718"/>
          <a:chOff x="685800" y="390525"/>
          <a:chExt cx="1590675" cy="3638817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7389F8A0-7D7C-4612-A27F-FC4FF471A6DC}"/>
              </a:ext>
            </a:extLst>
          </xdr:cNvPr>
          <xdr:cNvSpPr/>
        </xdr:nvSpPr>
        <xdr:spPr>
          <a:xfrm>
            <a:off x="685800" y="390525"/>
            <a:ext cx="1590675" cy="281753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Character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3446E758-D0A5-47E7-9BD1-621DBA419062}"/>
              </a:ext>
            </a:extLst>
          </xdr:cNvPr>
          <xdr:cNvSpPr/>
        </xdr:nvSpPr>
        <xdr:spPr>
          <a:xfrm>
            <a:off x="685800" y="672278"/>
            <a:ext cx="1590675" cy="33570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C3D57724-4104-41E8-A937-08CB3BDBD6BA}"/>
              </a:ext>
            </a:extLst>
          </xdr:cNvPr>
          <xdr:cNvSpPr txBox="1"/>
        </xdr:nvSpPr>
        <xdr:spPr>
          <a:xfrm>
            <a:off x="704850" y="690262"/>
            <a:ext cx="1562100" cy="329711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n_MID</a:t>
            </a:r>
          </a:p>
          <a:p>
            <a:r>
              <a:rPr lang="en-US" altLang="ko-KR" sz="1100"/>
              <a:t>n_SID</a:t>
            </a:r>
          </a:p>
          <a:p>
            <a:r>
              <a:rPr lang="en-US" altLang="ko-KR" sz="1100"/>
              <a:t>s_MTAG</a:t>
            </a:r>
          </a:p>
          <a:p>
            <a:r>
              <a:rPr lang="en-US" altLang="ko-KR" sz="1100"/>
              <a:t>s_STAG</a:t>
            </a:r>
          </a:p>
          <a:p>
            <a:r>
              <a:rPr lang="en-US" altLang="ko-KR" sz="1100"/>
              <a:t>s_CharName</a:t>
            </a:r>
          </a:p>
          <a:p>
            <a:r>
              <a:rPr lang="en-US" altLang="ko-KR" sz="1100"/>
              <a:t>p_CharPrefab</a:t>
            </a:r>
          </a:p>
          <a:p>
            <a:r>
              <a:rPr lang="en-US" altLang="ko-KR" sz="1100"/>
              <a:t>f_HP</a:t>
            </a:r>
          </a:p>
          <a:p>
            <a:r>
              <a:rPr lang="en-US" altLang="ko-KR" sz="1100"/>
              <a:t>f_Shilde</a:t>
            </a:r>
          </a:p>
          <a:p>
            <a:r>
              <a:rPr lang="en-US" altLang="ko-KR" sz="1100"/>
              <a:t>f_Power</a:t>
            </a:r>
          </a:p>
          <a:p>
            <a:r>
              <a:rPr lang="en-US" altLang="ko-KR" sz="1100"/>
              <a:t>f_Speed</a:t>
            </a:r>
          </a:p>
          <a:p>
            <a:r>
              <a:rPr lang="en-US" altLang="ko-KR" sz="1100"/>
              <a:t>f_SeeRadius</a:t>
            </a:r>
          </a:p>
          <a:p>
            <a:r>
              <a:rPr lang="en-US" altLang="ko-KR" sz="1100"/>
              <a:t>f_Time</a:t>
            </a:r>
          </a:p>
          <a:p>
            <a:r>
              <a:rPr lang="en-US" altLang="ko-KR" sz="1100"/>
              <a:t>c_UseItem</a:t>
            </a:r>
          </a:p>
          <a:p>
            <a:r>
              <a:rPr lang="en-US" altLang="ko-KR" sz="1100"/>
              <a:t>c_SubItem</a:t>
            </a:r>
          </a:p>
          <a:p>
            <a:r>
              <a:rPr lang="en-US" altLang="ko-KR" sz="1100"/>
              <a:t>n_Level</a:t>
            </a:r>
          </a:p>
          <a:p>
            <a:r>
              <a:rPr lang="en-US" altLang="ko-KR" sz="1100"/>
              <a:t>f_EXP</a:t>
            </a:r>
          </a:p>
          <a:p>
            <a:r>
              <a:rPr lang="en-US" altLang="ko-KR" sz="1100"/>
              <a:t>f_SuperModeTime</a:t>
            </a:r>
          </a:p>
          <a:p>
            <a:r>
              <a:rPr lang="en-US" altLang="ko-KR" sz="1100"/>
              <a:t>c_Skill1</a:t>
            </a:r>
          </a:p>
          <a:p>
            <a:r>
              <a:rPr lang="en-US" altLang="ko-KR" sz="1100"/>
              <a:t>c_Skill2</a:t>
            </a:r>
          </a:p>
          <a:p>
            <a:r>
              <a:rPr lang="en-US" altLang="ko-KR" sz="1100"/>
              <a:t>c_Skill3</a:t>
            </a:r>
          </a:p>
          <a:p>
            <a:r>
              <a:rPr lang="en-US" altLang="ko-KR" sz="1100"/>
              <a:t>c_Skill4</a:t>
            </a:r>
          </a:p>
          <a:p>
            <a:r>
              <a:rPr lang="en-US" altLang="ko-KR" sz="1100"/>
              <a:t>n_Ability_Force</a:t>
            </a:r>
          </a:p>
          <a:p>
            <a:r>
              <a:rPr lang="en-US" altLang="ko-KR" sz="1100"/>
              <a:t>n_Ability_Physical</a:t>
            </a:r>
          </a:p>
          <a:p>
            <a:r>
              <a:rPr lang="en-US" altLang="ko-KR" sz="1100"/>
              <a:t>n_Ability_Speed</a:t>
            </a:r>
          </a:p>
          <a:p>
            <a:r>
              <a:rPr lang="en-US" altLang="ko-KR" sz="1100"/>
              <a:t>n_Ability_Greed</a:t>
            </a:r>
          </a:p>
          <a:p>
            <a:r>
              <a:rPr lang="en-US" altLang="ko-KR" sz="1100"/>
              <a:t>n_Ability_System</a:t>
            </a:r>
            <a:br>
              <a:rPr lang="en-US" altLang="ko-KR" sz="1100"/>
            </a:br>
            <a:r>
              <a:rPr lang="en-US" altLang="ko-KR" sz="1100"/>
              <a:t>n_ClearStage</a:t>
            </a:r>
          </a:p>
          <a:p>
            <a:r>
              <a:rPr lang="en-US" altLang="ko-KR" sz="1100"/>
              <a:t>n_InvenSize</a:t>
            </a:r>
            <a:br>
              <a:rPr lang="en-US" altLang="ko-KR" sz="1100"/>
            </a:br>
            <a:r>
              <a:rPr lang="en-US" altLang="ko-KR" sz="1100"/>
              <a:t>n_SealInvenSize</a:t>
            </a:r>
            <a:br>
              <a:rPr lang="en-US" altLang="ko-KR" sz="1100"/>
            </a:br>
            <a:r>
              <a:rPr lang="en-US" altLang="ko-KR" sz="1100"/>
              <a:t>d_SealInven_1~5</a:t>
            </a:r>
            <a:endParaRPr lang="ko-KR" altLang="en-US" sz="1100"/>
          </a:p>
        </xdr:txBody>
      </xdr:sp>
    </xdr:grpSp>
    <xdr:clientData/>
  </xdr:twoCellAnchor>
  <xdr:twoCellAnchor>
    <xdr:from>
      <xdr:col>19</xdr:col>
      <xdr:colOff>367393</xdr:colOff>
      <xdr:row>33</xdr:row>
      <xdr:rowOff>130629</xdr:rowOff>
    </xdr:from>
    <xdr:to>
      <xdr:col>22</xdr:col>
      <xdr:colOff>285750</xdr:colOff>
      <xdr:row>55</xdr:row>
      <xdr:rowOff>25854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B00A287-52F2-4328-9983-B91D01998C3E}"/>
            </a:ext>
          </a:extLst>
        </xdr:cNvPr>
        <xdr:cNvGrpSpPr/>
      </xdr:nvGrpSpPr>
      <xdr:grpSpPr>
        <a:xfrm>
          <a:off x="13294179" y="6866165"/>
          <a:ext cx="1959428" cy="4385582"/>
          <a:chOff x="685800" y="390525"/>
          <a:chExt cx="1590675" cy="3339079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3ECEC407-F331-4CC2-BC23-8EA085051288}"/>
              </a:ext>
            </a:extLst>
          </xdr:cNvPr>
          <xdr:cNvSpPr/>
        </xdr:nvSpPr>
        <xdr:spPr>
          <a:xfrm>
            <a:off x="685800" y="390525"/>
            <a:ext cx="1590675" cy="281753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Item</a:t>
            </a:r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5558D29B-003D-4102-AE7F-3FB7A2414383}"/>
              </a:ext>
            </a:extLst>
          </xdr:cNvPr>
          <xdr:cNvSpPr/>
        </xdr:nvSpPr>
        <xdr:spPr>
          <a:xfrm>
            <a:off x="685800" y="672278"/>
            <a:ext cx="1590675" cy="3057326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C7C1FF20-3128-443E-B94E-47F8A222E383}"/>
              </a:ext>
            </a:extLst>
          </xdr:cNvPr>
          <xdr:cNvSpPr txBox="1"/>
        </xdr:nvSpPr>
        <xdr:spPr>
          <a:xfrm>
            <a:off x="704850" y="690263"/>
            <a:ext cx="1562100" cy="303934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n_MID</a:t>
            </a:r>
          </a:p>
          <a:p>
            <a:r>
              <a:rPr lang="en-US" altLang="ko-KR" sz="1100"/>
              <a:t>n_SID</a:t>
            </a:r>
          </a:p>
          <a:p>
            <a:r>
              <a:rPr lang="en-US" altLang="ko-KR" sz="1100"/>
              <a:t>s_MTAG</a:t>
            </a:r>
          </a:p>
          <a:p>
            <a:r>
              <a:rPr lang="en-US" altLang="ko-KR" sz="1100"/>
              <a:t>s_STAG</a:t>
            </a:r>
          </a:p>
          <a:p>
            <a:r>
              <a:rPr lang="en-US" altLang="ko-KR" sz="1100"/>
              <a:t>s_ItemName</a:t>
            </a:r>
          </a:p>
          <a:p>
            <a:r>
              <a:rPr lang="en-US" altLang="ko-KR" sz="1100"/>
              <a:t>p_ItemPrefab</a:t>
            </a:r>
          </a:p>
          <a:p>
            <a:r>
              <a:rPr lang="en-US" altLang="ko-KR" sz="1100"/>
              <a:t>n_ItemClass</a:t>
            </a:r>
          </a:p>
          <a:p>
            <a:r>
              <a:rPr lang="en-US" altLang="ko-KR" sz="1100"/>
              <a:t>b_IsSeal</a:t>
            </a:r>
          </a:p>
          <a:p>
            <a:r>
              <a:rPr lang="en-US" altLang="ko-KR" sz="1100"/>
              <a:t>f_AddHP</a:t>
            </a:r>
          </a:p>
          <a:p>
            <a:r>
              <a:rPr lang="en-US" altLang="ko-KR" sz="1100"/>
              <a:t>f_AddShilde</a:t>
            </a:r>
          </a:p>
          <a:p>
            <a:r>
              <a:rPr lang="en-US" altLang="ko-KR" sz="1100"/>
              <a:t>f_AddPower</a:t>
            </a:r>
          </a:p>
          <a:p>
            <a:r>
              <a:rPr lang="en-US" altLang="ko-KR" sz="1100"/>
              <a:t>f_AddSpeed</a:t>
            </a:r>
            <a:br>
              <a:rPr lang="en-US" altLang="ko-KR" sz="1100"/>
            </a:br>
            <a:r>
              <a:rPr lang="en-US" altLang="ko-KR" sz="1100"/>
              <a:t>f_AddTime</a:t>
            </a:r>
            <a:br>
              <a:rPr lang="en-US" altLang="ko-KR" sz="1100"/>
            </a:br>
            <a:r>
              <a:rPr lang="en-US" altLang="ko-KR" sz="1100"/>
              <a:t>c_ItemSkill</a:t>
            </a:r>
            <a:br>
              <a:rPr lang="en-US" altLang="ko-KR" sz="1100"/>
            </a:br>
            <a:r>
              <a:rPr lang="en-US" altLang="ko-KR" sz="1100"/>
              <a:t>f_Maintain_T</a:t>
            </a:r>
          </a:p>
          <a:p>
            <a:r>
              <a:rPr lang="en-US" altLang="ko-KR" sz="1100"/>
              <a:t>f_AtkRadius</a:t>
            </a:r>
          </a:p>
          <a:p>
            <a:r>
              <a:rPr lang="en-US" altLang="ko-KR" sz="1100"/>
              <a:t>f_AtkDeley</a:t>
            </a:r>
          </a:p>
          <a:p>
            <a:r>
              <a:rPr lang="en-US" altLang="ko-KR" sz="1100"/>
              <a:t>b_MultyAtk</a:t>
            </a:r>
          </a:p>
          <a:p>
            <a:r>
              <a:rPr lang="en-US" altLang="ko-KR" sz="1100"/>
              <a:t>n_MultyAtkCount</a:t>
            </a:r>
            <a:br>
              <a:rPr lang="en-US" altLang="ko-KR" sz="1100"/>
            </a:br>
            <a:r>
              <a:rPr lang="en-US" altLang="ko-KR" sz="1100"/>
              <a:t>n_AddAtkCount</a:t>
            </a:r>
            <a:br>
              <a:rPr lang="en-US" altLang="ko-KR" sz="1100"/>
            </a:br>
            <a:r>
              <a:rPr lang="en-US" altLang="ko-KR" sz="1100"/>
              <a:t>f_AddAtkDemage</a:t>
            </a:r>
          </a:p>
          <a:p>
            <a:r>
              <a:rPr lang="en-US" altLang="ko-KR" sz="1100"/>
              <a:t>p_UseEffect</a:t>
            </a:r>
            <a:br>
              <a:rPr lang="en-US" altLang="ko-KR" sz="1100"/>
            </a:br>
            <a:r>
              <a:rPr lang="en-US" altLang="ko-KR" sz="1100"/>
              <a:t>p_WearEffect</a:t>
            </a:r>
          </a:p>
        </xdr:txBody>
      </xdr:sp>
    </xdr:grpSp>
    <xdr:clientData/>
  </xdr:twoCellAnchor>
  <xdr:twoCellAnchor>
    <xdr:from>
      <xdr:col>10</xdr:col>
      <xdr:colOff>265340</xdr:colOff>
      <xdr:row>32</xdr:row>
      <xdr:rowOff>100014</xdr:rowOff>
    </xdr:from>
    <xdr:to>
      <xdr:col>13</xdr:col>
      <xdr:colOff>217714</xdr:colOff>
      <xdr:row>41</xdr:row>
      <xdr:rowOff>109537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81791266-C9EC-4CA3-A436-A71B289B6558}"/>
            </a:ext>
          </a:extLst>
        </xdr:cNvPr>
        <xdr:cNvGrpSpPr/>
      </xdr:nvGrpSpPr>
      <xdr:grpSpPr>
        <a:xfrm>
          <a:off x="7068911" y="6631443"/>
          <a:ext cx="1993446" cy="1846487"/>
          <a:chOff x="685800" y="390525"/>
          <a:chExt cx="1590675" cy="1450821"/>
        </a:xfrm>
      </xdr:grpSpPr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3DB1EB8F-42C9-4879-8769-8D19C12F66CB}"/>
              </a:ext>
            </a:extLst>
          </xdr:cNvPr>
          <xdr:cNvSpPr/>
        </xdr:nvSpPr>
        <xdr:spPr>
          <a:xfrm>
            <a:off x="685800" y="390525"/>
            <a:ext cx="1590675" cy="281753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Stage</a:t>
            </a: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5E057D97-CC8C-40DA-A556-1288A43788A5}"/>
              </a:ext>
            </a:extLst>
          </xdr:cNvPr>
          <xdr:cNvSpPr/>
        </xdr:nvSpPr>
        <xdr:spPr>
          <a:xfrm>
            <a:off x="685800" y="672278"/>
            <a:ext cx="1590675" cy="116906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430A8C9F-0512-45F5-977C-6423BA9A76A4}"/>
              </a:ext>
            </a:extLst>
          </xdr:cNvPr>
          <xdr:cNvSpPr txBox="1"/>
        </xdr:nvSpPr>
        <xdr:spPr>
          <a:xfrm>
            <a:off x="704850" y="690263"/>
            <a:ext cx="1562100" cy="11333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n_MID</a:t>
            </a:r>
          </a:p>
          <a:p>
            <a:r>
              <a:rPr lang="en-US" altLang="ko-KR" sz="1100"/>
              <a:t>n_SID</a:t>
            </a:r>
          </a:p>
          <a:p>
            <a:r>
              <a:rPr lang="en-US" altLang="ko-KR" sz="1100"/>
              <a:t>n_MinCount</a:t>
            </a:r>
            <a:br>
              <a:rPr lang="en-US" altLang="ko-KR" sz="1100"/>
            </a:br>
            <a:r>
              <a:rPr lang="en-US" altLang="ko-KR" sz="1100"/>
              <a:t>n_MaxCount</a:t>
            </a:r>
            <a:br>
              <a:rPr lang="en-US" altLang="ko-KR" sz="1100"/>
            </a:br>
            <a:r>
              <a:rPr lang="en-US" altLang="ko-KR" sz="1100"/>
              <a:t>c_StartRoom</a:t>
            </a:r>
            <a:br>
              <a:rPr lang="en-US" altLang="ko-KR" sz="1100"/>
            </a:br>
            <a:r>
              <a:rPr lang="en-US" altLang="ko-KR" sz="1100"/>
              <a:t>c_BossRoom</a:t>
            </a:r>
            <a:br>
              <a:rPr lang="en-US" altLang="ko-KR" sz="1100"/>
            </a:br>
            <a:r>
              <a:rPr lang="en-US" altLang="ko-KR" sz="1100"/>
              <a:t>c_RoomData_1~15</a:t>
            </a:r>
            <a:br>
              <a:rPr lang="en-US" altLang="ko-KR" sz="1100"/>
            </a:br>
            <a:r>
              <a:rPr lang="en-US" altLang="ko-KR" sz="1100"/>
              <a:t>f_GiveEXP</a:t>
            </a:r>
          </a:p>
        </xdr:txBody>
      </xdr:sp>
    </xdr:grpSp>
    <xdr:clientData/>
  </xdr:twoCellAnchor>
  <xdr:twoCellAnchor>
    <xdr:from>
      <xdr:col>13</xdr:col>
      <xdr:colOff>585108</xdr:colOff>
      <xdr:row>35</xdr:row>
      <xdr:rowOff>8163</xdr:rowOff>
    </xdr:from>
    <xdr:to>
      <xdr:col>16</xdr:col>
      <xdr:colOff>544286</xdr:colOff>
      <xdr:row>50</xdr:row>
      <xdr:rowOff>174171</xdr:rowOff>
    </xdr:to>
    <xdr:grpSp>
      <xdr:nvGrpSpPr>
        <xdr:cNvPr id="22" name="그룹 21">
          <a:extLst>
            <a:ext uri="{FF2B5EF4-FFF2-40B4-BE49-F238E27FC236}">
              <a16:creationId xmlns:a16="http://schemas.microsoft.com/office/drawing/2014/main" id="{646128CA-912E-4409-9188-22EEF91733A6}"/>
            </a:ext>
          </a:extLst>
        </xdr:cNvPr>
        <xdr:cNvGrpSpPr/>
      </xdr:nvGrpSpPr>
      <xdr:grpSpPr>
        <a:xfrm>
          <a:off x="9429751" y="7151913"/>
          <a:ext cx="2000249" cy="3227615"/>
          <a:chOff x="685800" y="390525"/>
          <a:chExt cx="2000250" cy="2078234"/>
        </a:xfrm>
      </xdr:grpSpPr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3B897543-3D93-4D65-89D3-2834B6D895C9}"/>
              </a:ext>
            </a:extLst>
          </xdr:cNvPr>
          <xdr:cNvSpPr/>
        </xdr:nvSpPr>
        <xdr:spPr>
          <a:xfrm>
            <a:off x="685800" y="390525"/>
            <a:ext cx="2000250" cy="281753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Room</a:t>
            </a: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8E5E005F-37F5-42B5-B078-159F591CD8EF}"/>
              </a:ext>
            </a:extLst>
          </xdr:cNvPr>
          <xdr:cNvSpPr/>
        </xdr:nvSpPr>
        <xdr:spPr>
          <a:xfrm>
            <a:off x="685800" y="672278"/>
            <a:ext cx="2000250" cy="179648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5200970F-BC4B-4F04-8B86-816108C1A816}"/>
              </a:ext>
            </a:extLst>
          </xdr:cNvPr>
          <xdr:cNvSpPr txBox="1"/>
        </xdr:nvSpPr>
        <xdr:spPr>
          <a:xfrm>
            <a:off x="704849" y="690264"/>
            <a:ext cx="1952625" cy="174266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n_MID</a:t>
            </a:r>
          </a:p>
          <a:p>
            <a:r>
              <a:rPr lang="en-US" altLang="ko-KR" sz="1100"/>
              <a:t>s_PrefapName</a:t>
            </a:r>
            <a:br>
              <a:rPr lang="en-US" altLang="ko-KR" sz="1100"/>
            </a:br>
            <a:r>
              <a:rPr lang="en-US" altLang="ko-KR" sz="1100"/>
              <a:t>s_RoomStatus</a:t>
            </a:r>
            <a:br>
              <a:rPr lang="en-US" altLang="ko-KR" sz="1100"/>
            </a:br>
            <a:r>
              <a:rPr lang="en-US" altLang="ko-KR" sz="1100"/>
              <a:t>b_RandomStruct</a:t>
            </a:r>
            <a:br>
              <a:rPr lang="en-US" altLang="ko-KR" sz="1100"/>
            </a:br>
            <a:r>
              <a:rPr lang="en-US" altLang="ko-KR" sz="1100"/>
              <a:t>c_SponStruct_1~15</a:t>
            </a:r>
          </a:p>
          <a:p>
            <a:r>
              <a:rPr lang="en-US" altLang="ko-KR" sz="1100"/>
              <a:t>b_Wave1</a:t>
            </a:r>
            <a:br>
              <a:rPr lang="en-US" altLang="ko-KR" sz="1100"/>
            </a:br>
            <a:r>
              <a:rPr lang="en-US" altLang="ko-KR" sz="1100"/>
              <a:t>n_Wave1_MinSpon</a:t>
            </a:r>
            <a:br>
              <a:rPr lang="en-US" altLang="ko-KR" sz="1100"/>
            </a:br>
            <a:r>
              <a:rPr lang="en-US" altLang="ko-KR" sz="1100"/>
              <a:t>n_Wave1_MaxSpon</a:t>
            </a:r>
          </a:p>
          <a:p>
            <a:r>
              <a:rPr lang="en-US" altLang="ko-KR" sz="1100"/>
              <a:t>c_Wave1_SponMonster_1~5</a:t>
            </a:r>
          </a:p>
          <a:p>
            <a:r>
              <a:rPr lang="en-US" altLang="ko-KR" sz="1100"/>
              <a:t>b_Wave2</a:t>
            </a:r>
          </a:p>
          <a:p>
            <a:r>
              <a:rPr lang="en-US" altLang="ko-KR" sz="1100"/>
              <a:t>n_Wave2_MinSpon</a:t>
            </a:r>
          </a:p>
          <a:p>
            <a:r>
              <a:rPr lang="en-US" altLang="ko-KR" sz="1100"/>
              <a:t>n_Wave2_MaxSpon</a:t>
            </a:r>
            <a:br>
              <a:rPr lang="en-US" altLang="ko-KR" sz="1100"/>
            </a:br>
            <a:r>
              <a:rPr lang="en-US" altLang="ko-KR" sz="1100"/>
              <a:t>c_Wave2_SponMonster_1~5</a:t>
            </a:r>
            <a:br>
              <a:rPr lang="en-US" altLang="ko-KR" sz="1100"/>
            </a:br>
            <a:r>
              <a:rPr lang="en-US" altLang="ko-KR" sz="1100"/>
              <a:t>c_NPC_1~3</a:t>
            </a:r>
            <a:br>
              <a:rPr lang="en-US" altLang="ko-KR" sz="1100"/>
            </a:br>
            <a:r>
              <a:rPr lang="en-US" altLang="ko-KR" sz="1100"/>
              <a:t>f_GiveEXP</a:t>
            </a:r>
          </a:p>
        </xdr:txBody>
      </xdr:sp>
    </xdr:grpSp>
    <xdr:clientData/>
  </xdr:twoCellAnchor>
  <xdr:twoCellAnchor>
    <xdr:from>
      <xdr:col>19</xdr:col>
      <xdr:colOff>364671</xdr:colOff>
      <xdr:row>10</xdr:row>
      <xdr:rowOff>63953</xdr:rowOff>
    </xdr:from>
    <xdr:to>
      <xdr:col>22</xdr:col>
      <xdr:colOff>307521</xdr:colOff>
      <xdr:row>17</xdr:row>
      <xdr:rowOff>163286</xdr:rowOff>
    </xdr:to>
    <xdr:grpSp>
      <xdr:nvGrpSpPr>
        <xdr:cNvPr id="26" name="그룹 25">
          <a:extLst>
            <a:ext uri="{FF2B5EF4-FFF2-40B4-BE49-F238E27FC236}">
              <a16:creationId xmlns:a16="http://schemas.microsoft.com/office/drawing/2014/main" id="{6EB0E4D5-5417-4519-81CE-DE4BAAD45E5C}"/>
            </a:ext>
          </a:extLst>
        </xdr:cNvPr>
        <xdr:cNvGrpSpPr/>
      </xdr:nvGrpSpPr>
      <xdr:grpSpPr>
        <a:xfrm>
          <a:off x="13291457" y="2105024"/>
          <a:ext cx="1983921" cy="1528083"/>
          <a:chOff x="685800" y="390525"/>
          <a:chExt cx="2000250" cy="985370"/>
        </a:xfrm>
      </xdr:grpSpPr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CBCE5B41-C040-4D1F-9FC7-758AC299B7A7}"/>
              </a:ext>
            </a:extLst>
          </xdr:cNvPr>
          <xdr:cNvSpPr/>
        </xdr:nvSpPr>
        <xdr:spPr>
          <a:xfrm>
            <a:off x="685800" y="390525"/>
            <a:ext cx="2000250" cy="281753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LevelUP</a:t>
            </a: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AECE53A3-C53C-4B76-A0D2-ECE698285358}"/>
              </a:ext>
            </a:extLst>
          </xdr:cNvPr>
          <xdr:cNvSpPr/>
        </xdr:nvSpPr>
        <xdr:spPr>
          <a:xfrm>
            <a:off x="685800" y="672279"/>
            <a:ext cx="2000250" cy="703616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624AB534-ACB9-4095-8011-A1409C10DBDB}"/>
              </a:ext>
            </a:extLst>
          </xdr:cNvPr>
          <xdr:cNvSpPr txBox="1"/>
        </xdr:nvSpPr>
        <xdr:spPr>
          <a:xfrm>
            <a:off x="704849" y="690264"/>
            <a:ext cx="1952625" cy="67965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n_MID</a:t>
            </a:r>
          </a:p>
          <a:p>
            <a:r>
              <a:rPr lang="en-US" altLang="ko-KR" sz="1100"/>
              <a:t>n_Level</a:t>
            </a:r>
            <a:br>
              <a:rPr lang="en-US" altLang="ko-KR" sz="1100"/>
            </a:br>
            <a:r>
              <a:rPr lang="en-US" altLang="ko-KR" sz="1100"/>
              <a:t>f_NeedExp</a:t>
            </a:r>
            <a:br>
              <a:rPr lang="en-US" altLang="ko-KR" sz="1100"/>
            </a:br>
            <a:r>
              <a:rPr lang="en-US" altLang="ko-KR" sz="1100"/>
              <a:t>n_AbilityPoint</a:t>
            </a:r>
            <a:br>
              <a:rPr lang="en-US" altLang="ko-KR" sz="1100"/>
            </a:br>
            <a:r>
              <a:rPr lang="en-US" altLang="ko-KR" sz="1100"/>
              <a:t>n_TotalPoint</a:t>
            </a:r>
          </a:p>
        </xdr:txBody>
      </xdr:sp>
    </xdr:grpSp>
    <xdr:clientData/>
  </xdr:twoCellAnchor>
  <xdr:twoCellAnchor>
    <xdr:from>
      <xdr:col>13</xdr:col>
      <xdr:colOff>615043</xdr:colOff>
      <xdr:row>52</xdr:row>
      <xdr:rowOff>52388</xdr:rowOff>
    </xdr:from>
    <xdr:to>
      <xdr:col>16</xdr:col>
      <xdr:colOff>557893</xdr:colOff>
      <xdr:row>59</xdr:row>
      <xdr:rowOff>157164</xdr:rowOff>
    </xdr:to>
    <xdr:grpSp>
      <xdr:nvGrpSpPr>
        <xdr:cNvPr id="30" name="그룹 29">
          <a:extLst>
            <a:ext uri="{FF2B5EF4-FFF2-40B4-BE49-F238E27FC236}">
              <a16:creationId xmlns:a16="http://schemas.microsoft.com/office/drawing/2014/main" id="{1EEF373E-85AF-4086-8533-19ACCAAAA279}"/>
            </a:ext>
          </a:extLst>
        </xdr:cNvPr>
        <xdr:cNvGrpSpPr/>
      </xdr:nvGrpSpPr>
      <xdr:grpSpPr>
        <a:xfrm>
          <a:off x="9459686" y="10665959"/>
          <a:ext cx="1983921" cy="1533526"/>
          <a:chOff x="685800" y="390525"/>
          <a:chExt cx="2000250" cy="985370"/>
        </a:xfrm>
      </xdr:grpSpPr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2F6B77E6-EA1B-4729-B869-14BBE4272A03}"/>
              </a:ext>
            </a:extLst>
          </xdr:cNvPr>
          <xdr:cNvSpPr/>
        </xdr:nvSpPr>
        <xdr:spPr>
          <a:xfrm>
            <a:off x="685800" y="390525"/>
            <a:ext cx="2000250" cy="281753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StructObject</a:t>
            </a: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80B7959C-6AC4-4B9F-BA14-9B55B52ACFA2}"/>
              </a:ext>
            </a:extLst>
          </xdr:cNvPr>
          <xdr:cNvSpPr/>
        </xdr:nvSpPr>
        <xdr:spPr>
          <a:xfrm>
            <a:off x="685800" y="672279"/>
            <a:ext cx="2000250" cy="703616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55823B0A-6130-4341-9DE8-2258B0700B78}"/>
              </a:ext>
            </a:extLst>
          </xdr:cNvPr>
          <xdr:cNvSpPr txBox="1"/>
        </xdr:nvSpPr>
        <xdr:spPr>
          <a:xfrm>
            <a:off x="704849" y="690264"/>
            <a:ext cx="1952625" cy="67965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n_MID</a:t>
            </a:r>
          </a:p>
        </xdr:txBody>
      </xdr:sp>
    </xdr:grpSp>
    <xdr:clientData/>
  </xdr:twoCellAnchor>
  <xdr:twoCellAnchor>
    <xdr:from>
      <xdr:col>19</xdr:col>
      <xdr:colOff>337457</xdr:colOff>
      <xdr:row>1</xdr:row>
      <xdr:rowOff>114300</xdr:rowOff>
    </xdr:from>
    <xdr:to>
      <xdr:col>22</xdr:col>
      <xdr:colOff>280308</xdr:colOff>
      <xdr:row>9</xdr:row>
      <xdr:rowOff>9526</xdr:rowOff>
    </xdr:to>
    <xdr:grpSp>
      <xdr:nvGrpSpPr>
        <xdr:cNvPr id="36" name="그룹 35">
          <a:extLst>
            <a:ext uri="{FF2B5EF4-FFF2-40B4-BE49-F238E27FC236}">
              <a16:creationId xmlns:a16="http://schemas.microsoft.com/office/drawing/2014/main" id="{B6DBC7D6-9061-4590-88FE-C852470BE1A7}"/>
            </a:ext>
          </a:extLst>
        </xdr:cNvPr>
        <xdr:cNvGrpSpPr/>
      </xdr:nvGrpSpPr>
      <xdr:grpSpPr>
        <a:xfrm>
          <a:off x="13264243" y="318407"/>
          <a:ext cx="1983922" cy="1528083"/>
          <a:chOff x="685800" y="390525"/>
          <a:chExt cx="2000250" cy="985370"/>
        </a:xfrm>
      </xdr:grpSpPr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E8255DC4-8ABB-4718-B1C6-2F928CD8549B}"/>
              </a:ext>
            </a:extLst>
          </xdr:cNvPr>
          <xdr:cNvSpPr/>
        </xdr:nvSpPr>
        <xdr:spPr>
          <a:xfrm>
            <a:off x="685800" y="390525"/>
            <a:ext cx="2000250" cy="281753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Skill</a:t>
            </a: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BF74BBF6-6D77-4E5C-AE98-C5BEADF6777E}"/>
              </a:ext>
            </a:extLst>
          </xdr:cNvPr>
          <xdr:cNvSpPr/>
        </xdr:nvSpPr>
        <xdr:spPr>
          <a:xfrm>
            <a:off x="685800" y="672279"/>
            <a:ext cx="2000250" cy="703616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ABAD1DB1-5913-480D-8756-B18DEE942E79}"/>
              </a:ext>
            </a:extLst>
          </xdr:cNvPr>
          <xdr:cNvSpPr txBox="1"/>
        </xdr:nvSpPr>
        <xdr:spPr>
          <a:xfrm>
            <a:off x="704849" y="690264"/>
            <a:ext cx="1952625" cy="67965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n_MID</a:t>
            </a:r>
          </a:p>
        </xdr:txBody>
      </xdr:sp>
    </xdr:grpSp>
    <xdr:clientData/>
  </xdr:twoCellAnchor>
  <xdr:twoCellAnchor>
    <xdr:from>
      <xdr:col>19</xdr:col>
      <xdr:colOff>352424</xdr:colOff>
      <xdr:row>18</xdr:row>
      <xdr:rowOff>145595</xdr:rowOff>
    </xdr:from>
    <xdr:to>
      <xdr:col>22</xdr:col>
      <xdr:colOff>295275</xdr:colOff>
      <xdr:row>31</xdr:row>
      <xdr:rowOff>161925</xdr:rowOff>
    </xdr:to>
    <xdr:grpSp>
      <xdr:nvGrpSpPr>
        <xdr:cNvPr id="40" name="그룹 39">
          <a:extLst>
            <a:ext uri="{FF2B5EF4-FFF2-40B4-BE49-F238E27FC236}">
              <a16:creationId xmlns:a16="http://schemas.microsoft.com/office/drawing/2014/main" id="{B40B33AD-29DD-415C-8767-8CB544D993C8}"/>
            </a:ext>
          </a:extLst>
        </xdr:cNvPr>
        <xdr:cNvGrpSpPr/>
      </xdr:nvGrpSpPr>
      <xdr:grpSpPr>
        <a:xfrm>
          <a:off x="13279210" y="3819524"/>
          <a:ext cx="1983922" cy="2669722"/>
          <a:chOff x="685800" y="390525"/>
          <a:chExt cx="2000250" cy="1718211"/>
        </a:xfrm>
      </xdr:grpSpPr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9BA7E048-C4CB-4F84-9C7E-43ADE5182BDE}"/>
              </a:ext>
            </a:extLst>
          </xdr:cNvPr>
          <xdr:cNvSpPr/>
        </xdr:nvSpPr>
        <xdr:spPr>
          <a:xfrm>
            <a:off x="685800" y="390525"/>
            <a:ext cx="2000250" cy="281753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Poten</a:t>
            </a: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F7F1464D-4545-46C7-82A6-B820E72E28EC}"/>
              </a:ext>
            </a:extLst>
          </xdr:cNvPr>
          <xdr:cNvSpPr/>
        </xdr:nvSpPr>
        <xdr:spPr>
          <a:xfrm>
            <a:off x="685800" y="672279"/>
            <a:ext cx="2000250" cy="1436457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DAED325E-E421-4060-B5BA-B8F195FD3053}"/>
              </a:ext>
            </a:extLst>
          </xdr:cNvPr>
          <xdr:cNvSpPr txBox="1"/>
        </xdr:nvSpPr>
        <xdr:spPr>
          <a:xfrm>
            <a:off x="704849" y="690264"/>
            <a:ext cx="1952625" cy="141847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n_MID</a:t>
            </a:r>
          </a:p>
          <a:p>
            <a:r>
              <a:rPr lang="en-US" altLang="ko-KR" sz="1100"/>
              <a:t>n_SID</a:t>
            </a:r>
          </a:p>
          <a:p>
            <a:r>
              <a:rPr lang="en-US" altLang="ko-KR" sz="1100"/>
              <a:t>n_PotenLV</a:t>
            </a:r>
            <a:br>
              <a:rPr lang="en-US" altLang="ko-KR" sz="1100"/>
            </a:br>
            <a:r>
              <a:rPr lang="en-US" altLang="ko-KR" sz="1100"/>
              <a:t>f_AddPower</a:t>
            </a:r>
            <a:br>
              <a:rPr lang="en-US" altLang="ko-KR" sz="1100"/>
            </a:br>
            <a:r>
              <a:rPr lang="en-US" altLang="ko-KR" sz="1100"/>
              <a:t>f_AddHP</a:t>
            </a:r>
            <a:br>
              <a:rPr lang="en-US" altLang="ko-KR" sz="1100"/>
            </a:br>
            <a:r>
              <a:rPr lang="en-US" altLang="ko-KR" sz="1100"/>
              <a:t>f_AddSpeed</a:t>
            </a:r>
          </a:p>
          <a:p>
            <a:r>
              <a:rPr lang="en-US" altLang="ko-KR" sz="1100"/>
              <a:t>f_AddWeight</a:t>
            </a:r>
            <a:br>
              <a:rPr lang="en-US" altLang="ko-KR" sz="1100"/>
            </a:br>
            <a:r>
              <a:rPr lang="en-US" altLang="ko-KR" sz="1100"/>
              <a:t>f_DeCool</a:t>
            </a:r>
            <a:br>
              <a:rPr lang="en-US" altLang="ko-KR" sz="1100"/>
            </a:br>
            <a:r>
              <a:rPr lang="en-US" altLang="ko-KR" sz="1100"/>
              <a:t>f_AddPower_Percen</a:t>
            </a:r>
            <a:br>
              <a:rPr lang="en-US" altLang="ko-KR" sz="1100"/>
            </a:br>
            <a:r>
              <a:rPr lang="en-US" altLang="ko-KR" sz="1100"/>
              <a:t>f_AddCritical_Percen</a:t>
            </a:r>
            <a:br>
              <a:rPr lang="en-US" altLang="ko-KR" sz="1100"/>
            </a:br>
            <a:r>
              <a:rPr lang="en-US" altLang="ko-KR" sz="1100"/>
              <a:t>f_AddCriticalDamage_Percen</a:t>
            </a:r>
            <a:br>
              <a:rPr lang="en-US" altLang="ko-KR" sz="1100"/>
            </a:br>
            <a:r>
              <a:rPr lang="en-US" altLang="ko-KR" sz="1100"/>
              <a:t>f_AddShiledIgnore_Percen</a:t>
            </a:r>
          </a:p>
        </xdr:txBody>
      </xdr:sp>
    </xdr:grpSp>
    <xdr:clientData/>
  </xdr:twoCellAnchor>
  <xdr:twoCellAnchor>
    <xdr:from>
      <xdr:col>9</xdr:col>
      <xdr:colOff>405492</xdr:colOff>
      <xdr:row>14</xdr:row>
      <xdr:rowOff>17690</xdr:rowOff>
    </xdr:from>
    <xdr:to>
      <xdr:col>11</xdr:col>
      <xdr:colOff>538841</xdr:colOff>
      <xdr:row>16</xdr:row>
      <xdr:rowOff>126547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5B23AB60-91E8-41F0-8C5B-32D32597F340}"/>
            </a:ext>
          </a:extLst>
        </xdr:cNvPr>
        <xdr:cNvSpPr/>
      </xdr:nvSpPr>
      <xdr:spPr>
        <a:xfrm>
          <a:off x="6577692" y="2951390"/>
          <a:ext cx="1504949" cy="527957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ysClr val="windowText" lastClr="000000"/>
              </a:solidFill>
            </a:rPr>
            <a:t>PlayerManager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425903</xdr:colOff>
      <xdr:row>18</xdr:row>
      <xdr:rowOff>21772</xdr:rowOff>
    </xdr:from>
    <xdr:to>
      <xdr:col>11</xdr:col>
      <xdr:colOff>559252</xdr:colOff>
      <xdr:row>20</xdr:row>
      <xdr:rowOff>136072</xdr:rowOff>
    </xdr:to>
    <xdr:sp macro="" textlink="">
      <xdr:nvSpPr>
        <xdr:cNvPr id="44" name="사각형: 둥근 모서리 43">
          <a:extLst>
            <a:ext uri="{FF2B5EF4-FFF2-40B4-BE49-F238E27FC236}">
              <a16:creationId xmlns:a16="http://schemas.microsoft.com/office/drawing/2014/main" id="{5BB4CF18-0D11-46DF-BD06-3AFB35296D91}"/>
            </a:ext>
          </a:extLst>
        </xdr:cNvPr>
        <xdr:cNvSpPr/>
      </xdr:nvSpPr>
      <xdr:spPr>
        <a:xfrm>
          <a:off x="6598103" y="3793672"/>
          <a:ext cx="1504949" cy="533400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ysClr val="windowText" lastClr="000000"/>
              </a:solidFill>
            </a:rPr>
            <a:t>Mon_AI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129267</xdr:colOff>
      <xdr:row>42</xdr:row>
      <xdr:rowOff>163285</xdr:rowOff>
    </xdr:from>
    <xdr:to>
      <xdr:col>9</xdr:col>
      <xdr:colOff>262617</xdr:colOff>
      <xdr:row>45</xdr:row>
      <xdr:rowOff>73478</xdr:rowOff>
    </xdr:to>
    <xdr:sp macro="" textlink="">
      <xdr:nvSpPr>
        <xdr:cNvPr id="45" name="사각형: 둥근 모서리 44">
          <a:extLst>
            <a:ext uri="{FF2B5EF4-FFF2-40B4-BE49-F238E27FC236}">
              <a16:creationId xmlns:a16="http://schemas.microsoft.com/office/drawing/2014/main" id="{EC4C1010-A29E-4D28-B971-DF319FF77DC6}"/>
            </a:ext>
          </a:extLst>
        </xdr:cNvPr>
        <xdr:cNvSpPr/>
      </xdr:nvSpPr>
      <xdr:spPr>
        <a:xfrm>
          <a:off x="4891767" y="8735785"/>
          <a:ext cx="1494064" cy="522514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ysClr val="windowText" lastClr="000000"/>
              </a:solidFill>
            </a:rPr>
            <a:t>Don_Manager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415017</xdr:colOff>
      <xdr:row>22</xdr:row>
      <xdr:rowOff>103415</xdr:rowOff>
    </xdr:from>
    <xdr:to>
      <xdr:col>11</xdr:col>
      <xdr:colOff>548366</xdr:colOff>
      <xdr:row>25</xdr:row>
      <xdr:rowOff>8165</xdr:rowOff>
    </xdr:to>
    <xdr:sp macro="" textlink="">
      <xdr:nvSpPr>
        <xdr:cNvPr id="46" name="사각형: 둥근 모서리 45">
          <a:extLst>
            <a:ext uri="{FF2B5EF4-FFF2-40B4-BE49-F238E27FC236}">
              <a16:creationId xmlns:a16="http://schemas.microsoft.com/office/drawing/2014/main" id="{AB7D3ADF-CB74-4C94-9DEF-7A988D13C81F}"/>
            </a:ext>
          </a:extLst>
        </xdr:cNvPr>
        <xdr:cNvSpPr/>
      </xdr:nvSpPr>
      <xdr:spPr>
        <a:xfrm>
          <a:off x="6538231" y="4593772"/>
          <a:ext cx="1494064" cy="517072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ysClr val="windowText" lastClr="000000"/>
              </a:solidFill>
            </a:rPr>
            <a:t>Item_Manager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538841</xdr:colOff>
      <xdr:row>15</xdr:row>
      <xdr:rowOff>72119</xdr:rowOff>
    </xdr:from>
    <xdr:to>
      <xdr:col>13</xdr:col>
      <xdr:colOff>585107</xdr:colOff>
      <xdr:row>19</xdr:row>
      <xdr:rowOff>76410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A967FB45-589F-4C0E-A687-41AB4E27AD25}"/>
            </a:ext>
          </a:extLst>
        </xdr:cNvPr>
        <xdr:cNvCxnSpPr>
          <a:stCxn id="10" idx="3"/>
          <a:endCxn id="8" idx="1"/>
        </xdr:cNvCxnSpPr>
      </xdr:nvCxnSpPr>
      <xdr:spPr>
        <a:xfrm>
          <a:off x="8082641" y="3215369"/>
          <a:ext cx="1417866" cy="84249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559252</xdr:colOff>
      <xdr:row>19</xdr:row>
      <xdr:rowOff>76410</xdr:rowOff>
    </xdr:from>
    <xdr:to>
      <xdr:col>13</xdr:col>
      <xdr:colOff>585107</xdr:colOff>
      <xdr:row>19</xdr:row>
      <xdr:rowOff>78922</xdr:rowOff>
    </xdr:to>
    <xdr:cxnSp macro="">
      <xdr:nvCxnSpPr>
        <xdr:cNvPr id="48" name="직선 연결선 47">
          <a:extLst>
            <a:ext uri="{FF2B5EF4-FFF2-40B4-BE49-F238E27FC236}">
              <a16:creationId xmlns:a16="http://schemas.microsoft.com/office/drawing/2014/main" id="{98793C54-C4D5-4C0C-B989-A840D79AE5E3}"/>
            </a:ext>
          </a:extLst>
        </xdr:cNvPr>
        <xdr:cNvCxnSpPr>
          <a:stCxn id="44" idx="3"/>
          <a:endCxn id="8" idx="1"/>
        </xdr:cNvCxnSpPr>
      </xdr:nvCxnSpPr>
      <xdr:spPr>
        <a:xfrm flipV="1">
          <a:off x="8103052" y="4057860"/>
          <a:ext cx="1397455" cy="2512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548366</xdr:colOff>
      <xdr:row>19</xdr:row>
      <xdr:rowOff>75953</xdr:rowOff>
    </xdr:from>
    <xdr:to>
      <xdr:col>13</xdr:col>
      <xdr:colOff>585107</xdr:colOff>
      <xdr:row>23</xdr:row>
      <xdr:rowOff>157844</xdr:rowOff>
    </xdr:to>
    <xdr:cxnSp macro="">
      <xdr:nvCxnSpPr>
        <xdr:cNvPr id="51" name="직선 연결선 50">
          <a:extLst>
            <a:ext uri="{FF2B5EF4-FFF2-40B4-BE49-F238E27FC236}">
              <a16:creationId xmlns:a16="http://schemas.microsoft.com/office/drawing/2014/main" id="{D2CB2D8F-49EA-4813-955F-562D7F03558B}"/>
            </a:ext>
          </a:extLst>
        </xdr:cNvPr>
        <xdr:cNvCxnSpPr>
          <a:stCxn id="46" idx="3"/>
          <a:endCxn id="8" idx="1"/>
        </xdr:cNvCxnSpPr>
      </xdr:nvCxnSpPr>
      <xdr:spPr>
        <a:xfrm flipV="1">
          <a:off x="8032295" y="3953989"/>
          <a:ext cx="1397455" cy="898319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545737</xdr:colOff>
      <xdr:row>19</xdr:row>
      <xdr:rowOff>57341</xdr:rowOff>
    </xdr:from>
    <xdr:to>
      <xdr:col>19</xdr:col>
      <xdr:colOff>367393</xdr:colOff>
      <xdr:row>45</xdr:row>
      <xdr:rowOff>58772</xdr:rowOff>
    </xdr:to>
    <xdr:cxnSp macro="">
      <xdr:nvCxnSpPr>
        <xdr:cNvPr id="55" name="직선 연결선 54">
          <a:extLst>
            <a:ext uri="{FF2B5EF4-FFF2-40B4-BE49-F238E27FC236}">
              <a16:creationId xmlns:a16="http://schemas.microsoft.com/office/drawing/2014/main" id="{F6EC24BC-48C0-48C7-A060-5DF8DF9313F5}"/>
            </a:ext>
          </a:extLst>
        </xdr:cNvPr>
        <xdr:cNvCxnSpPr>
          <a:stCxn id="9" idx="3"/>
          <a:endCxn id="16" idx="1"/>
        </xdr:cNvCxnSpPr>
      </xdr:nvCxnSpPr>
      <xdr:spPr>
        <a:xfrm>
          <a:off x="11518537" y="4038791"/>
          <a:ext cx="1879056" cy="544973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262617</xdr:colOff>
      <xdr:row>37</xdr:row>
      <xdr:rowOff>182019</xdr:rowOff>
    </xdr:from>
    <xdr:to>
      <xdr:col>10</xdr:col>
      <xdr:colOff>265340</xdr:colOff>
      <xdr:row>44</xdr:row>
      <xdr:rowOff>16328</xdr:rowOff>
    </xdr:to>
    <xdr:cxnSp macro="">
      <xdr:nvCxnSpPr>
        <xdr:cNvPr id="59" name="직선 연결선 58">
          <a:extLst>
            <a:ext uri="{FF2B5EF4-FFF2-40B4-BE49-F238E27FC236}">
              <a16:creationId xmlns:a16="http://schemas.microsoft.com/office/drawing/2014/main" id="{16332AC6-28C5-4864-BEEF-B04A1590C589}"/>
            </a:ext>
          </a:extLst>
        </xdr:cNvPr>
        <xdr:cNvCxnSpPr>
          <a:stCxn id="45" idx="3"/>
          <a:endCxn id="20" idx="1"/>
        </xdr:cNvCxnSpPr>
      </xdr:nvCxnSpPr>
      <xdr:spPr>
        <a:xfrm flipV="1">
          <a:off x="6385831" y="7733983"/>
          <a:ext cx="683080" cy="1263059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262617</xdr:colOff>
      <xdr:row>43</xdr:row>
      <xdr:rowOff>194045</xdr:rowOff>
    </xdr:from>
    <xdr:to>
      <xdr:col>13</xdr:col>
      <xdr:colOff>604157</xdr:colOff>
      <xdr:row>44</xdr:row>
      <xdr:rowOff>16328</xdr:rowOff>
    </xdr:to>
    <xdr:cxnSp macro="">
      <xdr:nvCxnSpPr>
        <xdr:cNvPr id="62" name="직선 연결선 61">
          <a:extLst>
            <a:ext uri="{FF2B5EF4-FFF2-40B4-BE49-F238E27FC236}">
              <a16:creationId xmlns:a16="http://schemas.microsoft.com/office/drawing/2014/main" id="{4CA79B09-2EB7-4BBE-8A07-D37DA0F59BB7}"/>
            </a:ext>
          </a:extLst>
        </xdr:cNvPr>
        <xdr:cNvCxnSpPr>
          <a:stCxn id="45" idx="3"/>
          <a:endCxn id="25" idx="1"/>
        </xdr:cNvCxnSpPr>
      </xdr:nvCxnSpPr>
      <xdr:spPr>
        <a:xfrm flipV="1">
          <a:off x="6385831" y="8970652"/>
          <a:ext cx="3062969" cy="2639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262617</xdr:colOff>
      <xdr:row>44</xdr:row>
      <xdr:rowOff>16328</xdr:rowOff>
    </xdr:from>
    <xdr:to>
      <xdr:col>13</xdr:col>
      <xdr:colOff>633936</xdr:colOff>
      <xdr:row>57</xdr:row>
      <xdr:rowOff>27208</xdr:rowOff>
    </xdr:to>
    <xdr:cxnSp macro="">
      <xdr:nvCxnSpPr>
        <xdr:cNvPr id="65" name="직선 연결선 64">
          <a:extLst>
            <a:ext uri="{FF2B5EF4-FFF2-40B4-BE49-F238E27FC236}">
              <a16:creationId xmlns:a16="http://schemas.microsoft.com/office/drawing/2014/main" id="{72057A9E-EF5C-454E-BE79-15695DA0CF37}"/>
            </a:ext>
          </a:extLst>
        </xdr:cNvPr>
        <xdr:cNvCxnSpPr>
          <a:stCxn id="45" idx="3"/>
          <a:endCxn id="33" idx="1"/>
        </xdr:cNvCxnSpPr>
      </xdr:nvCxnSpPr>
      <xdr:spPr>
        <a:xfrm>
          <a:off x="6385831" y="8997042"/>
          <a:ext cx="3092748" cy="266427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545737</xdr:colOff>
      <xdr:row>19</xdr:row>
      <xdr:rowOff>57341</xdr:rowOff>
    </xdr:from>
    <xdr:to>
      <xdr:col>19</xdr:col>
      <xdr:colOff>371473</xdr:colOff>
      <xdr:row>26</xdr:row>
      <xdr:rowOff>78471</xdr:rowOff>
    </xdr:to>
    <xdr:cxnSp macro="">
      <xdr:nvCxnSpPr>
        <xdr:cNvPr id="68" name="직선 연결선 67">
          <a:extLst>
            <a:ext uri="{FF2B5EF4-FFF2-40B4-BE49-F238E27FC236}">
              <a16:creationId xmlns:a16="http://schemas.microsoft.com/office/drawing/2014/main" id="{45CF0BE2-B67B-4241-A2A8-8257A6256922}"/>
            </a:ext>
          </a:extLst>
        </xdr:cNvPr>
        <xdr:cNvCxnSpPr>
          <a:stCxn id="9" idx="3"/>
          <a:endCxn id="43" idx="1"/>
        </xdr:cNvCxnSpPr>
      </xdr:nvCxnSpPr>
      <xdr:spPr>
        <a:xfrm>
          <a:off x="11518537" y="4038791"/>
          <a:ext cx="1883136" cy="148798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545834</xdr:colOff>
      <xdr:row>15</xdr:row>
      <xdr:rowOff>35240</xdr:rowOff>
    </xdr:from>
    <xdr:to>
      <xdr:col>19</xdr:col>
      <xdr:colOff>383564</xdr:colOff>
      <xdr:row>19</xdr:row>
      <xdr:rowOff>57387</xdr:rowOff>
    </xdr:to>
    <xdr:cxnSp macro="">
      <xdr:nvCxnSpPr>
        <xdr:cNvPr id="71" name="직선 연결선 70">
          <a:extLst>
            <a:ext uri="{FF2B5EF4-FFF2-40B4-BE49-F238E27FC236}">
              <a16:creationId xmlns:a16="http://schemas.microsoft.com/office/drawing/2014/main" id="{6D009052-507E-43FD-AF0C-B427777DA33B}"/>
            </a:ext>
          </a:extLst>
        </xdr:cNvPr>
        <xdr:cNvCxnSpPr>
          <a:stCxn id="9" idx="3"/>
          <a:endCxn id="29" idx="1"/>
        </xdr:cNvCxnSpPr>
      </xdr:nvCxnSpPr>
      <xdr:spPr>
        <a:xfrm flipV="1">
          <a:off x="11431548" y="3096847"/>
          <a:ext cx="1878802" cy="83857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545834</xdr:colOff>
      <xdr:row>6</xdr:row>
      <xdr:rowOff>85587</xdr:rowOff>
    </xdr:from>
    <xdr:to>
      <xdr:col>19</xdr:col>
      <xdr:colOff>356351</xdr:colOff>
      <xdr:row>19</xdr:row>
      <xdr:rowOff>57387</xdr:rowOff>
    </xdr:to>
    <xdr:cxnSp macro="">
      <xdr:nvCxnSpPr>
        <xdr:cNvPr id="74" name="직선 연결선 73">
          <a:extLst>
            <a:ext uri="{FF2B5EF4-FFF2-40B4-BE49-F238E27FC236}">
              <a16:creationId xmlns:a16="http://schemas.microsoft.com/office/drawing/2014/main" id="{09DE2C79-8059-4D2D-B854-903CBBA41776}"/>
            </a:ext>
          </a:extLst>
        </xdr:cNvPr>
        <xdr:cNvCxnSpPr>
          <a:stCxn id="9" idx="3"/>
          <a:endCxn id="39" idx="1"/>
        </xdr:cNvCxnSpPr>
      </xdr:nvCxnSpPr>
      <xdr:spPr>
        <a:xfrm flipV="1">
          <a:off x="11431548" y="1310230"/>
          <a:ext cx="1851589" cy="262519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557893</xdr:colOff>
      <xdr:row>45</xdr:row>
      <xdr:rowOff>58772</xdr:rowOff>
    </xdr:from>
    <xdr:to>
      <xdr:col>19</xdr:col>
      <xdr:colOff>367393</xdr:colOff>
      <xdr:row>57</xdr:row>
      <xdr:rowOff>15144</xdr:rowOff>
    </xdr:to>
    <xdr:cxnSp macro="">
      <xdr:nvCxnSpPr>
        <xdr:cNvPr id="77" name="직선 연결선 76">
          <a:extLst>
            <a:ext uri="{FF2B5EF4-FFF2-40B4-BE49-F238E27FC236}">
              <a16:creationId xmlns:a16="http://schemas.microsoft.com/office/drawing/2014/main" id="{593E7388-11FC-4EB4-A830-2CBC191E34F7}"/>
            </a:ext>
          </a:extLst>
        </xdr:cNvPr>
        <xdr:cNvCxnSpPr>
          <a:stCxn id="32" idx="3"/>
          <a:endCxn id="16" idx="1"/>
        </xdr:cNvCxnSpPr>
      </xdr:nvCxnSpPr>
      <xdr:spPr>
        <a:xfrm flipV="1">
          <a:off x="11530693" y="9488522"/>
          <a:ext cx="1866900" cy="2470972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224519</xdr:colOff>
      <xdr:row>32</xdr:row>
      <xdr:rowOff>21771</xdr:rowOff>
    </xdr:from>
    <xdr:to>
      <xdr:col>15</xdr:col>
      <xdr:colOff>231322</xdr:colOff>
      <xdr:row>35</xdr:row>
      <xdr:rowOff>8163</xdr:rowOff>
    </xdr:to>
    <xdr:cxnSp macro="">
      <xdr:nvCxnSpPr>
        <xdr:cNvPr id="80" name="직선 연결선 79">
          <a:extLst>
            <a:ext uri="{FF2B5EF4-FFF2-40B4-BE49-F238E27FC236}">
              <a16:creationId xmlns:a16="http://schemas.microsoft.com/office/drawing/2014/main" id="{1EB695FD-698B-4246-9E19-D1F6EA37F7AE}"/>
            </a:ext>
          </a:extLst>
        </xdr:cNvPr>
        <xdr:cNvCxnSpPr>
          <a:stCxn id="23" idx="0"/>
          <a:endCxn id="8" idx="2"/>
        </xdr:cNvCxnSpPr>
      </xdr:nvCxnSpPr>
      <xdr:spPr>
        <a:xfrm flipV="1">
          <a:off x="10429876" y="6553200"/>
          <a:ext cx="6803" cy="59871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500742</xdr:colOff>
      <xdr:row>13</xdr:row>
      <xdr:rowOff>55790</xdr:rowOff>
    </xdr:from>
    <xdr:to>
      <xdr:col>2</xdr:col>
      <xdr:colOff>634091</xdr:colOff>
      <xdr:row>15</xdr:row>
      <xdr:rowOff>164647</xdr:rowOff>
    </xdr:to>
    <xdr:sp macro="" textlink="">
      <xdr:nvSpPr>
        <xdr:cNvPr id="115" name="사각형: 둥근 모서리 114">
          <a:extLst>
            <a:ext uri="{FF2B5EF4-FFF2-40B4-BE49-F238E27FC236}">
              <a16:creationId xmlns:a16="http://schemas.microsoft.com/office/drawing/2014/main" id="{C68E677D-AAA6-422F-8312-96487757116E}"/>
            </a:ext>
          </a:extLst>
        </xdr:cNvPr>
        <xdr:cNvSpPr/>
      </xdr:nvSpPr>
      <xdr:spPr>
        <a:xfrm>
          <a:off x="500742" y="2779940"/>
          <a:ext cx="1504949" cy="527957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solidFill>
                <a:sysClr val="windowText" lastClr="000000"/>
              </a:solidFill>
            </a:rPr>
            <a:t>게임내 시스템</a:t>
          </a:r>
        </a:p>
      </xdr:txBody>
    </xdr:sp>
    <xdr:clientData/>
  </xdr:twoCellAnchor>
  <xdr:twoCellAnchor>
    <xdr:from>
      <xdr:col>19</xdr:col>
      <xdr:colOff>155865</xdr:colOff>
      <xdr:row>0</xdr:row>
      <xdr:rowOff>103909</xdr:rowOff>
    </xdr:from>
    <xdr:to>
      <xdr:col>22</xdr:col>
      <xdr:colOff>519547</xdr:colOff>
      <xdr:row>9</xdr:row>
      <xdr:rowOff>155864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EFED4E2D-51EA-4192-99AA-E8967A3D4DEE}"/>
            </a:ext>
          </a:extLst>
        </xdr:cNvPr>
        <xdr:cNvSpPr/>
      </xdr:nvSpPr>
      <xdr:spPr>
        <a:xfrm>
          <a:off x="13317683" y="103909"/>
          <a:ext cx="2441864" cy="1922319"/>
        </a:xfrm>
        <a:prstGeom prst="rect">
          <a:avLst/>
        </a:prstGeom>
        <a:solidFill>
          <a:schemeClr val="accent5">
            <a:lumMod val="50000"/>
            <a:alpha val="63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800"/>
            <a:t>미완성 시트</a:t>
          </a:r>
        </a:p>
      </xdr:txBody>
    </xdr:sp>
    <xdr:clientData/>
  </xdr:twoCellAnchor>
  <xdr:twoCellAnchor>
    <xdr:from>
      <xdr:col>13</xdr:col>
      <xdr:colOff>381001</xdr:colOff>
      <xdr:row>51</xdr:row>
      <xdr:rowOff>51954</xdr:rowOff>
    </xdr:from>
    <xdr:to>
      <xdr:col>17</xdr:col>
      <xdr:colOff>51956</xdr:colOff>
      <xdr:row>60</xdr:row>
      <xdr:rowOff>103909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CE45FD6-1BBE-4D68-9A0F-A7AFBC19A31F}"/>
            </a:ext>
          </a:extLst>
        </xdr:cNvPr>
        <xdr:cNvSpPr/>
      </xdr:nvSpPr>
      <xdr:spPr>
        <a:xfrm>
          <a:off x="9386456" y="10650681"/>
          <a:ext cx="2441864" cy="1922319"/>
        </a:xfrm>
        <a:prstGeom prst="rect">
          <a:avLst/>
        </a:prstGeom>
        <a:solidFill>
          <a:schemeClr val="accent5">
            <a:lumMod val="50000"/>
            <a:alpha val="63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800"/>
            <a:t>미완성 시트</a:t>
          </a:r>
        </a:p>
      </xdr:txBody>
    </xdr:sp>
    <xdr:clientData/>
  </xdr:twoCellAnchor>
  <xdr:twoCellAnchor>
    <xdr:from>
      <xdr:col>19</xdr:col>
      <xdr:colOff>118756</xdr:colOff>
      <xdr:row>18</xdr:row>
      <xdr:rowOff>34636</xdr:rowOff>
    </xdr:from>
    <xdr:to>
      <xdr:col>22</xdr:col>
      <xdr:colOff>482438</xdr:colOff>
      <xdr:row>32</xdr:row>
      <xdr:rowOff>86591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CB55112C-46B0-4E27-ACD5-0D7D9597354B}"/>
            </a:ext>
          </a:extLst>
        </xdr:cNvPr>
        <xdr:cNvSpPr/>
      </xdr:nvSpPr>
      <xdr:spPr>
        <a:xfrm>
          <a:off x="13045542" y="3708565"/>
          <a:ext cx="2404753" cy="2909455"/>
        </a:xfrm>
        <a:prstGeom prst="rect">
          <a:avLst/>
        </a:prstGeom>
        <a:solidFill>
          <a:schemeClr val="accent5">
            <a:lumMod val="50000"/>
            <a:alpha val="63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800"/>
            <a:t>미완성 시트</a:t>
          </a:r>
        </a:p>
      </xdr:txBody>
    </xdr:sp>
    <xdr:clientData/>
  </xdr:twoCellAnchor>
  <xdr:twoCellAnchor>
    <xdr:from>
      <xdr:col>28</xdr:col>
      <xdr:colOff>186539</xdr:colOff>
      <xdr:row>11</xdr:row>
      <xdr:rowOff>189650</xdr:rowOff>
    </xdr:from>
    <xdr:to>
      <xdr:col>30</xdr:col>
      <xdr:colOff>657875</xdr:colOff>
      <xdr:row>20</xdr:row>
      <xdr:rowOff>19932</xdr:rowOff>
    </xdr:to>
    <xdr:grpSp>
      <xdr:nvGrpSpPr>
        <xdr:cNvPr id="63" name="그룹 62">
          <a:extLst>
            <a:ext uri="{FF2B5EF4-FFF2-40B4-BE49-F238E27FC236}">
              <a16:creationId xmlns:a16="http://schemas.microsoft.com/office/drawing/2014/main" id="{00E978A5-2C29-4BD6-8AC0-404A7911EAA8}"/>
            </a:ext>
          </a:extLst>
        </xdr:cNvPr>
        <xdr:cNvGrpSpPr/>
      </xdr:nvGrpSpPr>
      <xdr:grpSpPr>
        <a:xfrm>
          <a:off x="19236539" y="2434829"/>
          <a:ext cx="1832050" cy="1667246"/>
          <a:chOff x="685800" y="390525"/>
          <a:chExt cx="1590675" cy="1714500"/>
        </a:xfrm>
      </xdr:grpSpPr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D8B262F8-D737-4CFF-A8FC-9B28D5E9017D}"/>
              </a:ext>
            </a:extLst>
          </xdr:cNvPr>
          <xdr:cNvSpPr/>
        </xdr:nvSpPr>
        <xdr:spPr>
          <a:xfrm>
            <a:off x="685800" y="390525"/>
            <a:ext cx="1590675" cy="390525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Prefab</a:t>
            </a:r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D014C01F-9313-4316-90CE-0E01FF98C2F2}"/>
              </a:ext>
            </a:extLst>
          </xdr:cNvPr>
          <xdr:cNvSpPr/>
        </xdr:nvSpPr>
        <xdr:spPr>
          <a:xfrm>
            <a:off x="685800" y="790575"/>
            <a:ext cx="1590675" cy="13144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71D7F1CC-4571-4B0C-9DB2-12754A0CE43D}"/>
              </a:ext>
            </a:extLst>
          </xdr:cNvPr>
          <xdr:cNvSpPr txBox="1"/>
        </xdr:nvSpPr>
        <xdr:spPr>
          <a:xfrm>
            <a:off x="704850" y="790575"/>
            <a:ext cx="1562100" cy="13049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MID</a:t>
            </a:r>
            <a:r>
              <a:rPr lang="en-US" altLang="ko-KR" sz="1100" baseline="0"/>
              <a:t> : </a:t>
            </a:r>
            <a:r>
              <a:rPr lang="ko-KR" altLang="en-US" sz="1100" baseline="0"/>
              <a:t>데이터 식별 아이디</a:t>
            </a:r>
            <a:endParaRPr lang="en-US" altLang="ko-KR" sz="1100" baseline="0"/>
          </a:p>
          <a:p>
            <a:r>
              <a:rPr lang="en-US" altLang="ko-KR" sz="1100" baseline="0"/>
              <a:t>PrefabName : </a:t>
            </a:r>
            <a:r>
              <a:rPr lang="ko-KR" altLang="en-US" sz="1100" baseline="0"/>
              <a:t>데이터 이름</a:t>
            </a:r>
            <a:endParaRPr lang="en-US" altLang="ko-KR" sz="1100" baseline="0"/>
          </a:p>
          <a:p>
            <a:r>
              <a:rPr lang="en-US" altLang="ko-KR" sz="1100" baseline="0"/>
              <a:t>PrefabPoint : </a:t>
            </a:r>
            <a:r>
              <a:rPr lang="ko-KR" altLang="en-US" sz="1100" baseline="0"/>
              <a:t>데이터의 위치 </a:t>
            </a:r>
            <a:r>
              <a:rPr lang="en-US" altLang="ko-KR" sz="1100" baseline="0"/>
              <a:t>( </a:t>
            </a:r>
            <a:r>
              <a:rPr lang="ko-KR" altLang="en-US" sz="1100" baseline="0"/>
              <a:t>폴더 주소값</a:t>
            </a:r>
            <a:r>
              <a:rPr lang="en-US" altLang="ko-KR" sz="1100" baseline="0"/>
              <a:t>)</a:t>
            </a:r>
          </a:p>
        </xdr:txBody>
      </xdr:sp>
    </xdr:grpSp>
    <xdr:clientData/>
  </xdr:twoCellAnchor>
  <xdr:twoCellAnchor>
    <xdr:from>
      <xdr:col>28</xdr:col>
      <xdr:colOff>10647</xdr:colOff>
      <xdr:row>11</xdr:row>
      <xdr:rowOff>23396</xdr:rowOff>
    </xdr:from>
    <xdr:to>
      <xdr:col>31</xdr:col>
      <xdr:colOff>126606</xdr:colOff>
      <xdr:row>20</xdr:row>
      <xdr:rowOff>154412</xdr:rowOff>
    </xdr:to>
    <xdr:sp macro="" textlink="">
      <xdr:nvSpPr>
        <xdr:cNvPr id="69" name="직사각형 68">
          <a:extLst>
            <a:ext uri="{FF2B5EF4-FFF2-40B4-BE49-F238E27FC236}">
              <a16:creationId xmlns:a16="http://schemas.microsoft.com/office/drawing/2014/main" id="{EF96B4E9-F805-4CE5-96EE-98CB6D4C1E7E}"/>
            </a:ext>
          </a:extLst>
        </xdr:cNvPr>
        <xdr:cNvSpPr/>
      </xdr:nvSpPr>
      <xdr:spPr>
        <a:xfrm>
          <a:off x="19060647" y="2268575"/>
          <a:ext cx="2157030" cy="1967980"/>
        </a:xfrm>
        <a:prstGeom prst="rect">
          <a:avLst/>
        </a:prstGeom>
        <a:solidFill>
          <a:schemeClr val="accent5">
            <a:lumMod val="50000"/>
            <a:alpha val="63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800"/>
            <a:t>미완성 시트</a:t>
          </a:r>
        </a:p>
      </xdr:txBody>
    </xdr:sp>
    <xdr:clientData/>
  </xdr:twoCellAnchor>
  <xdr:twoCellAnchor>
    <xdr:from>
      <xdr:col>24</xdr:col>
      <xdr:colOff>269421</xdr:colOff>
      <xdr:row>10</xdr:row>
      <xdr:rowOff>32657</xdr:rowOff>
    </xdr:from>
    <xdr:to>
      <xdr:col>26</xdr:col>
      <xdr:colOff>488495</xdr:colOff>
      <xdr:row>18</xdr:row>
      <xdr:rowOff>70756</xdr:rowOff>
    </xdr:to>
    <xdr:grpSp>
      <xdr:nvGrpSpPr>
        <xdr:cNvPr id="70" name="그룹 69">
          <a:extLst>
            <a:ext uri="{FF2B5EF4-FFF2-40B4-BE49-F238E27FC236}">
              <a16:creationId xmlns:a16="http://schemas.microsoft.com/office/drawing/2014/main" id="{DC50B62B-AEC0-4EC5-9CC7-FE9E91C12F6E}"/>
            </a:ext>
          </a:extLst>
        </xdr:cNvPr>
        <xdr:cNvGrpSpPr/>
      </xdr:nvGrpSpPr>
      <xdr:grpSpPr>
        <a:xfrm>
          <a:off x="16597992" y="2073728"/>
          <a:ext cx="1579789" cy="1670957"/>
          <a:chOff x="685800" y="390525"/>
          <a:chExt cx="1590675" cy="1714500"/>
        </a:xfrm>
      </xdr:grpSpPr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5BC8BCE0-FA3A-4009-BA44-57244427A2B0}"/>
              </a:ext>
            </a:extLst>
          </xdr:cNvPr>
          <xdr:cNvSpPr/>
        </xdr:nvSpPr>
        <xdr:spPr>
          <a:xfrm>
            <a:off x="685800" y="390525"/>
            <a:ext cx="1590675" cy="390525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Effect</a:t>
            </a:r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8087661D-E03E-4FB5-9458-B2E90FD96A83}"/>
              </a:ext>
            </a:extLst>
          </xdr:cNvPr>
          <xdr:cNvSpPr/>
        </xdr:nvSpPr>
        <xdr:spPr>
          <a:xfrm>
            <a:off x="685800" y="790575"/>
            <a:ext cx="1590675" cy="13144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id="{4B2DCC1D-ACB2-45DF-89B8-0802B47B07E1}"/>
              </a:ext>
            </a:extLst>
          </xdr:cNvPr>
          <xdr:cNvSpPr txBox="1"/>
        </xdr:nvSpPr>
        <xdr:spPr>
          <a:xfrm>
            <a:off x="704850" y="790575"/>
            <a:ext cx="1562100" cy="13049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ko-KR" altLang="en-US" sz="1100"/>
          </a:p>
        </xdr:txBody>
      </xdr:sp>
    </xdr:grpSp>
    <xdr:clientData/>
  </xdr:twoCellAnchor>
  <xdr:twoCellAnchor>
    <xdr:from>
      <xdr:col>23</xdr:col>
      <xdr:colOff>663790</xdr:colOff>
      <xdr:row>9</xdr:row>
      <xdr:rowOff>50610</xdr:rowOff>
    </xdr:from>
    <xdr:to>
      <xdr:col>27</xdr:col>
      <xdr:colOff>99391</xdr:colOff>
      <xdr:row>18</xdr:row>
      <xdr:rowOff>181625</xdr:rowOff>
    </xdr:to>
    <xdr:sp macro="" textlink="">
      <xdr:nvSpPr>
        <xdr:cNvPr id="76" name="직사각형 75">
          <a:extLst>
            <a:ext uri="{FF2B5EF4-FFF2-40B4-BE49-F238E27FC236}">
              <a16:creationId xmlns:a16="http://schemas.microsoft.com/office/drawing/2014/main" id="{17956E88-F6E8-4190-B917-130728BD1B2A}"/>
            </a:ext>
          </a:extLst>
        </xdr:cNvPr>
        <xdr:cNvSpPr/>
      </xdr:nvSpPr>
      <xdr:spPr>
        <a:xfrm>
          <a:off x="16312004" y="1887574"/>
          <a:ext cx="2157030" cy="1967980"/>
        </a:xfrm>
        <a:prstGeom prst="rect">
          <a:avLst/>
        </a:prstGeom>
        <a:solidFill>
          <a:schemeClr val="accent5">
            <a:lumMod val="50000"/>
            <a:alpha val="63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800"/>
            <a:t>미완성 시트</a:t>
          </a:r>
        </a:p>
      </xdr:txBody>
    </xdr:sp>
    <xdr:clientData/>
  </xdr:twoCellAnchor>
  <xdr:twoCellAnchor>
    <xdr:from>
      <xdr:col>22</xdr:col>
      <xdr:colOff>285750</xdr:colOff>
      <xdr:row>5</xdr:row>
      <xdr:rowOff>149678</xdr:rowOff>
    </xdr:from>
    <xdr:to>
      <xdr:col>24</xdr:col>
      <xdr:colOff>288341</xdr:colOff>
      <xdr:row>15</xdr:row>
      <xdr:rowOff>37903</xdr:rowOff>
    </xdr:to>
    <xdr:cxnSp macro="">
      <xdr:nvCxnSpPr>
        <xdr:cNvPr id="78" name="직선 연결선 77">
          <a:extLst>
            <a:ext uri="{FF2B5EF4-FFF2-40B4-BE49-F238E27FC236}">
              <a16:creationId xmlns:a16="http://schemas.microsoft.com/office/drawing/2014/main" id="{C57BC846-6FB6-4208-9B24-D21B2535E503}"/>
            </a:ext>
          </a:extLst>
        </xdr:cNvPr>
        <xdr:cNvCxnSpPr>
          <a:endCxn id="75" idx="1"/>
        </xdr:cNvCxnSpPr>
      </xdr:nvCxnSpPr>
      <xdr:spPr>
        <a:xfrm>
          <a:off x="15253607" y="1170214"/>
          <a:ext cx="1363305" cy="192929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312964</xdr:colOff>
      <xdr:row>15</xdr:row>
      <xdr:rowOff>37903</xdr:rowOff>
    </xdr:from>
    <xdr:to>
      <xdr:col>24</xdr:col>
      <xdr:colOff>288341</xdr:colOff>
      <xdr:row>25</xdr:row>
      <xdr:rowOff>176892</xdr:rowOff>
    </xdr:to>
    <xdr:cxnSp macro="">
      <xdr:nvCxnSpPr>
        <xdr:cNvPr id="79" name="직선 연결선 78">
          <a:extLst>
            <a:ext uri="{FF2B5EF4-FFF2-40B4-BE49-F238E27FC236}">
              <a16:creationId xmlns:a16="http://schemas.microsoft.com/office/drawing/2014/main" id="{DE712B4F-2DEB-4EFB-B3FE-9C48CC193232}"/>
            </a:ext>
          </a:extLst>
        </xdr:cNvPr>
        <xdr:cNvCxnSpPr>
          <a:stCxn id="75" idx="1"/>
        </xdr:cNvCxnSpPr>
      </xdr:nvCxnSpPr>
      <xdr:spPr>
        <a:xfrm flipH="1">
          <a:off x="15280821" y="3099510"/>
          <a:ext cx="1336091" cy="218006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9193-9C7D-4237-A7A8-F452714E7613}">
  <dimension ref="A1:D10"/>
  <sheetViews>
    <sheetView workbookViewId="0"/>
  </sheetViews>
  <sheetFormatPr defaultRowHeight="16.5"/>
  <cols>
    <col min="1" max="1" width="11.125" style="1" bestFit="1" customWidth="1"/>
    <col min="2" max="2" width="32" style="1" customWidth="1"/>
    <col min="3" max="3" width="97.125" style="1" customWidth="1"/>
    <col min="4" max="4" width="60.625" style="1" customWidth="1"/>
  </cols>
  <sheetData>
    <row r="1" spans="1:4">
      <c r="A1" s="1" t="s">
        <v>13</v>
      </c>
      <c r="B1" s="1" t="s">
        <v>14</v>
      </c>
      <c r="C1" s="1" t="s">
        <v>15</v>
      </c>
      <c r="D1" s="1" t="s">
        <v>774</v>
      </c>
    </row>
    <row r="2" spans="1:4">
      <c r="A2" s="43">
        <v>43973</v>
      </c>
      <c r="B2" s="1" t="s">
        <v>16</v>
      </c>
      <c r="C2" s="1" t="s">
        <v>17</v>
      </c>
    </row>
    <row r="3" spans="1:4" ht="26.25">
      <c r="A3" s="43">
        <v>43976</v>
      </c>
      <c r="B3" s="1" t="s">
        <v>16</v>
      </c>
      <c r="C3" s="1" t="s">
        <v>17</v>
      </c>
      <c r="D3" s="44"/>
    </row>
    <row r="4" spans="1:4">
      <c r="A4" s="43">
        <v>43977</v>
      </c>
      <c r="B4" s="1" t="s">
        <v>16</v>
      </c>
      <c r="C4" s="1" t="s">
        <v>17</v>
      </c>
    </row>
    <row r="5" spans="1:4">
      <c r="A5" s="43">
        <v>43978</v>
      </c>
      <c r="B5" s="1" t="s">
        <v>427</v>
      </c>
      <c r="C5" s="1" t="s">
        <v>17</v>
      </c>
    </row>
    <row r="6" spans="1:4">
      <c r="A6" s="43">
        <v>43978</v>
      </c>
      <c r="B6" s="1" t="s">
        <v>515</v>
      </c>
      <c r="C6" s="1" t="s">
        <v>516</v>
      </c>
    </row>
    <row r="7" spans="1:4">
      <c r="A7" s="43">
        <v>43983</v>
      </c>
      <c r="B7" s="1" t="s">
        <v>539</v>
      </c>
      <c r="C7" s="1" t="s">
        <v>542</v>
      </c>
    </row>
    <row r="8" spans="1:4">
      <c r="A8" s="43">
        <v>43984</v>
      </c>
      <c r="B8" s="1" t="s">
        <v>543</v>
      </c>
      <c r="C8" s="1" t="s">
        <v>544</v>
      </c>
    </row>
    <row r="9" spans="1:4">
      <c r="A9" s="43">
        <v>43992</v>
      </c>
      <c r="B9" s="1" t="s">
        <v>543</v>
      </c>
      <c r="C9" s="1" t="s">
        <v>684</v>
      </c>
    </row>
    <row r="10" spans="1:4" ht="66">
      <c r="A10" s="43">
        <v>43993</v>
      </c>
      <c r="B10" s="1" t="s">
        <v>732</v>
      </c>
      <c r="C10" s="25" t="s">
        <v>776</v>
      </c>
      <c r="D10" s="25" t="s">
        <v>775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42A1-D436-41CA-B9D8-45F364D8E7FE}">
  <dimension ref="A1:V17"/>
  <sheetViews>
    <sheetView workbookViewId="0"/>
  </sheetViews>
  <sheetFormatPr defaultRowHeight="16.5"/>
  <cols>
    <col min="1" max="1" width="6.5" style="22" bestFit="1" customWidth="1"/>
    <col min="2" max="2" width="4.375" style="22" bestFit="1" customWidth="1"/>
    <col min="3" max="3" width="10.125" style="29" bestFit="1" customWidth="1"/>
    <col min="4" max="4" width="10.375" style="29" bestFit="1" customWidth="1"/>
    <col min="5" max="5" width="15.25" style="21" bestFit="1" customWidth="1"/>
    <col min="6" max="6" width="15.25" style="7" bestFit="1" customWidth="1"/>
    <col min="7" max="21" width="15.25" style="10" bestFit="1" customWidth="1"/>
    <col min="22" max="16384" width="9" style="1"/>
  </cols>
  <sheetData>
    <row r="1" spans="1:22">
      <c r="A1" s="2" t="s">
        <v>19</v>
      </c>
      <c r="B1" s="2" t="s">
        <v>20</v>
      </c>
      <c r="C1" s="29" t="s">
        <v>540</v>
      </c>
      <c r="D1" s="29" t="s">
        <v>541</v>
      </c>
      <c r="E1" s="3" t="s">
        <v>233</v>
      </c>
      <c r="F1" s="23" t="s">
        <v>393</v>
      </c>
      <c r="G1" s="24" t="s">
        <v>218</v>
      </c>
      <c r="H1" s="24" t="s">
        <v>219</v>
      </c>
      <c r="I1" s="24" t="s">
        <v>220</v>
      </c>
      <c r="J1" s="24" t="s">
        <v>221</v>
      </c>
      <c r="K1" s="24" t="s">
        <v>222</v>
      </c>
      <c r="L1" s="24" t="s">
        <v>223</v>
      </c>
      <c r="M1" s="24" t="s">
        <v>224</v>
      </c>
      <c r="N1" s="24" t="s">
        <v>225</v>
      </c>
      <c r="O1" s="24" t="s">
        <v>226</v>
      </c>
      <c r="P1" s="24" t="s">
        <v>227</v>
      </c>
      <c r="Q1" s="24" t="s">
        <v>228</v>
      </c>
      <c r="R1" s="24" t="s">
        <v>229</v>
      </c>
      <c r="S1" s="24" t="s">
        <v>230</v>
      </c>
      <c r="T1" s="24" t="s">
        <v>231</v>
      </c>
      <c r="U1" s="24" t="s">
        <v>232</v>
      </c>
      <c r="V1" s="1" t="s">
        <v>535</v>
      </c>
    </row>
    <row r="2" spans="1:22">
      <c r="A2" s="22">
        <v>30001</v>
      </c>
      <c r="B2" s="22">
        <v>1</v>
      </c>
      <c r="C2" s="29">
        <v>16</v>
      </c>
      <c r="D2" s="29">
        <v>25</v>
      </c>
      <c r="E2" s="21" t="s">
        <v>581</v>
      </c>
      <c r="F2" s="7" t="s">
        <v>585</v>
      </c>
      <c r="G2" s="10" t="s">
        <v>589</v>
      </c>
      <c r="H2" s="10" t="s">
        <v>590</v>
      </c>
      <c r="I2" s="10" t="s">
        <v>591</v>
      </c>
      <c r="J2" s="10" t="s">
        <v>592</v>
      </c>
      <c r="K2" s="10" t="s">
        <v>593</v>
      </c>
      <c r="L2" s="10" t="s">
        <v>594</v>
      </c>
      <c r="M2" s="10" t="s">
        <v>595</v>
      </c>
      <c r="N2" s="10" t="s">
        <v>596</v>
      </c>
      <c r="O2" s="10" t="s">
        <v>597</v>
      </c>
      <c r="P2" s="10" t="s">
        <v>598</v>
      </c>
      <c r="Q2" s="10" t="s">
        <v>599</v>
      </c>
      <c r="R2" s="10" t="s">
        <v>600</v>
      </c>
      <c r="S2" s="10" t="s">
        <v>601</v>
      </c>
      <c r="T2" s="10" t="s">
        <v>602</v>
      </c>
      <c r="U2" s="10" t="s">
        <v>603</v>
      </c>
      <c r="V2" s="1">
        <v>200</v>
      </c>
    </row>
    <row r="3" spans="1:22">
      <c r="A3" s="22">
        <v>30002</v>
      </c>
      <c r="B3" s="22">
        <v>1</v>
      </c>
      <c r="C3" s="29">
        <v>16</v>
      </c>
      <c r="D3" s="29">
        <v>25</v>
      </c>
      <c r="E3" s="21" t="s">
        <v>581</v>
      </c>
      <c r="F3" s="7" t="s">
        <v>586</v>
      </c>
      <c r="G3" s="10" t="s">
        <v>589</v>
      </c>
      <c r="H3" s="10" t="s">
        <v>590</v>
      </c>
      <c r="I3" s="10" t="s">
        <v>591</v>
      </c>
      <c r="J3" s="10" t="s">
        <v>592</v>
      </c>
      <c r="K3" s="10" t="s">
        <v>593</v>
      </c>
      <c r="L3" s="10" t="s">
        <v>594</v>
      </c>
      <c r="M3" s="10" t="s">
        <v>595</v>
      </c>
      <c r="N3" s="10" t="s">
        <v>596</v>
      </c>
      <c r="O3" s="10" t="s">
        <v>597</v>
      </c>
      <c r="P3" s="10" t="s">
        <v>598</v>
      </c>
      <c r="Q3" s="10" t="s">
        <v>599</v>
      </c>
      <c r="R3" s="10" t="s">
        <v>600</v>
      </c>
      <c r="S3" s="10" t="s">
        <v>601</v>
      </c>
      <c r="T3" s="10" t="s">
        <v>602</v>
      </c>
      <c r="U3" s="10" t="s">
        <v>603</v>
      </c>
      <c r="V3" s="1">
        <v>300</v>
      </c>
    </row>
    <row r="4" spans="1:22">
      <c r="A4" s="22">
        <v>30003</v>
      </c>
      <c r="B4" s="22">
        <v>1</v>
      </c>
      <c r="C4" s="29">
        <v>16</v>
      </c>
      <c r="D4" s="29">
        <v>25</v>
      </c>
      <c r="E4" s="21" t="s">
        <v>581</v>
      </c>
      <c r="F4" s="7" t="s">
        <v>587</v>
      </c>
      <c r="G4" s="10" t="s">
        <v>589</v>
      </c>
      <c r="H4" s="10" t="s">
        <v>590</v>
      </c>
      <c r="I4" s="10" t="s">
        <v>591</v>
      </c>
      <c r="J4" s="10" t="s">
        <v>592</v>
      </c>
      <c r="K4" s="10" t="s">
        <v>593</v>
      </c>
      <c r="L4" s="10" t="s">
        <v>594</v>
      </c>
      <c r="M4" s="10" t="s">
        <v>595</v>
      </c>
      <c r="N4" s="10" t="s">
        <v>596</v>
      </c>
      <c r="O4" s="10" t="s">
        <v>597</v>
      </c>
      <c r="P4" s="10" t="s">
        <v>598</v>
      </c>
      <c r="Q4" s="10" t="s">
        <v>599</v>
      </c>
      <c r="R4" s="10" t="s">
        <v>600</v>
      </c>
      <c r="S4" s="10" t="s">
        <v>601</v>
      </c>
      <c r="T4" s="10" t="s">
        <v>602</v>
      </c>
      <c r="U4" s="10" t="s">
        <v>603</v>
      </c>
      <c r="V4" s="1">
        <v>400</v>
      </c>
    </row>
    <row r="5" spans="1:22">
      <c r="A5" s="22">
        <v>30004</v>
      </c>
      <c r="B5" s="22">
        <v>1</v>
      </c>
      <c r="C5" s="29">
        <v>16</v>
      </c>
      <c r="D5" s="29">
        <v>25</v>
      </c>
      <c r="E5" s="21" t="s">
        <v>581</v>
      </c>
      <c r="F5" s="7" t="s">
        <v>588</v>
      </c>
      <c r="G5" s="10" t="s">
        <v>589</v>
      </c>
      <c r="H5" s="10" t="s">
        <v>590</v>
      </c>
      <c r="I5" s="10" t="s">
        <v>591</v>
      </c>
      <c r="J5" s="10" t="s">
        <v>592</v>
      </c>
      <c r="K5" s="10" t="s">
        <v>593</v>
      </c>
      <c r="L5" s="10" t="s">
        <v>594</v>
      </c>
      <c r="M5" s="10" t="s">
        <v>595</v>
      </c>
      <c r="N5" s="10" t="s">
        <v>596</v>
      </c>
      <c r="O5" s="10" t="s">
        <v>597</v>
      </c>
      <c r="P5" s="10" t="s">
        <v>598</v>
      </c>
      <c r="Q5" s="10" t="s">
        <v>599</v>
      </c>
      <c r="R5" s="10" t="s">
        <v>600</v>
      </c>
      <c r="S5" s="10" t="s">
        <v>601</v>
      </c>
      <c r="T5" s="10" t="s">
        <v>602</v>
      </c>
      <c r="U5" s="10" t="s">
        <v>603</v>
      </c>
      <c r="V5" s="1">
        <v>500</v>
      </c>
    </row>
    <row r="6" spans="1:22">
      <c r="A6" s="22">
        <v>30005</v>
      </c>
      <c r="B6" s="22">
        <v>2</v>
      </c>
      <c r="C6" s="29">
        <v>16</v>
      </c>
      <c r="D6" s="29">
        <v>25</v>
      </c>
      <c r="E6" s="21" t="s">
        <v>582</v>
      </c>
      <c r="F6" s="7" t="s">
        <v>604</v>
      </c>
      <c r="G6" s="10" t="s">
        <v>608</v>
      </c>
      <c r="H6" s="10" t="s">
        <v>609</v>
      </c>
      <c r="I6" s="10" t="s">
        <v>610</v>
      </c>
      <c r="J6" s="10" t="s">
        <v>611</v>
      </c>
      <c r="K6" s="10" t="s">
        <v>612</v>
      </c>
      <c r="L6" s="10" t="s">
        <v>613</v>
      </c>
      <c r="M6" s="10" t="s">
        <v>614</v>
      </c>
      <c r="N6" s="10" t="s">
        <v>615</v>
      </c>
      <c r="O6" s="10" t="s">
        <v>616</v>
      </c>
      <c r="P6" s="10" t="s">
        <v>617</v>
      </c>
      <c r="Q6" s="10" t="s">
        <v>618</v>
      </c>
      <c r="R6" s="10" t="s">
        <v>619</v>
      </c>
      <c r="S6" s="10" t="s">
        <v>620</v>
      </c>
      <c r="T6" s="10" t="s">
        <v>621</v>
      </c>
      <c r="U6" s="10" t="s">
        <v>622</v>
      </c>
      <c r="V6" s="1">
        <f>V2*2</f>
        <v>400</v>
      </c>
    </row>
    <row r="7" spans="1:22">
      <c r="A7" s="22">
        <v>30006</v>
      </c>
      <c r="B7" s="22">
        <v>2</v>
      </c>
      <c r="C7" s="29">
        <v>16</v>
      </c>
      <c r="D7" s="29">
        <v>25</v>
      </c>
      <c r="E7" s="21" t="s">
        <v>582</v>
      </c>
      <c r="F7" s="7" t="s">
        <v>605</v>
      </c>
      <c r="G7" s="10" t="s">
        <v>608</v>
      </c>
      <c r="H7" s="10" t="s">
        <v>609</v>
      </c>
      <c r="I7" s="10" t="s">
        <v>610</v>
      </c>
      <c r="J7" s="10" t="s">
        <v>611</v>
      </c>
      <c r="K7" s="10" t="s">
        <v>612</v>
      </c>
      <c r="L7" s="10" t="s">
        <v>613</v>
      </c>
      <c r="M7" s="10" t="s">
        <v>614</v>
      </c>
      <c r="N7" s="10" t="s">
        <v>615</v>
      </c>
      <c r="O7" s="10" t="s">
        <v>616</v>
      </c>
      <c r="P7" s="10" t="s">
        <v>617</v>
      </c>
      <c r="Q7" s="10" t="s">
        <v>618</v>
      </c>
      <c r="R7" s="10" t="s">
        <v>619</v>
      </c>
      <c r="S7" s="10" t="s">
        <v>620</v>
      </c>
      <c r="T7" s="10" t="s">
        <v>621</v>
      </c>
      <c r="U7" s="10" t="s">
        <v>622</v>
      </c>
      <c r="V7" s="1">
        <f>V3*2</f>
        <v>600</v>
      </c>
    </row>
    <row r="8" spans="1:22">
      <c r="A8" s="22">
        <v>30007</v>
      </c>
      <c r="B8" s="22">
        <v>2</v>
      </c>
      <c r="C8" s="29">
        <v>16</v>
      </c>
      <c r="D8" s="29">
        <v>25</v>
      </c>
      <c r="E8" s="21" t="s">
        <v>582</v>
      </c>
      <c r="F8" s="7" t="s">
        <v>606</v>
      </c>
      <c r="G8" s="10" t="s">
        <v>608</v>
      </c>
      <c r="H8" s="10" t="s">
        <v>609</v>
      </c>
      <c r="I8" s="10" t="s">
        <v>610</v>
      </c>
      <c r="J8" s="10" t="s">
        <v>611</v>
      </c>
      <c r="K8" s="10" t="s">
        <v>612</v>
      </c>
      <c r="L8" s="10" t="s">
        <v>613</v>
      </c>
      <c r="M8" s="10" t="s">
        <v>614</v>
      </c>
      <c r="N8" s="10" t="s">
        <v>615</v>
      </c>
      <c r="O8" s="10" t="s">
        <v>616</v>
      </c>
      <c r="P8" s="10" t="s">
        <v>617</v>
      </c>
      <c r="Q8" s="10" t="s">
        <v>618</v>
      </c>
      <c r="R8" s="10" t="s">
        <v>619</v>
      </c>
      <c r="S8" s="10" t="s">
        <v>620</v>
      </c>
      <c r="T8" s="10" t="s">
        <v>621</v>
      </c>
      <c r="U8" s="10" t="s">
        <v>622</v>
      </c>
      <c r="V8" s="1">
        <f>V4*2</f>
        <v>800</v>
      </c>
    </row>
    <row r="9" spans="1:22">
      <c r="A9" s="22">
        <v>30008</v>
      </c>
      <c r="B9" s="22">
        <v>2</v>
      </c>
      <c r="C9" s="29">
        <v>16</v>
      </c>
      <c r="D9" s="29">
        <v>25</v>
      </c>
      <c r="E9" s="21" t="s">
        <v>582</v>
      </c>
      <c r="F9" s="7" t="s">
        <v>607</v>
      </c>
      <c r="G9" s="10" t="s">
        <v>608</v>
      </c>
      <c r="H9" s="10" t="s">
        <v>609</v>
      </c>
      <c r="I9" s="10" t="s">
        <v>610</v>
      </c>
      <c r="J9" s="10" t="s">
        <v>611</v>
      </c>
      <c r="K9" s="10" t="s">
        <v>612</v>
      </c>
      <c r="L9" s="10" t="s">
        <v>613</v>
      </c>
      <c r="M9" s="10" t="s">
        <v>614</v>
      </c>
      <c r="N9" s="10" t="s">
        <v>615</v>
      </c>
      <c r="O9" s="10" t="s">
        <v>616</v>
      </c>
      <c r="P9" s="10" t="s">
        <v>617</v>
      </c>
      <c r="Q9" s="10" t="s">
        <v>618</v>
      </c>
      <c r="R9" s="10" t="s">
        <v>619</v>
      </c>
      <c r="S9" s="10" t="s">
        <v>620</v>
      </c>
      <c r="T9" s="10" t="s">
        <v>621</v>
      </c>
      <c r="U9" s="10" t="s">
        <v>622</v>
      </c>
      <c r="V9" s="1">
        <f>V5*2</f>
        <v>1000</v>
      </c>
    </row>
    <row r="10" spans="1:22">
      <c r="A10" s="22">
        <v>30009</v>
      </c>
      <c r="B10" s="22">
        <v>3</v>
      </c>
      <c r="C10" s="29">
        <v>16</v>
      </c>
      <c r="D10" s="29">
        <v>25</v>
      </c>
      <c r="E10" s="21" t="s">
        <v>583</v>
      </c>
      <c r="F10" s="7" t="s">
        <v>623</v>
      </c>
      <c r="G10" s="10" t="s">
        <v>627</v>
      </c>
      <c r="H10" s="10" t="s">
        <v>628</v>
      </c>
      <c r="I10" s="10" t="s">
        <v>629</v>
      </c>
      <c r="J10" s="10" t="s">
        <v>630</v>
      </c>
      <c r="K10" s="10" t="s">
        <v>631</v>
      </c>
      <c r="L10" s="10" t="s">
        <v>632</v>
      </c>
      <c r="M10" s="10" t="s">
        <v>633</v>
      </c>
      <c r="N10" s="10" t="s">
        <v>634</v>
      </c>
      <c r="O10" s="10" t="s">
        <v>635</v>
      </c>
      <c r="P10" s="10" t="s">
        <v>636</v>
      </c>
      <c r="Q10" s="10" t="s">
        <v>637</v>
      </c>
      <c r="R10" s="10" t="s">
        <v>638</v>
      </c>
      <c r="S10" s="10" t="s">
        <v>639</v>
      </c>
      <c r="T10" s="10" t="s">
        <v>640</v>
      </c>
      <c r="U10" s="10" t="s">
        <v>641</v>
      </c>
      <c r="V10" s="1">
        <f>V2*4</f>
        <v>800</v>
      </c>
    </row>
    <row r="11" spans="1:22">
      <c r="A11" s="22">
        <v>30010</v>
      </c>
      <c r="B11" s="22">
        <v>3</v>
      </c>
      <c r="C11" s="29">
        <v>16</v>
      </c>
      <c r="D11" s="29">
        <v>25</v>
      </c>
      <c r="E11" s="21" t="s">
        <v>583</v>
      </c>
      <c r="F11" s="7" t="s">
        <v>624</v>
      </c>
      <c r="G11" s="10" t="s">
        <v>627</v>
      </c>
      <c r="H11" s="10" t="s">
        <v>628</v>
      </c>
      <c r="I11" s="10" t="s">
        <v>629</v>
      </c>
      <c r="J11" s="10" t="s">
        <v>630</v>
      </c>
      <c r="K11" s="10" t="s">
        <v>631</v>
      </c>
      <c r="L11" s="10" t="s">
        <v>632</v>
      </c>
      <c r="M11" s="10" t="s">
        <v>633</v>
      </c>
      <c r="N11" s="10" t="s">
        <v>634</v>
      </c>
      <c r="O11" s="10" t="s">
        <v>635</v>
      </c>
      <c r="P11" s="10" t="s">
        <v>636</v>
      </c>
      <c r="Q11" s="10" t="s">
        <v>637</v>
      </c>
      <c r="R11" s="10" t="s">
        <v>638</v>
      </c>
      <c r="S11" s="10" t="s">
        <v>639</v>
      </c>
      <c r="T11" s="10" t="s">
        <v>640</v>
      </c>
      <c r="U11" s="10" t="s">
        <v>641</v>
      </c>
      <c r="V11" s="1">
        <f>V3*4</f>
        <v>1200</v>
      </c>
    </row>
    <row r="12" spans="1:22">
      <c r="A12" s="22">
        <v>30011</v>
      </c>
      <c r="B12" s="22">
        <v>3</v>
      </c>
      <c r="C12" s="29">
        <v>16</v>
      </c>
      <c r="D12" s="29">
        <v>25</v>
      </c>
      <c r="E12" s="21" t="s">
        <v>583</v>
      </c>
      <c r="F12" s="7" t="s">
        <v>625</v>
      </c>
      <c r="G12" s="10" t="s">
        <v>627</v>
      </c>
      <c r="H12" s="10" t="s">
        <v>628</v>
      </c>
      <c r="I12" s="10" t="s">
        <v>629</v>
      </c>
      <c r="J12" s="10" t="s">
        <v>630</v>
      </c>
      <c r="K12" s="10" t="s">
        <v>631</v>
      </c>
      <c r="L12" s="10" t="s">
        <v>632</v>
      </c>
      <c r="M12" s="10" t="s">
        <v>633</v>
      </c>
      <c r="N12" s="10" t="s">
        <v>634</v>
      </c>
      <c r="O12" s="10" t="s">
        <v>635</v>
      </c>
      <c r="P12" s="10" t="s">
        <v>636</v>
      </c>
      <c r="Q12" s="10" t="s">
        <v>637</v>
      </c>
      <c r="R12" s="10" t="s">
        <v>638</v>
      </c>
      <c r="S12" s="10" t="s">
        <v>639</v>
      </c>
      <c r="T12" s="10" t="s">
        <v>640</v>
      </c>
      <c r="U12" s="10" t="s">
        <v>641</v>
      </c>
      <c r="V12" s="1">
        <f>V4*4</f>
        <v>1600</v>
      </c>
    </row>
    <row r="13" spans="1:22">
      <c r="A13" s="22">
        <v>30012</v>
      </c>
      <c r="B13" s="22">
        <v>3</v>
      </c>
      <c r="C13" s="29">
        <v>16</v>
      </c>
      <c r="D13" s="29">
        <v>25</v>
      </c>
      <c r="E13" s="21" t="s">
        <v>583</v>
      </c>
      <c r="F13" s="7" t="s">
        <v>626</v>
      </c>
      <c r="G13" s="10" t="s">
        <v>627</v>
      </c>
      <c r="H13" s="10" t="s">
        <v>628</v>
      </c>
      <c r="I13" s="10" t="s">
        <v>629</v>
      </c>
      <c r="J13" s="10" t="s">
        <v>630</v>
      </c>
      <c r="K13" s="10" t="s">
        <v>631</v>
      </c>
      <c r="L13" s="10" t="s">
        <v>632</v>
      </c>
      <c r="M13" s="10" t="s">
        <v>633</v>
      </c>
      <c r="N13" s="10" t="s">
        <v>634</v>
      </c>
      <c r="O13" s="10" t="s">
        <v>635</v>
      </c>
      <c r="P13" s="10" t="s">
        <v>636</v>
      </c>
      <c r="Q13" s="10" t="s">
        <v>637</v>
      </c>
      <c r="R13" s="10" t="s">
        <v>638</v>
      </c>
      <c r="S13" s="10" t="s">
        <v>639</v>
      </c>
      <c r="T13" s="10" t="s">
        <v>640</v>
      </c>
      <c r="U13" s="10" t="s">
        <v>641</v>
      </c>
      <c r="V13" s="1">
        <f>V5*4</f>
        <v>2000</v>
      </c>
    </row>
    <row r="14" spans="1:22">
      <c r="A14" s="22">
        <v>30013</v>
      </c>
      <c r="B14" s="22">
        <v>4</v>
      </c>
      <c r="C14" s="29">
        <v>16</v>
      </c>
      <c r="D14" s="29">
        <v>25</v>
      </c>
      <c r="E14" s="21" t="s">
        <v>584</v>
      </c>
      <c r="F14" s="7" t="s">
        <v>642</v>
      </c>
      <c r="G14" s="10" t="s">
        <v>646</v>
      </c>
      <c r="H14" s="10" t="s">
        <v>647</v>
      </c>
      <c r="I14" s="10" t="s">
        <v>648</v>
      </c>
      <c r="J14" s="10" t="s">
        <v>649</v>
      </c>
      <c r="K14" s="10" t="s">
        <v>650</v>
      </c>
      <c r="L14" s="10" t="s">
        <v>651</v>
      </c>
      <c r="M14" s="10" t="s">
        <v>652</v>
      </c>
      <c r="N14" s="10" t="s">
        <v>653</v>
      </c>
      <c r="O14" s="10" t="s">
        <v>654</v>
      </c>
      <c r="P14" s="10" t="s">
        <v>655</v>
      </c>
      <c r="Q14" s="10" t="s">
        <v>656</v>
      </c>
      <c r="R14" s="10" t="s">
        <v>657</v>
      </c>
      <c r="S14" s="10" t="s">
        <v>658</v>
      </c>
      <c r="T14" s="10" t="s">
        <v>659</v>
      </c>
      <c r="U14" s="10" t="s">
        <v>660</v>
      </c>
      <c r="V14" s="1">
        <f>V2*8</f>
        <v>1600</v>
      </c>
    </row>
    <row r="15" spans="1:22">
      <c r="A15" s="22">
        <v>30014</v>
      </c>
      <c r="B15" s="22">
        <v>4</v>
      </c>
      <c r="C15" s="29">
        <v>16</v>
      </c>
      <c r="D15" s="29">
        <v>25</v>
      </c>
      <c r="E15" s="21" t="s">
        <v>584</v>
      </c>
      <c r="F15" s="7" t="s">
        <v>643</v>
      </c>
      <c r="G15" s="10" t="s">
        <v>646</v>
      </c>
      <c r="H15" s="10" t="s">
        <v>647</v>
      </c>
      <c r="I15" s="10" t="s">
        <v>648</v>
      </c>
      <c r="J15" s="10" t="s">
        <v>649</v>
      </c>
      <c r="K15" s="10" t="s">
        <v>650</v>
      </c>
      <c r="L15" s="10" t="s">
        <v>651</v>
      </c>
      <c r="M15" s="10" t="s">
        <v>652</v>
      </c>
      <c r="N15" s="10" t="s">
        <v>653</v>
      </c>
      <c r="O15" s="10" t="s">
        <v>654</v>
      </c>
      <c r="P15" s="10" t="s">
        <v>655</v>
      </c>
      <c r="Q15" s="10" t="s">
        <v>656</v>
      </c>
      <c r="R15" s="10" t="s">
        <v>657</v>
      </c>
      <c r="S15" s="10" t="s">
        <v>658</v>
      </c>
      <c r="T15" s="10" t="s">
        <v>659</v>
      </c>
      <c r="U15" s="10" t="s">
        <v>660</v>
      </c>
      <c r="V15" s="1">
        <f>V3*8</f>
        <v>2400</v>
      </c>
    </row>
    <row r="16" spans="1:22">
      <c r="A16" s="22">
        <v>30015</v>
      </c>
      <c r="B16" s="22">
        <v>4</v>
      </c>
      <c r="C16" s="29">
        <v>16</v>
      </c>
      <c r="D16" s="29">
        <v>25</v>
      </c>
      <c r="E16" s="21" t="s">
        <v>584</v>
      </c>
      <c r="F16" s="7" t="s">
        <v>644</v>
      </c>
      <c r="G16" s="10" t="s">
        <v>646</v>
      </c>
      <c r="H16" s="10" t="s">
        <v>647</v>
      </c>
      <c r="I16" s="10" t="s">
        <v>648</v>
      </c>
      <c r="J16" s="10" t="s">
        <v>649</v>
      </c>
      <c r="K16" s="10" t="s">
        <v>650</v>
      </c>
      <c r="L16" s="10" t="s">
        <v>651</v>
      </c>
      <c r="M16" s="10" t="s">
        <v>652</v>
      </c>
      <c r="N16" s="10" t="s">
        <v>653</v>
      </c>
      <c r="O16" s="10" t="s">
        <v>654</v>
      </c>
      <c r="P16" s="10" t="s">
        <v>655</v>
      </c>
      <c r="Q16" s="10" t="s">
        <v>656</v>
      </c>
      <c r="R16" s="10" t="s">
        <v>657</v>
      </c>
      <c r="S16" s="10" t="s">
        <v>658</v>
      </c>
      <c r="T16" s="10" t="s">
        <v>659</v>
      </c>
      <c r="U16" s="10" t="s">
        <v>660</v>
      </c>
      <c r="V16" s="1">
        <f>V4*8</f>
        <v>3200</v>
      </c>
    </row>
    <row r="17" spans="1:22">
      <c r="A17" s="22">
        <v>30016</v>
      </c>
      <c r="B17" s="22">
        <v>4</v>
      </c>
      <c r="C17" s="29">
        <v>16</v>
      </c>
      <c r="D17" s="29">
        <v>25</v>
      </c>
      <c r="E17" s="21" t="s">
        <v>584</v>
      </c>
      <c r="F17" s="7" t="s">
        <v>645</v>
      </c>
      <c r="G17" s="10" t="s">
        <v>646</v>
      </c>
      <c r="H17" s="10" t="s">
        <v>647</v>
      </c>
      <c r="I17" s="10" t="s">
        <v>648</v>
      </c>
      <c r="J17" s="10" t="s">
        <v>649</v>
      </c>
      <c r="K17" s="10" t="s">
        <v>650</v>
      </c>
      <c r="L17" s="10" t="s">
        <v>651</v>
      </c>
      <c r="M17" s="10" t="s">
        <v>652</v>
      </c>
      <c r="N17" s="10" t="s">
        <v>653</v>
      </c>
      <c r="O17" s="10" t="s">
        <v>654</v>
      </c>
      <c r="P17" s="10" t="s">
        <v>655</v>
      </c>
      <c r="Q17" s="10" t="s">
        <v>656</v>
      </c>
      <c r="R17" s="10" t="s">
        <v>657</v>
      </c>
      <c r="S17" s="10" t="s">
        <v>658</v>
      </c>
      <c r="T17" s="10" t="s">
        <v>659</v>
      </c>
      <c r="U17" s="10" t="s">
        <v>660</v>
      </c>
      <c r="V17" s="1">
        <f>V5*8</f>
        <v>4000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7D7D-725E-4235-93E6-BE5FF5E5777B}">
  <dimension ref="A1:AG82"/>
  <sheetViews>
    <sheetView workbookViewId="0"/>
  </sheetViews>
  <sheetFormatPr defaultRowHeight="16.5"/>
  <cols>
    <col min="1" max="1" width="6.5" style="1" bestFit="1" customWidth="1"/>
    <col min="2" max="2" width="15.25" style="8" bestFit="1" customWidth="1"/>
    <col min="3" max="3" width="11.75" style="8" bestFit="1" customWidth="1"/>
    <col min="4" max="4" width="20.25" style="28" bestFit="1" customWidth="1"/>
    <col min="5" max="9" width="12.75" style="27" bestFit="1" customWidth="1"/>
    <col min="10" max="10" width="7.875" style="9" bestFit="1" customWidth="1"/>
    <col min="11" max="11" width="17.125" style="9" bestFit="1" customWidth="1"/>
    <col min="12" max="12" width="17.375" style="9" bestFit="1" customWidth="1"/>
    <col min="13" max="17" width="16" style="9" bestFit="1" customWidth="1"/>
    <col min="18" max="18" width="7.875" style="10" bestFit="1" customWidth="1"/>
    <col min="19" max="19" width="17.125" style="10" bestFit="1" customWidth="1"/>
    <col min="20" max="20" width="17.375" style="10" bestFit="1" customWidth="1"/>
    <col min="21" max="25" width="16" style="10" bestFit="1" customWidth="1"/>
    <col min="26" max="28" width="7" style="21" bestFit="1" customWidth="1"/>
    <col min="29" max="29" width="8.5" style="22" bestFit="1" customWidth="1"/>
    <col min="34" max="16384" width="9" style="1"/>
  </cols>
  <sheetData>
    <row r="1" spans="1:33">
      <c r="A1" s="1" t="s">
        <v>19</v>
      </c>
      <c r="B1" s="8" t="s">
        <v>295</v>
      </c>
      <c r="C1" s="8" t="s">
        <v>296</v>
      </c>
      <c r="D1" s="27" t="s">
        <v>497</v>
      </c>
      <c r="E1" s="27" t="s">
        <v>491</v>
      </c>
      <c r="F1" s="27" t="s">
        <v>492</v>
      </c>
      <c r="G1" s="27" t="s">
        <v>493</v>
      </c>
      <c r="H1" s="27" t="s">
        <v>494</v>
      </c>
      <c r="I1" s="27" t="s">
        <v>495</v>
      </c>
      <c r="J1" s="9" t="s">
        <v>489</v>
      </c>
      <c r="K1" s="9" t="s">
        <v>531</v>
      </c>
      <c r="L1" s="9" t="s">
        <v>532</v>
      </c>
      <c r="M1" s="9" t="s">
        <v>662</v>
      </c>
      <c r="N1" s="9" t="s">
        <v>663</v>
      </c>
      <c r="O1" s="9" t="s">
        <v>664</v>
      </c>
      <c r="P1" s="9" t="s">
        <v>665</v>
      </c>
      <c r="Q1" s="9" t="s">
        <v>666</v>
      </c>
      <c r="R1" s="10" t="s">
        <v>490</v>
      </c>
      <c r="S1" s="10" t="s">
        <v>533</v>
      </c>
      <c r="T1" s="10" t="s">
        <v>534</v>
      </c>
      <c r="U1" s="10" t="s">
        <v>303</v>
      </c>
      <c r="V1" s="10" t="s">
        <v>304</v>
      </c>
      <c r="W1" s="10" t="s">
        <v>305</v>
      </c>
      <c r="X1" s="10" t="s">
        <v>306</v>
      </c>
      <c r="Y1" s="10" t="s">
        <v>307</v>
      </c>
      <c r="Z1" s="21" t="s">
        <v>323</v>
      </c>
      <c r="AA1" s="21" t="s">
        <v>324</v>
      </c>
      <c r="AB1" s="21" t="s">
        <v>325</v>
      </c>
      <c r="AC1" s="22" t="s">
        <v>430</v>
      </c>
      <c r="AD1" s="1"/>
      <c r="AE1" s="1"/>
      <c r="AF1" s="1"/>
      <c r="AG1" s="1"/>
    </row>
    <row r="2" spans="1:33">
      <c r="A2" s="1">
        <v>40001</v>
      </c>
      <c r="B2" s="8" t="s">
        <v>234</v>
      </c>
      <c r="C2" s="8" t="s">
        <v>297</v>
      </c>
      <c r="D2" s="27" t="b">
        <v>0</v>
      </c>
      <c r="E2" s="27" t="s">
        <v>47</v>
      </c>
      <c r="F2" s="27" t="s">
        <v>47</v>
      </c>
      <c r="G2" s="27" t="s">
        <v>47</v>
      </c>
      <c r="H2" s="27" t="s">
        <v>47</v>
      </c>
      <c r="I2" s="27" t="s">
        <v>47</v>
      </c>
      <c r="J2" s="9" t="b">
        <v>0</v>
      </c>
      <c r="K2" s="9">
        <v>0</v>
      </c>
      <c r="L2" s="9">
        <v>0</v>
      </c>
      <c r="M2" s="9" t="s">
        <v>47</v>
      </c>
      <c r="N2" s="9" t="s">
        <v>47</v>
      </c>
      <c r="O2" s="9" t="s">
        <v>47</v>
      </c>
      <c r="P2" s="9" t="s">
        <v>47</v>
      </c>
      <c r="Q2" s="9" t="s">
        <v>47</v>
      </c>
      <c r="R2" s="10" t="b">
        <v>0</v>
      </c>
      <c r="S2" s="10">
        <v>0</v>
      </c>
      <c r="T2" s="10">
        <v>0</v>
      </c>
      <c r="U2" s="10" t="s">
        <v>47</v>
      </c>
      <c r="V2" s="10" t="s">
        <v>47</v>
      </c>
      <c r="W2" s="10" t="s">
        <v>47</v>
      </c>
      <c r="X2" s="10" t="s">
        <v>47</v>
      </c>
      <c r="Y2" s="10" t="s">
        <v>47</v>
      </c>
      <c r="AC2" s="22">
        <v>0</v>
      </c>
      <c r="AD2" s="1"/>
      <c r="AE2" s="1"/>
      <c r="AF2" s="1"/>
      <c r="AG2" s="1"/>
    </row>
    <row r="3" spans="1:33">
      <c r="A3" s="1">
        <v>40002</v>
      </c>
      <c r="B3" s="8" t="s">
        <v>235</v>
      </c>
      <c r="C3" s="8" t="s">
        <v>298</v>
      </c>
      <c r="D3" s="27" t="b">
        <v>0</v>
      </c>
      <c r="E3" s="27" t="s">
        <v>47</v>
      </c>
      <c r="F3" s="27" t="s">
        <v>47</v>
      </c>
      <c r="G3" s="27" t="s">
        <v>47</v>
      </c>
      <c r="H3" s="27" t="s">
        <v>47</v>
      </c>
      <c r="I3" s="27" t="s">
        <v>47</v>
      </c>
      <c r="J3" s="9" t="b">
        <v>1</v>
      </c>
      <c r="K3" s="9">
        <v>1</v>
      </c>
      <c r="L3" s="9">
        <v>1</v>
      </c>
      <c r="M3" s="9" t="s">
        <v>320</v>
      </c>
      <c r="N3" s="9" t="s">
        <v>47</v>
      </c>
      <c r="O3" s="9" t="s">
        <v>47</v>
      </c>
      <c r="P3" s="9" t="s">
        <v>47</v>
      </c>
      <c r="Q3" s="9" t="s">
        <v>47</v>
      </c>
      <c r="R3" s="10" t="b">
        <v>0</v>
      </c>
      <c r="S3" s="10">
        <v>1</v>
      </c>
      <c r="T3" s="10">
        <v>1</v>
      </c>
      <c r="U3" s="10" t="s">
        <v>320</v>
      </c>
      <c r="V3" s="10" t="s">
        <v>47</v>
      </c>
      <c r="W3" s="10" t="s">
        <v>47</v>
      </c>
      <c r="X3" s="10" t="s">
        <v>47</v>
      </c>
      <c r="Y3" s="10" t="s">
        <v>47</v>
      </c>
      <c r="AC3" s="22">
        <v>100</v>
      </c>
      <c r="AD3" s="1"/>
      <c r="AE3" s="1"/>
      <c r="AF3" s="1"/>
      <c r="AG3" s="1"/>
    </row>
    <row r="4" spans="1:33">
      <c r="A4" s="1">
        <v>40003</v>
      </c>
      <c r="B4" s="8" t="s">
        <v>236</v>
      </c>
      <c r="C4" s="8" t="s">
        <v>298</v>
      </c>
      <c r="D4" s="27" t="b">
        <v>0</v>
      </c>
      <c r="E4" s="27" t="s">
        <v>47</v>
      </c>
      <c r="F4" s="27" t="s">
        <v>47</v>
      </c>
      <c r="G4" s="27" t="s">
        <v>47</v>
      </c>
      <c r="H4" s="27" t="s">
        <v>47</v>
      </c>
      <c r="I4" s="27" t="s">
        <v>47</v>
      </c>
      <c r="J4" s="9" t="b">
        <v>1</v>
      </c>
      <c r="K4" s="9">
        <v>1</v>
      </c>
      <c r="L4" s="9">
        <v>1</v>
      </c>
      <c r="M4" s="9" t="s">
        <v>321</v>
      </c>
      <c r="N4" s="9" t="s">
        <v>47</v>
      </c>
      <c r="O4" s="9" t="s">
        <v>47</v>
      </c>
      <c r="P4" s="9" t="s">
        <v>47</v>
      </c>
      <c r="Q4" s="9" t="s">
        <v>47</v>
      </c>
      <c r="R4" s="10" t="b">
        <v>0</v>
      </c>
      <c r="S4" s="10">
        <v>1</v>
      </c>
      <c r="T4" s="10">
        <v>1</v>
      </c>
      <c r="U4" s="10" t="s">
        <v>321</v>
      </c>
      <c r="V4" s="10" t="s">
        <v>47</v>
      </c>
      <c r="W4" s="10" t="s">
        <v>47</v>
      </c>
      <c r="X4" s="10" t="s">
        <v>47</v>
      </c>
      <c r="Y4" s="10" t="s">
        <v>47</v>
      </c>
      <c r="AC4" s="22">
        <v>150</v>
      </c>
      <c r="AD4" s="1"/>
      <c r="AE4" s="1"/>
      <c r="AF4" s="1"/>
      <c r="AG4" s="1"/>
    </row>
    <row r="5" spans="1:33">
      <c r="A5" s="1">
        <v>40004</v>
      </c>
      <c r="B5" s="8" t="s">
        <v>237</v>
      </c>
      <c r="C5" s="8" t="s">
        <v>298</v>
      </c>
      <c r="D5" s="27" t="b">
        <v>0</v>
      </c>
      <c r="E5" s="27" t="s">
        <v>47</v>
      </c>
      <c r="F5" s="27" t="s">
        <v>47</v>
      </c>
      <c r="G5" s="27" t="s">
        <v>47</v>
      </c>
      <c r="H5" s="27" t="s">
        <v>47</v>
      </c>
      <c r="I5" s="27" t="s">
        <v>47</v>
      </c>
      <c r="J5" s="9" t="b">
        <v>1</v>
      </c>
      <c r="K5" s="9">
        <v>1</v>
      </c>
      <c r="L5" s="9">
        <v>1</v>
      </c>
      <c r="M5" s="9" t="s">
        <v>322</v>
      </c>
      <c r="N5" s="9" t="s">
        <v>47</v>
      </c>
      <c r="O5" s="9" t="s">
        <v>47</v>
      </c>
      <c r="P5" s="9" t="s">
        <v>47</v>
      </c>
      <c r="Q5" s="9" t="s">
        <v>47</v>
      </c>
      <c r="R5" s="10" t="b">
        <v>0</v>
      </c>
      <c r="S5" s="10">
        <v>1</v>
      </c>
      <c r="T5" s="10">
        <v>1</v>
      </c>
      <c r="U5" s="10" t="s">
        <v>322</v>
      </c>
      <c r="V5" s="10" t="s">
        <v>47</v>
      </c>
      <c r="W5" s="10" t="s">
        <v>47</v>
      </c>
      <c r="X5" s="10" t="s">
        <v>47</v>
      </c>
      <c r="Y5" s="10" t="s">
        <v>47</v>
      </c>
      <c r="AC5" s="22">
        <v>200</v>
      </c>
      <c r="AD5" s="1"/>
      <c r="AE5" s="1"/>
      <c r="AF5" s="1"/>
      <c r="AG5" s="1"/>
    </row>
    <row r="6" spans="1:33">
      <c r="A6" s="1">
        <v>40005</v>
      </c>
      <c r="B6" s="8" t="s">
        <v>238</v>
      </c>
      <c r="C6" s="8" t="s">
        <v>298</v>
      </c>
      <c r="D6" s="27" t="b">
        <v>0</v>
      </c>
      <c r="E6" s="27" t="s">
        <v>47</v>
      </c>
      <c r="F6" s="27" t="s">
        <v>47</v>
      </c>
      <c r="G6" s="27" t="s">
        <v>47</v>
      </c>
      <c r="H6" s="27" t="s">
        <v>47</v>
      </c>
      <c r="I6" s="27" t="s">
        <v>47</v>
      </c>
      <c r="J6" s="9" t="b">
        <v>1</v>
      </c>
      <c r="K6" s="9">
        <v>1</v>
      </c>
      <c r="L6" s="9">
        <v>1</v>
      </c>
      <c r="M6" s="9" t="s">
        <v>322</v>
      </c>
      <c r="N6" s="9" t="s">
        <v>47</v>
      </c>
      <c r="O6" s="9" t="s">
        <v>47</v>
      </c>
      <c r="P6" s="9" t="s">
        <v>47</v>
      </c>
      <c r="Q6" s="9" t="s">
        <v>47</v>
      </c>
      <c r="R6" s="10" t="b">
        <v>0</v>
      </c>
      <c r="S6" s="10">
        <v>1</v>
      </c>
      <c r="T6" s="10">
        <v>1</v>
      </c>
      <c r="U6" s="10" t="s">
        <v>322</v>
      </c>
      <c r="V6" s="10" t="s">
        <v>47</v>
      </c>
      <c r="W6" s="10" t="s">
        <v>47</v>
      </c>
      <c r="X6" s="10" t="s">
        <v>47</v>
      </c>
      <c r="Y6" s="10" t="s">
        <v>47</v>
      </c>
      <c r="AC6" s="22">
        <v>250</v>
      </c>
      <c r="AD6" s="1"/>
      <c r="AE6" s="1"/>
      <c r="AF6" s="1"/>
      <c r="AG6" s="1"/>
    </row>
    <row r="7" spans="1:33">
      <c r="A7" s="1">
        <v>40006</v>
      </c>
      <c r="B7" s="8" t="s">
        <v>239</v>
      </c>
      <c r="C7" s="8" t="s">
        <v>299</v>
      </c>
      <c r="D7" s="27" t="b">
        <v>1</v>
      </c>
      <c r="J7" s="9" t="b">
        <v>1</v>
      </c>
      <c r="K7" s="9">
        <v>5</v>
      </c>
      <c r="M7" s="9" t="s">
        <v>308</v>
      </c>
      <c r="N7" s="9" t="s">
        <v>309</v>
      </c>
      <c r="O7" s="9" t="s">
        <v>310</v>
      </c>
      <c r="P7" s="9" t="s">
        <v>47</v>
      </c>
      <c r="Q7" s="9" t="s">
        <v>47</v>
      </c>
      <c r="R7" s="10" t="b">
        <v>0</v>
      </c>
      <c r="S7" s="10">
        <v>5</v>
      </c>
      <c r="U7" s="10" t="s">
        <v>308</v>
      </c>
      <c r="V7" s="10" t="s">
        <v>309</v>
      </c>
      <c r="W7" s="10" t="s">
        <v>310</v>
      </c>
      <c r="X7" s="10" t="s">
        <v>47</v>
      </c>
      <c r="Y7" s="10" t="s">
        <v>47</v>
      </c>
      <c r="AC7" s="22">
        <v>10</v>
      </c>
      <c r="AD7" s="1"/>
      <c r="AE7" s="1"/>
      <c r="AF7" s="1"/>
      <c r="AG7" s="1"/>
    </row>
    <row r="8" spans="1:33">
      <c r="A8" s="1">
        <v>40007</v>
      </c>
      <c r="B8" s="8" t="s">
        <v>240</v>
      </c>
      <c r="C8" s="8" t="s">
        <v>299</v>
      </c>
      <c r="D8" s="27" t="b">
        <v>1</v>
      </c>
      <c r="J8" s="9" t="b">
        <v>1</v>
      </c>
      <c r="K8" s="9">
        <v>7</v>
      </c>
      <c r="M8" s="9" t="s">
        <v>308</v>
      </c>
      <c r="N8" s="9" t="s">
        <v>309</v>
      </c>
      <c r="O8" s="9" t="s">
        <v>310</v>
      </c>
      <c r="P8" s="9" t="s">
        <v>311</v>
      </c>
      <c r="Q8" s="9" t="s">
        <v>47</v>
      </c>
      <c r="S8" s="10">
        <v>7</v>
      </c>
      <c r="U8" s="10" t="s">
        <v>308</v>
      </c>
      <c r="V8" s="10" t="s">
        <v>309</v>
      </c>
      <c r="W8" s="10" t="s">
        <v>310</v>
      </c>
      <c r="X8" s="10" t="s">
        <v>311</v>
      </c>
      <c r="Y8" s="10" t="s">
        <v>47</v>
      </c>
      <c r="AC8" s="22">
        <v>12</v>
      </c>
      <c r="AD8" s="1"/>
      <c r="AE8" s="1"/>
      <c r="AF8" s="1"/>
      <c r="AG8" s="1"/>
    </row>
    <row r="9" spans="1:33">
      <c r="A9" s="1">
        <v>40008</v>
      </c>
      <c r="B9" s="8" t="s">
        <v>241</v>
      </c>
      <c r="C9" s="8" t="s">
        <v>299</v>
      </c>
      <c r="D9" s="27" t="b">
        <v>1</v>
      </c>
      <c r="J9" s="9" t="b">
        <v>1</v>
      </c>
      <c r="K9" s="9">
        <v>6</v>
      </c>
      <c r="M9" s="9" t="s">
        <v>308</v>
      </c>
      <c r="N9" s="9" t="s">
        <v>309</v>
      </c>
      <c r="O9" s="9" t="s">
        <v>310</v>
      </c>
      <c r="P9" s="9" t="s">
        <v>311</v>
      </c>
      <c r="Q9" s="9" t="s">
        <v>312</v>
      </c>
      <c r="S9" s="10">
        <v>6</v>
      </c>
      <c r="U9" s="10" t="s">
        <v>308</v>
      </c>
      <c r="V9" s="10" t="s">
        <v>309</v>
      </c>
      <c r="W9" s="10" t="s">
        <v>310</v>
      </c>
      <c r="X9" s="10" t="s">
        <v>311</v>
      </c>
      <c r="Y9" s="10" t="s">
        <v>312</v>
      </c>
      <c r="AC9" s="22">
        <v>15</v>
      </c>
      <c r="AD9" s="1"/>
      <c r="AE9" s="1"/>
      <c r="AF9" s="1"/>
      <c r="AG9" s="1"/>
    </row>
    <row r="10" spans="1:33">
      <c r="A10" s="1">
        <v>40009</v>
      </c>
      <c r="B10" s="8" t="s">
        <v>242</v>
      </c>
      <c r="C10" s="8" t="s">
        <v>299</v>
      </c>
      <c r="D10" s="27" t="b">
        <v>1</v>
      </c>
      <c r="J10" s="9" t="b">
        <v>1</v>
      </c>
      <c r="M10" s="9" t="s">
        <v>310</v>
      </c>
      <c r="N10" s="9" t="s">
        <v>311</v>
      </c>
      <c r="O10" s="9" t="s">
        <v>312</v>
      </c>
      <c r="P10" s="9" t="s">
        <v>313</v>
      </c>
      <c r="Q10" s="9" t="s">
        <v>314</v>
      </c>
      <c r="U10" s="10" t="s">
        <v>310</v>
      </c>
      <c r="V10" s="10" t="s">
        <v>311</v>
      </c>
      <c r="W10" s="10" t="s">
        <v>312</v>
      </c>
      <c r="X10" s="10" t="s">
        <v>313</v>
      </c>
      <c r="Y10" s="10" t="s">
        <v>314</v>
      </c>
      <c r="AC10" s="22">
        <v>20</v>
      </c>
      <c r="AD10" s="1"/>
      <c r="AE10" s="1"/>
      <c r="AF10" s="1"/>
      <c r="AG10" s="1"/>
    </row>
    <row r="11" spans="1:33">
      <c r="A11" s="1">
        <v>40010</v>
      </c>
      <c r="B11" s="8" t="s">
        <v>243</v>
      </c>
      <c r="C11" s="8" t="s">
        <v>299</v>
      </c>
      <c r="D11" s="27" t="b">
        <v>1</v>
      </c>
      <c r="J11" s="9" t="b">
        <v>1</v>
      </c>
      <c r="M11" s="9" t="s">
        <v>308</v>
      </c>
      <c r="N11" s="9" t="s">
        <v>309</v>
      </c>
      <c r="O11" s="9" t="s">
        <v>310</v>
      </c>
      <c r="P11" s="9" t="s">
        <v>313</v>
      </c>
      <c r="Q11" s="9" t="s">
        <v>314</v>
      </c>
      <c r="U11" s="10" t="s">
        <v>308</v>
      </c>
      <c r="V11" s="10" t="s">
        <v>309</v>
      </c>
      <c r="W11" s="10" t="s">
        <v>310</v>
      </c>
      <c r="X11" s="10" t="s">
        <v>313</v>
      </c>
      <c r="Y11" s="10" t="s">
        <v>314</v>
      </c>
      <c r="AC11" s="22">
        <v>21</v>
      </c>
      <c r="AD11" s="1"/>
      <c r="AE11" s="1"/>
      <c r="AF11" s="1"/>
      <c r="AG11" s="1"/>
    </row>
    <row r="12" spans="1:33">
      <c r="A12" s="1">
        <v>40011</v>
      </c>
      <c r="B12" s="8" t="s">
        <v>244</v>
      </c>
      <c r="C12" s="8" t="s">
        <v>299</v>
      </c>
      <c r="D12" s="27" t="b">
        <v>1</v>
      </c>
      <c r="J12" s="9" t="b">
        <v>1</v>
      </c>
      <c r="M12" s="9" t="s">
        <v>309</v>
      </c>
      <c r="N12" s="9" t="s">
        <v>310</v>
      </c>
      <c r="O12" s="9" t="s">
        <v>311</v>
      </c>
      <c r="P12" s="9" t="s">
        <v>313</v>
      </c>
      <c r="Q12" s="9" t="s">
        <v>314</v>
      </c>
      <c r="U12" s="10" t="s">
        <v>309</v>
      </c>
      <c r="V12" s="10" t="s">
        <v>310</v>
      </c>
      <c r="W12" s="10" t="s">
        <v>311</v>
      </c>
      <c r="X12" s="10" t="s">
        <v>313</v>
      </c>
      <c r="Y12" s="10" t="s">
        <v>314</v>
      </c>
      <c r="AC12" s="22">
        <v>19</v>
      </c>
      <c r="AD12" s="1"/>
      <c r="AE12" s="1"/>
      <c r="AF12" s="1"/>
      <c r="AG12" s="1"/>
    </row>
    <row r="13" spans="1:33">
      <c r="A13" s="1">
        <v>40012</v>
      </c>
      <c r="B13" s="8" t="s">
        <v>245</v>
      </c>
      <c r="C13" s="8" t="s">
        <v>299</v>
      </c>
      <c r="D13" s="27" t="b">
        <v>1</v>
      </c>
      <c r="J13" s="9" t="b">
        <v>1</v>
      </c>
      <c r="M13" s="9" t="s">
        <v>308</v>
      </c>
      <c r="N13" s="9" t="s">
        <v>309</v>
      </c>
      <c r="O13" s="9" t="s">
        <v>312</v>
      </c>
      <c r="P13" s="9" t="s">
        <v>313</v>
      </c>
      <c r="Q13" s="9" t="s">
        <v>314</v>
      </c>
      <c r="U13" s="10" t="s">
        <v>308</v>
      </c>
      <c r="V13" s="10" t="s">
        <v>309</v>
      </c>
      <c r="W13" s="10" t="s">
        <v>312</v>
      </c>
      <c r="X13" s="10" t="s">
        <v>313</v>
      </c>
      <c r="Y13" s="10" t="s">
        <v>314</v>
      </c>
      <c r="AC13" s="22">
        <v>18</v>
      </c>
      <c r="AD13" s="1"/>
      <c r="AE13" s="1"/>
      <c r="AF13" s="1"/>
      <c r="AG13" s="1"/>
    </row>
    <row r="14" spans="1:33">
      <c r="A14" s="1">
        <v>40013</v>
      </c>
      <c r="B14" s="8" t="s">
        <v>246</v>
      </c>
      <c r="C14" s="8" t="s">
        <v>299</v>
      </c>
      <c r="D14" s="27" t="b">
        <v>1</v>
      </c>
      <c r="J14" s="9" t="b">
        <v>1</v>
      </c>
      <c r="M14" s="9" t="s">
        <v>308</v>
      </c>
      <c r="N14" s="9" t="s">
        <v>309</v>
      </c>
      <c r="O14" s="9" t="s">
        <v>312</v>
      </c>
      <c r="P14" s="9" t="s">
        <v>313</v>
      </c>
      <c r="Q14" s="9" t="s">
        <v>314</v>
      </c>
      <c r="R14" s="10" t="b">
        <v>1</v>
      </c>
      <c r="U14" s="10" t="s">
        <v>308</v>
      </c>
      <c r="V14" s="10" t="s">
        <v>309</v>
      </c>
      <c r="W14" s="10" t="s">
        <v>312</v>
      </c>
      <c r="X14" s="10" t="s">
        <v>313</v>
      </c>
      <c r="Y14" s="10" t="s">
        <v>314</v>
      </c>
      <c r="AC14" s="22">
        <v>18</v>
      </c>
      <c r="AD14" s="1"/>
      <c r="AE14" s="1"/>
      <c r="AF14" s="1"/>
      <c r="AG14" s="1"/>
    </row>
    <row r="15" spans="1:33">
      <c r="A15" s="1">
        <v>40014</v>
      </c>
      <c r="B15" s="8" t="s">
        <v>247</v>
      </c>
      <c r="C15" s="8" t="s">
        <v>300</v>
      </c>
      <c r="D15" s="27" t="b">
        <v>1</v>
      </c>
      <c r="J15" s="9" t="b">
        <v>1</v>
      </c>
      <c r="M15" s="9" t="s">
        <v>313</v>
      </c>
      <c r="N15" s="9" t="s">
        <v>314</v>
      </c>
      <c r="O15" s="9" t="s">
        <v>315</v>
      </c>
      <c r="P15" s="9" t="s">
        <v>316</v>
      </c>
      <c r="Q15" s="9" t="s">
        <v>47</v>
      </c>
      <c r="R15" s="10" t="b">
        <v>1</v>
      </c>
      <c r="U15" s="10" t="s">
        <v>313</v>
      </c>
      <c r="V15" s="10" t="s">
        <v>314</v>
      </c>
      <c r="W15" s="10" t="s">
        <v>315</v>
      </c>
      <c r="X15" s="10" t="s">
        <v>316</v>
      </c>
      <c r="Y15" s="10" t="s">
        <v>47</v>
      </c>
      <c r="AC15" s="22">
        <v>25</v>
      </c>
      <c r="AD15" s="1"/>
      <c r="AE15" s="1"/>
      <c r="AF15" s="1"/>
      <c r="AG15" s="1"/>
    </row>
    <row r="16" spans="1:33">
      <c r="A16" s="1">
        <v>40015</v>
      </c>
      <c r="B16" s="8" t="s">
        <v>248</v>
      </c>
      <c r="C16" s="8" t="s">
        <v>300</v>
      </c>
      <c r="D16" s="27" t="b">
        <v>1</v>
      </c>
      <c r="J16" s="9" t="b">
        <v>1</v>
      </c>
      <c r="M16" s="9" t="s">
        <v>314</v>
      </c>
      <c r="N16" s="9" t="s">
        <v>315</v>
      </c>
      <c r="O16" s="9" t="s">
        <v>316</v>
      </c>
      <c r="P16" s="9" t="s">
        <v>317</v>
      </c>
      <c r="Q16" s="9" t="s">
        <v>47</v>
      </c>
      <c r="R16" s="10" t="b">
        <v>1</v>
      </c>
      <c r="U16" s="10" t="s">
        <v>314</v>
      </c>
      <c r="V16" s="10" t="s">
        <v>315</v>
      </c>
      <c r="W16" s="10" t="s">
        <v>316</v>
      </c>
      <c r="X16" s="10" t="s">
        <v>317</v>
      </c>
      <c r="Y16" s="10" t="s">
        <v>47</v>
      </c>
      <c r="AC16" s="22">
        <v>28</v>
      </c>
      <c r="AD16" s="1"/>
      <c r="AE16" s="1"/>
      <c r="AF16" s="1"/>
      <c r="AG16" s="1"/>
    </row>
    <row r="17" spans="1:33">
      <c r="A17" s="1">
        <v>40016</v>
      </c>
      <c r="B17" s="8" t="s">
        <v>249</v>
      </c>
      <c r="C17" s="8" t="s">
        <v>300</v>
      </c>
      <c r="D17" s="27" t="b">
        <v>1</v>
      </c>
      <c r="J17" s="9" t="b">
        <v>1</v>
      </c>
      <c r="M17" s="9" t="s">
        <v>315</v>
      </c>
      <c r="N17" s="9" t="s">
        <v>316</v>
      </c>
      <c r="O17" s="9" t="s">
        <v>317</v>
      </c>
      <c r="P17" s="9" t="s">
        <v>318</v>
      </c>
      <c r="Q17" s="9" t="s">
        <v>319</v>
      </c>
      <c r="R17" s="10" t="b">
        <v>1</v>
      </c>
      <c r="U17" s="10" t="s">
        <v>315</v>
      </c>
      <c r="V17" s="10" t="s">
        <v>316</v>
      </c>
      <c r="W17" s="10" t="s">
        <v>317</v>
      </c>
      <c r="X17" s="10" t="s">
        <v>318</v>
      </c>
      <c r="Y17" s="10" t="s">
        <v>319</v>
      </c>
      <c r="AC17" s="22">
        <v>30</v>
      </c>
      <c r="AD17" s="1"/>
      <c r="AE17" s="1"/>
      <c r="AF17" s="1"/>
      <c r="AG17" s="1"/>
    </row>
    <row r="18" spans="1:33">
      <c r="A18" s="1">
        <v>40017</v>
      </c>
      <c r="B18" s="8" t="s">
        <v>250</v>
      </c>
      <c r="C18" s="8" t="s">
        <v>301</v>
      </c>
      <c r="D18" s="27" t="b">
        <v>0</v>
      </c>
      <c r="E18" s="27" t="s">
        <v>47</v>
      </c>
      <c r="F18" s="27" t="s">
        <v>47</v>
      </c>
      <c r="G18" s="27" t="s">
        <v>47</v>
      </c>
      <c r="H18" s="27" t="s">
        <v>47</v>
      </c>
      <c r="I18" s="27" t="s">
        <v>47</v>
      </c>
      <c r="J18" s="9" t="b">
        <v>0</v>
      </c>
      <c r="M18" s="9" t="s">
        <v>47</v>
      </c>
      <c r="N18" s="9" t="s">
        <v>47</v>
      </c>
      <c r="O18" s="9" t="s">
        <v>47</v>
      </c>
      <c r="P18" s="9" t="s">
        <v>47</v>
      </c>
      <c r="Q18" s="9" t="s">
        <v>47</v>
      </c>
      <c r="R18" s="10" t="b">
        <v>0</v>
      </c>
      <c r="U18" s="10" t="s">
        <v>47</v>
      </c>
      <c r="V18" s="10" t="s">
        <v>47</v>
      </c>
      <c r="W18" s="10" t="s">
        <v>47</v>
      </c>
      <c r="X18" s="10" t="s">
        <v>47</v>
      </c>
      <c r="Y18" s="10" t="s">
        <v>47</v>
      </c>
      <c r="AC18" s="22">
        <v>10</v>
      </c>
      <c r="AD18" s="1"/>
      <c r="AE18" s="1"/>
      <c r="AF18" s="1"/>
      <c r="AG18" s="1"/>
    </row>
    <row r="19" spans="1:33">
      <c r="A19" s="1">
        <v>40018</v>
      </c>
      <c r="B19" s="8" t="s">
        <v>251</v>
      </c>
      <c r="C19" s="8" t="s">
        <v>301</v>
      </c>
      <c r="D19" s="27" t="b">
        <v>0</v>
      </c>
      <c r="E19" s="27" t="s">
        <v>47</v>
      </c>
      <c r="F19" s="27" t="s">
        <v>47</v>
      </c>
      <c r="G19" s="27" t="s">
        <v>47</v>
      </c>
      <c r="H19" s="27" t="s">
        <v>47</v>
      </c>
      <c r="I19" s="27" t="s">
        <v>47</v>
      </c>
      <c r="J19" s="9" t="b">
        <v>0</v>
      </c>
      <c r="M19" s="9" t="s">
        <v>47</v>
      </c>
      <c r="N19" s="9" t="s">
        <v>47</v>
      </c>
      <c r="O19" s="9" t="s">
        <v>47</v>
      </c>
      <c r="P19" s="9" t="s">
        <v>47</v>
      </c>
      <c r="Q19" s="9" t="s">
        <v>47</v>
      </c>
      <c r="R19" s="10" t="b">
        <v>0</v>
      </c>
      <c r="U19" s="10" t="s">
        <v>47</v>
      </c>
      <c r="V19" s="10" t="s">
        <v>47</v>
      </c>
      <c r="W19" s="10" t="s">
        <v>47</v>
      </c>
      <c r="X19" s="10" t="s">
        <v>47</v>
      </c>
      <c r="Y19" s="10" t="s">
        <v>47</v>
      </c>
      <c r="AC19" s="22">
        <v>10</v>
      </c>
      <c r="AD19" s="1"/>
      <c r="AE19" s="1"/>
      <c r="AF19" s="1"/>
      <c r="AG19" s="1"/>
    </row>
    <row r="20" spans="1:33">
      <c r="A20" s="1">
        <v>40019</v>
      </c>
      <c r="B20" s="8" t="s">
        <v>252</v>
      </c>
      <c r="C20" s="8" t="s">
        <v>302</v>
      </c>
      <c r="D20" s="27" t="b">
        <v>0</v>
      </c>
      <c r="E20" s="27" t="s">
        <v>47</v>
      </c>
      <c r="F20" s="27" t="s">
        <v>47</v>
      </c>
      <c r="G20" s="27" t="s">
        <v>47</v>
      </c>
      <c r="H20" s="27" t="s">
        <v>47</v>
      </c>
      <c r="I20" s="27" t="s">
        <v>47</v>
      </c>
      <c r="J20" s="9" t="b">
        <v>1</v>
      </c>
      <c r="M20" s="9" t="s">
        <v>308</v>
      </c>
      <c r="N20" s="9" t="s">
        <v>309</v>
      </c>
      <c r="O20" s="9" t="s">
        <v>310</v>
      </c>
      <c r="P20" s="9" t="s">
        <v>47</v>
      </c>
      <c r="Q20" s="9" t="s">
        <v>47</v>
      </c>
      <c r="R20" s="10" t="b">
        <v>0</v>
      </c>
      <c r="U20" s="10" t="s">
        <v>308</v>
      </c>
      <c r="V20" s="10" t="s">
        <v>309</v>
      </c>
      <c r="W20" s="10" t="s">
        <v>310</v>
      </c>
      <c r="X20" s="10" t="s">
        <v>47</v>
      </c>
      <c r="Y20" s="10" t="s">
        <v>47</v>
      </c>
      <c r="AC20" s="22">
        <v>20</v>
      </c>
      <c r="AD20" s="1"/>
      <c r="AE20" s="1"/>
      <c r="AF20" s="1"/>
      <c r="AG20" s="1"/>
    </row>
    <row r="21" spans="1:33">
      <c r="A21" s="1">
        <v>40020</v>
      </c>
      <c r="B21" s="8" t="s">
        <v>253</v>
      </c>
      <c r="C21" s="8" t="s">
        <v>302</v>
      </c>
      <c r="D21" s="27" t="b">
        <v>0</v>
      </c>
      <c r="E21" s="27" t="s">
        <v>47</v>
      </c>
      <c r="F21" s="27" t="s">
        <v>47</v>
      </c>
      <c r="G21" s="27" t="s">
        <v>47</v>
      </c>
      <c r="H21" s="27" t="s">
        <v>47</v>
      </c>
      <c r="I21" s="27" t="s">
        <v>47</v>
      </c>
      <c r="J21" s="9" t="b">
        <v>1</v>
      </c>
      <c r="M21" s="9" t="s">
        <v>308</v>
      </c>
      <c r="N21" s="9" t="s">
        <v>309</v>
      </c>
      <c r="O21" s="9" t="s">
        <v>310</v>
      </c>
      <c r="P21" s="9" t="s">
        <v>47</v>
      </c>
      <c r="Q21" s="9" t="s">
        <v>47</v>
      </c>
      <c r="R21" s="10" t="b">
        <v>0</v>
      </c>
      <c r="U21" s="10" t="s">
        <v>308</v>
      </c>
      <c r="V21" s="10" t="s">
        <v>309</v>
      </c>
      <c r="W21" s="10" t="s">
        <v>310</v>
      </c>
      <c r="X21" s="10" t="s">
        <v>47</v>
      </c>
      <c r="Y21" s="10" t="s">
        <v>47</v>
      </c>
      <c r="AC21" s="22">
        <v>20</v>
      </c>
      <c r="AD21" s="1"/>
      <c r="AE21" s="1"/>
      <c r="AF21" s="1"/>
      <c r="AG21" s="1"/>
    </row>
    <row r="22" spans="1:33">
      <c r="A22" s="1">
        <v>40021</v>
      </c>
      <c r="B22" s="8" t="s">
        <v>254</v>
      </c>
      <c r="C22" s="8" t="s">
        <v>297</v>
      </c>
      <c r="D22" s="27" t="b">
        <v>0</v>
      </c>
      <c r="E22" s="27" t="s">
        <v>47</v>
      </c>
      <c r="F22" s="27" t="s">
        <v>47</v>
      </c>
      <c r="G22" s="27" t="s">
        <v>47</v>
      </c>
      <c r="H22" s="27" t="s">
        <v>47</v>
      </c>
      <c r="I22" s="27" t="s">
        <v>47</v>
      </c>
      <c r="J22" s="9" t="b">
        <v>0</v>
      </c>
      <c r="K22" s="9">
        <v>0</v>
      </c>
      <c r="L22" s="9">
        <v>0</v>
      </c>
      <c r="M22" s="9" t="s">
        <v>47</v>
      </c>
      <c r="N22" s="9" t="s">
        <v>47</v>
      </c>
      <c r="O22" s="9" t="s">
        <v>47</v>
      </c>
      <c r="P22" s="9" t="s">
        <v>47</v>
      </c>
      <c r="Q22" s="9" t="s">
        <v>47</v>
      </c>
      <c r="R22" s="10" t="b">
        <v>0</v>
      </c>
      <c r="S22" s="10">
        <v>0</v>
      </c>
      <c r="T22" s="10">
        <v>0</v>
      </c>
      <c r="U22" s="10" t="s">
        <v>47</v>
      </c>
      <c r="V22" s="10" t="s">
        <v>47</v>
      </c>
      <c r="W22" s="10" t="s">
        <v>47</v>
      </c>
      <c r="X22" s="10" t="s">
        <v>47</v>
      </c>
      <c r="Y22" s="10" t="s">
        <v>47</v>
      </c>
      <c r="AC22" s="22">
        <f>AC2*1.5</f>
        <v>0</v>
      </c>
      <c r="AD22" s="1"/>
      <c r="AE22" s="1"/>
      <c r="AF22" s="1"/>
      <c r="AG22" s="1"/>
    </row>
    <row r="23" spans="1:33">
      <c r="A23" s="1">
        <v>40022</v>
      </c>
      <c r="B23" s="8" t="s">
        <v>255</v>
      </c>
      <c r="C23" s="8" t="s">
        <v>298</v>
      </c>
      <c r="D23" s="27" t="b">
        <v>0</v>
      </c>
      <c r="E23" s="27" t="s">
        <v>47</v>
      </c>
      <c r="F23" s="27" t="s">
        <v>47</v>
      </c>
      <c r="G23" s="27" t="s">
        <v>47</v>
      </c>
      <c r="H23" s="27" t="s">
        <v>47</v>
      </c>
      <c r="I23" s="27" t="s">
        <v>47</v>
      </c>
      <c r="J23" s="9" t="b">
        <v>1</v>
      </c>
      <c r="K23" s="9">
        <v>1</v>
      </c>
      <c r="L23" s="9">
        <v>1</v>
      </c>
      <c r="M23" s="9" t="s">
        <v>338</v>
      </c>
      <c r="N23" s="9" t="s">
        <v>47</v>
      </c>
      <c r="O23" s="9" t="s">
        <v>47</v>
      </c>
      <c r="P23" s="9" t="s">
        <v>47</v>
      </c>
      <c r="Q23" s="9" t="s">
        <v>47</v>
      </c>
      <c r="R23" s="10" t="b">
        <v>0</v>
      </c>
      <c r="S23" s="10">
        <v>1</v>
      </c>
      <c r="T23" s="10">
        <v>1</v>
      </c>
      <c r="U23" s="10" t="s">
        <v>338</v>
      </c>
      <c r="V23" s="10" t="s">
        <v>47</v>
      </c>
      <c r="W23" s="10" t="s">
        <v>47</v>
      </c>
      <c r="X23" s="10" t="s">
        <v>47</v>
      </c>
      <c r="Y23" s="10" t="s">
        <v>47</v>
      </c>
      <c r="AC23" s="22">
        <f t="shared" ref="AC23:AC41" si="0">AC3*1.5</f>
        <v>150</v>
      </c>
      <c r="AD23" s="1"/>
      <c r="AE23" s="1"/>
      <c r="AF23" s="1"/>
      <c r="AG23" s="1"/>
    </row>
    <row r="24" spans="1:33">
      <c r="A24" s="1">
        <v>40023</v>
      </c>
      <c r="B24" s="8" t="s">
        <v>256</v>
      </c>
      <c r="C24" s="8" t="s">
        <v>298</v>
      </c>
      <c r="D24" s="27" t="b">
        <v>0</v>
      </c>
      <c r="E24" s="27" t="s">
        <v>47</v>
      </c>
      <c r="F24" s="27" t="s">
        <v>47</v>
      </c>
      <c r="G24" s="27" t="s">
        <v>47</v>
      </c>
      <c r="H24" s="27" t="s">
        <v>47</v>
      </c>
      <c r="I24" s="27" t="s">
        <v>47</v>
      </c>
      <c r="J24" s="9" t="b">
        <v>1</v>
      </c>
      <c r="K24" s="9">
        <v>1</v>
      </c>
      <c r="L24" s="9">
        <v>1</v>
      </c>
      <c r="M24" s="9" t="s">
        <v>339</v>
      </c>
      <c r="N24" s="9" t="s">
        <v>47</v>
      </c>
      <c r="O24" s="9" t="s">
        <v>47</v>
      </c>
      <c r="P24" s="9" t="s">
        <v>47</v>
      </c>
      <c r="Q24" s="9" t="s">
        <v>47</v>
      </c>
      <c r="R24" s="10" t="b">
        <v>0</v>
      </c>
      <c r="S24" s="10">
        <v>1</v>
      </c>
      <c r="T24" s="10">
        <v>1</v>
      </c>
      <c r="U24" s="10" t="s">
        <v>339</v>
      </c>
      <c r="V24" s="10" t="s">
        <v>47</v>
      </c>
      <c r="W24" s="10" t="s">
        <v>47</v>
      </c>
      <c r="X24" s="10" t="s">
        <v>47</v>
      </c>
      <c r="Y24" s="10" t="s">
        <v>47</v>
      </c>
      <c r="AC24" s="22">
        <f t="shared" si="0"/>
        <v>225</v>
      </c>
      <c r="AD24" s="1"/>
      <c r="AE24" s="1"/>
      <c r="AF24" s="1"/>
      <c r="AG24" s="1"/>
    </row>
    <row r="25" spans="1:33">
      <c r="A25" s="1">
        <v>40024</v>
      </c>
      <c r="B25" s="8" t="s">
        <v>257</v>
      </c>
      <c r="C25" s="8" t="s">
        <v>298</v>
      </c>
      <c r="D25" s="27" t="b">
        <v>0</v>
      </c>
      <c r="E25" s="27" t="s">
        <v>47</v>
      </c>
      <c r="F25" s="27" t="s">
        <v>47</v>
      </c>
      <c r="G25" s="27" t="s">
        <v>47</v>
      </c>
      <c r="H25" s="27" t="s">
        <v>47</v>
      </c>
      <c r="I25" s="27" t="s">
        <v>47</v>
      </c>
      <c r="J25" s="9" t="b">
        <v>1</v>
      </c>
      <c r="K25" s="9">
        <v>1</v>
      </c>
      <c r="L25" s="9">
        <v>1</v>
      </c>
      <c r="M25" s="9" t="s">
        <v>339</v>
      </c>
      <c r="N25" s="9" t="s">
        <v>47</v>
      </c>
      <c r="O25" s="9" t="s">
        <v>47</v>
      </c>
      <c r="P25" s="9" t="s">
        <v>47</v>
      </c>
      <c r="Q25" s="9" t="s">
        <v>47</v>
      </c>
      <c r="R25" s="10" t="b">
        <v>0</v>
      </c>
      <c r="S25" s="10">
        <v>1</v>
      </c>
      <c r="T25" s="10">
        <v>1</v>
      </c>
      <c r="U25" s="10" t="s">
        <v>339</v>
      </c>
      <c r="V25" s="10" t="s">
        <v>47</v>
      </c>
      <c r="W25" s="10" t="s">
        <v>47</v>
      </c>
      <c r="X25" s="10" t="s">
        <v>47</v>
      </c>
      <c r="Y25" s="10" t="s">
        <v>47</v>
      </c>
      <c r="AC25" s="22">
        <f t="shared" si="0"/>
        <v>300</v>
      </c>
      <c r="AD25" s="1"/>
      <c r="AE25" s="1"/>
      <c r="AF25" s="1"/>
      <c r="AG25" s="1"/>
    </row>
    <row r="26" spans="1:33">
      <c r="A26" s="1">
        <v>40025</v>
      </c>
      <c r="B26" s="8" t="s">
        <v>258</v>
      </c>
      <c r="C26" s="8" t="s">
        <v>298</v>
      </c>
      <c r="D26" s="27" t="b">
        <v>0</v>
      </c>
      <c r="E26" s="27" t="s">
        <v>47</v>
      </c>
      <c r="F26" s="27" t="s">
        <v>47</v>
      </c>
      <c r="G26" s="27" t="s">
        <v>47</v>
      </c>
      <c r="H26" s="27" t="s">
        <v>47</v>
      </c>
      <c r="I26" s="27" t="s">
        <v>47</v>
      </c>
      <c r="J26" s="9" t="b">
        <v>1</v>
      </c>
      <c r="K26" s="9">
        <v>1</v>
      </c>
      <c r="L26" s="9">
        <v>1</v>
      </c>
      <c r="M26" s="9" t="s">
        <v>340</v>
      </c>
      <c r="N26" s="9" t="s">
        <v>47</v>
      </c>
      <c r="O26" s="9" t="s">
        <v>47</v>
      </c>
      <c r="P26" s="9" t="s">
        <v>47</v>
      </c>
      <c r="Q26" s="9" t="s">
        <v>47</v>
      </c>
      <c r="R26" s="10" t="b">
        <v>0</v>
      </c>
      <c r="S26" s="10">
        <v>1</v>
      </c>
      <c r="T26" s="10">
        <v>1</v>
      </c>
      <c r="U26" s="10" t="s">
        <v>340</v>
      </c>
      <c r="V26" s="10" t="s">
        <v>47</v>
      </c>
      <c r="W26" s="10" t="s">
        <v>47</v>
      </c>
      <c r="X26" s="10" t="s">
        <v>47</v>
      </c>
      <c r="Y26" s="10" t="s">
        <v>47</v>
      </c>
      <c r="AC26" s="22">
        <f t="shared" si="0"/>
        <v>375</v>
      </c>
      <c r="AD26" s="1"/>
      <c r="AE26" s="1"/>
      <c r="AF26" s="1"/>
      <c r="AG26" s="1"/>
    </row>
    <row r="27" spans="1:33">
      <c r="A27" s="1">
        <v>40026</v>
      </c>
      <c r="B27" s="8" t="s">
        <v>259</v>
      </c>
      <c r="C27" s="8" t="s">
        <v>299</v>
      </c>
      <c r="D27" s="27" t="b">
        <v>1</v>
      </c>
      <c r="J27" s="9" t="b">
        <v>1</v>
      </c>
      <c r="M27" s="9" t="s">
        <v>326</v>
      </c>
      <c r="N27" s="9" t="s">
        <v>327</v>
      </c>
      <c r="O27" s="9" t="s">
        <v>328</v>
      </c>
      <c r="P27" s="9" t="s">
        <v>47</v>
      </c>
      <c r="Q27" s="9" t="s">
        <v>47</v>
      </c>
      <c r="R27" s="10" t="b">
        <v>0</v>
      </c>
      <c r="U27" s="10" t="s">
        <v>326</v>
      </c>
      <c r="V27" s="10" t="s">
        <v>327</v>
      </c>
      <c r="W27" s="10" t="s">
        <v>328</v>
      </c>
      <c r="X27" s="10" t="s">
        <v>47</v>
      </c>
      <c r="Y27" s="10" t="s">
        <v>47</v>
      </c>
      <c r="AC27" s="22">
        <f t="shared" si="0"/>
        <v>15</v>
      </c>
      <c r="AD27" s="1"/>
      <c r="AE27" s="1"/>
      <c r="AF27" s="1"/>
      <c r="AG27" s="1"/>
    </row>
    <row r="28" spans="1:33">
      <c r="A28" s="1">
        <v>40027</v>
      </c>
      <c r="B28" s="8" t="s">
        <v>260</v>
      </c>
      <c r="C28" s="8" t="s">
        <v>299</v>
      </c>
      <c r="D28" s="27" t="b">
        <v>1</v>
      </c>
      <c r="J28" s="9" t="b">
        <v>1</v>
      </c>
      <c r="M28" s="9" t="s">
        <v>326</v>
      </c>
      <c r="N28" s="9" t="s">
        <v>327</v>
      </c>
      <c r="O28" s="9" t="s">
        <v>328</v>
      </c>
      <c r="P28" s="9" t="s">
        <v>47</v>
      </c>
      <c r="Q28" s="9" t="s">
        <v>47</v>
      </c>
      <c r="U28" s="10" t="s">
        <v>326</v>
      </c>
      <c r="V28" s="10" t="s">
        <v>327</v>
      </c>
      <c r="W28" s="10" t="s">
        <v>328</v>
      </c>
      <c r="X28" s="10" t="s">
        <v>47</v>
      </c>
      <c r="Y28" s="10" t="s">
        <v>47</v>
      </c>
      <c r="AC28" s="22">
        <f t="shared" si="0"/>
        <v>18</v>
      </c>
      <c r="AD28" s="1"/>
      <c r="AE28" s="1"/>
      <c r="AF28" s="1"/>
      <c r="AG28" s="1"/>
    </row>
    <row r="29" spans="1:33">
      <c r="A29" s="1">
        <v>40028</v>
      </c>
      <c r="B29" s="8" t="s">
        <v>261</v>
      </c>
      <c r="C29" s="8" t="s">
        <v>299</v>
      </c>
      <c r="D29" s="27" t="b">
        <v>1</v>
      </c>
      <c r="J29" s="9" t="b">
        <v>1</v>
      </c>
      <c r="M29" s="9" t="s">
        <v>326</v>
      </c>
      <c r="N29" s="9" t="s">
        <v>328</v>
      </c>
      <c r="O29" s="9" t="s">
        <v>329</v>
      </c>
      <c r="P29" s="9" t="s">
        <v>47</v>
      </c>
      <c r="Q29" s="9" t="s">
        <v>47</v>
      </c>
      <c r="U29" s="10" t="s">
        <v>326</v>
      </c>
      <c r="V29" s="10" t="s">
        <v>328</v>
      </c>
      <c r="W29" s="10" t="s">
        <v>329</v>
      </c>
      <c r="X29" s="10" t="s">
        <v>47</v>
      </c>
      <c r="Y29" s="10" t="s">
        <v>47</v>
      </c>
      <c r="AC29" s="22">
        <f t="shared" si="0"/>
        <v>22.5</v>
      </c>
      <c r="AD29" s="1"/>
      <c r="AE29" s="1"/>
      <c r="AF29" s="1"/>
      <c r="AG29" s="1"/>
    </row>
    <row r="30" spans="1:33">
      <c r="A30" s="1">
        <v>40029</v>
      </c>
      <c r="B30" s="8" t="s">
        <v>262</v>
      </c>
      <c r="C30" s="8" t="s">
        <v>299</v>
      </c>
      <c r="D30" s="27" t="b">
        <v>1</v>
      </c>
      <c r="J30" s="9" t="b">
        <v>1</v>
      </c>
      <c r="M30" s="9" t="s">
        <v>326</v>
      </c>
      <c r="N30" s="9" t="s">
        <v>327</v>
      </c>
      <c r="O30" s="9" t="s">
        <v>328</v>
      </c>
      <c r="P30" s="9" t="s">
        <v>329</v>
      </c>
      <c r="Q30" s="9" t="s">
        <v>47</v>
      </c>
      <c r="U30" s="10" t="s">
        <v>326</v>
      </c>
      <c r="V30" s="10" t="s">
        <v>327</v>
      </c>
      <c r="W30" s="10" t="s">
        <v>328</v>
      </c>
      <c r="X30" s="10" t="s">
        <v>329</v>
      </c>
      <c r="Y30" s="10" t="s">
        <v>47</v>
      </c>
      <c r="AC30" s="22">
        <f t="shared" si="0"/>
        <v>30</v>
      </c>
      <c r="AD30" s="1"/>
      <c r="AE30" s="1"/>
      <c r="AF30" s="1"/>
      <c r="AG30" s="1"/>
    </row>
    <row r="31" spans="1:33">
      <c r="A31" s="1">
        <v>40030</v>
      </c>
      <c r="B31" s="8" t="s">
        <v>263</v>
      </c>
      <c r="C31" s="8" t="s">
        <v>299</v>
      </c>
      <c r="D31" s="27" t="b">
        <v>1</v>
      </c>
      <c r="J31" s="9" t="b">
        <v>1</v>
      </c>
      <c r="M31" s="9" t="s">
        <v>328</v>
      </c>
      <c r="N31" s="9" t="s">
        <v>329</v>
      </c>
      <c r="O31" s="9" t="s">
        <v>330</v>
      </c>
      <c r="P31" s="9" t="s">
        <v>331</v>
      </c>
      <c r="Q31" s="9" t="s">
        <v>332</v>
      </c>
      <c r="U31" s="10" t="s">
        <v>328</v>
      </c>
      <c r="V31" s="10" t="s">
        <v>329</v>
      </c>
      <c r="W31" s="10" t="s">
        <v>330</v>
      </c>
      <c r="X31" s="10" t="s">
        <v>331</v>
      </c>
      <c r="Y31" s="10" t="s">
        <v>332</v>
      </c>
      <c r="AC31" s="22">
        <f t="shared" si="0"/>
        <v>31.5</v>
      </c>
      <c r="AD31" s="1"/>
      <c r="AE31" s="1"/>
      <c r="AF31" s="1"/>
      <c r="AG31" s="1"/>
    </row>
    <row r="32" spans="1:33">
      <c r="A32" s="1">
        <v>40031</v>
      </c>
      <c r="B32" s="8" t="s">
        <v>264</v>
      </c>
      <c r="C32" s="8" t="s">
        <v>299</v>
      </c>
      <c r="D32" s="27" t="b">
        <v>1</v>
      </c>
      <c r="J32" s="9" t="b">
        <v>1</v>
      </c>
      <c r="M32" s="9" t="s">
        <v>326</v>
      </c>
      <c r="N32" s="9" t="s">
        <v>327</v>
      </c>
      <c r="O32" s="9" t="s">
        <v>328</v>
      </c>
      <c r="P32" s="9" t="s">
        <v>330</v>
      </c>
      <c r="Q32" s="9" t="s">
        <v>332</v>
      </c>
      <c r="U32" s="10" t="s">
        <v>326</v>
      </c>
      <c r="V32" s="10" t="s">
        <v>327</v>
      </c>
      <c r="W32" s="10" t="s">
        <v>328</v>
      </c>
      <c r="X32" s="10" t="s">
        <v>330</v>
      </c>
      <c r="Y32" s="10" t="s">
        <v>332</v>
      </c>
      <c r="AC32" s="22">
        <f t="shared" si="0"/>
        <v>28.5</v>
      </c>
      <c r="AD32" s="1"/>
      <c r="AE32" s="1"/>
      <c r="AF32" s="1"/>
      <c r="AG32" s="1"/>
    </row>
    <row r="33" spans="1:33">
      <c r="A33" s="1">
        <v>40032</v>
      </c>
      <c r="B33" s="8" t="s">
        <v>265</v>
      </c>
      <c r="C33" s="8" t="s">
        <v>299</v>
      </c>
      <c r="D33" s="27" t="b">
        <v>1</v>
      </c>
      <c r="J33" s="9" t="b">
        <v>1</v>
      </c>
      <c r="M33" s="9" t="s">
        <v>327</v>
      </c>
      <c r="N33" s="9" t="s">
        <v>328</v>
      </c>
      <c r="O33" s="9" t="s">
        <v>330</v>
      </c>
      <c r="P33" s="9" t="s">
        <v>329</v>
      </c>
      <c r="Q33" s="9" t="s">
        <v>332</v>
      </c>
      <c r="U33" s="10" t="s">
        <v>327</v>
      </c>
      <c r="V33" s="10" t="s">
        <v>328</v>
      </c>
      <c r="W33" s="10" t="s">
        <v>330</v>
      </c>
      <c r="X33" s="10" t="s">
        <v>329</v>
      </c>
      <c r="Y33" s="10" t="s">
        <v>332</v>
      </c>
      <c r="AC33" s="22">
        <f t="shared" si="0"/>
        <v>27</v>
      </c>
      <c r="AD33" s="1"/>
      <c r="AE33" s="1"/>
      <c r="AF33" s="1"/>
      <c r="AG33" s="1"/>
    </row>
    <row r="34" spans="1:33">
      <c r="A34" s="1">
        <v>40033</v>
      </c>
      <c r="B34" s="8" t="s">
        <v>266</v>
      </c>
      <c r="C34" s="8" t="s">
        <v>299</v>
      </c>
      <c r="D34" s="27" t="b">
        <v>1</v>
      </c>
      <c r="J34" s="9" t="b">
        <v>1</v>
      </c>
      <c r="M34" s="9" t="s">
        <v>327</v>
      </c>
      <c r="N34" s="9" t="s">
        <v>328</v>
      </c>
      <c r="O34" s="9" t="s">
        <v>330</v>
      </c>
      <c r="P34" s="9" t="s">
        <v>329</v>
      </c>
      <c r="Q34" s="9" t="s">
        <v>332</v>
      </c>
      <c r="R34" s="10" t="b">
        <v>1</v>
      </c>
      <c r="U34" s="10" t="s">
        <v>327</v>
      </c>
      <c r="V34" s="10" t="s">
        <v>328</v>
      </c>
      <c r="W34" s="10" t="s">
        <v>330</v>
      </c>
      <c r="X34" s="10" t="s">
        <v>329</v>
      </c>
      <c r="Y34" s="10" t="s">
        <v>332</v>
      </c>
      <c r="AC34" s="22">
        <f t="shared" si="0"/>
        <v>27</v>
      </c>
      <c r="AD34" s="1"/>
      <c r="AE34" s="1"/>
      <c r="AF34" s="1"/>
      <c r="AG34" s="1"/>
    </row>
    <row r="35" spans="1:33">
      <c r="A35" s="1">
        <v>40034</v>
      </c>
      <c r="B35" s="8" t="s">
        <v>267</v>
      </c>
      <c r="C35" s="8" t="s">
        <v>300</v>
      </c>
      <c r="D35" s="27" t="b">
        <v>1</v>
      </c>
      <c r="J35" s="9" t="b">
        <v>1</v>
      </c>
      <c r="M35" s="9" t="s">
        <v>326</v>
      </c>
      <c r="N35" s="9" t="s">
        <v>327</v>
      </c>
      <c r="O35" s="9" t="s">
        <v>333</v>
      </c>
      <c r="P35" s="9" t="s">
        <v>47</v>
      </c>
      <c r="Q35" s="9" t="s">
        <v>47</v>
      </c>
      <c r="R35" s="10" t="b">
        <v>1</v>
      </c>
      <c r="U35" s="10" t="s">
        <v>326</v>
      </c>
      <c r="V35" s="10" t="s">
        <v>327</v>
      </c>
      <c r="W35" s="10" t="s">
        <v>333</v>
      </c>
      <c r="X35" s="10" t="s">
        <v>47</v>
      </c>
      <c r="Y35" s="10" t="s">
        <v>47</v>
      </c>
      <c r="AC35" s="22">
        <f t="shared" si="0"/>
        <v>37.5</v>
      </c>
      <c r="AD35" s="1"/>
      <c r="AE35" s="1"/>
      <c r="AF35" s="1"/>
      <c r="AG35" s="1"/>
    </row>
    <row r="36" spans="1:33">
      <c r="A36" s="1">
        <v>40035</v>
      </c>
      <c r="B36" s="8" t="s">
        <v>268</v>
      </c>
      <c r="C36" s="8" t="s">
        <v>300</v>
      </c>
      <c r="D36" s="27" t="b">
        <v>1</v>
      </c>
      <c r="J36" s="9" t="b">
        <v>1</v>
      </c>
      <c r="M36" s="9" t="s">
        <v>327</v>
      </c>
      <c r="N36" s="9" t="s">
        <v>333</v>
      </c>
      <c r="O36" s="9" t="s">
        <v>334</v>
      </c>
      <c r="P36" s="9" t="s">
        <v>335</v>
      </c>
      <c r="Q36" s="9" t="s">
        <v>47</v>
      </c>
      <c r="R36" s="10" t="b">
        <v>1</v>
      </c>
      <c r="U36" s="10" t="s">
        <v>327</v>
      </c>
      <c r="V36" s="10" t="s">
        <v>333</v>
      </c>
      <c r="W36" s="10" t="s">
        <v>334</v>
      </c>
      <c r="X36" s="10" t="s">
        <v>335</v>
      </c>
      <c r="Y36" s="10" t="s">
        <v>47</v>
      </c>
      <c r="AC36" s="22">
        <f t="shared" si="0"/>
        <v>42</v>
      </c>
      <c r="AD36" s="1"/>
      <c r="AE36" s="1"/>
      <c r="AF36" s="1"/>
      <c r="AG36" s="1"/>
    </row>
    <row r="37" spans="1:33">
      <c r="A37" s="1">
        <v>40036</v>
      </c>
      <c r="B37" s="8" t="s">
        <v>269</v>
      </c>
      <c r="C37" s="8" t="s">
        <v>300</v>
      </c>
      <c r="D37" s="27" t="b">
        <v>1</v>
      </c>
      <c r="J37" s="9" t="b">
        <v>1</v>
      </c>
      <c r="M37" s="9" t="s">
        <v>333</v>
      </c>
      <c r="N37" s="9" t="s">
        <v>334</v>
      </c>
      <c r="O37" s="9" t="s">
        <v>335</v>
      </c>
      <c r="P37" s="9" t="s">
        <v>336</v>
      </c>
      <c r="Q37" s="9" t="s">
        <v>337</v>
      </c>
      <c r="R37" s="10" t="b">
        <v>1</v>
      </c>
      <c r="U37" s="10" t="s">
        <v>333</v>
      </c>
      <c r="V37" s="10" t="s">
        <v>334</v>
      </c>
      <c r="W37" s="10" t="s">
        <v>335</v>
      </c>
      <c r="X37" s="10" t="s">
        <v>336</v>
      </c>
      <c r="Y37" s="10" t="s">
        <v>337</v>
      </c>
      <c r="AC37" s="22">
        <f t="shared" si="0"/>
        <v>45</v>
      </c>
      <c r="AD37" s="1"/>
      <c r="AE37" s="1"/>
      <c r="AF37" s="1"/>
      <c r="AG37" s="1"/>
    </row>
    <row r="38" spans="1:33">
      <c r="A38" s="1">
        <v>40037</v>
      </c>
      <c r="B38" s="8" t="s">
        <v>270</v>
      </c>
      <c r="C38" s="8" t="s">
        <v>301</v>
      </c>
      <c r="D38" s="27" t="b">
        <v>0</v>
      </c>
      <c r="E38" s="27" t="s">
        <v>47</v>
      </c>
      <c r="F38" s="27" t="s">
        <v>47</v>
      </c>
      <c r="G38" s="27" t="s">
        <v>47</v>
      </c>
      <c r="H38" s="27" t="s">
        <v>47</v>
      </c>
      <c r="I38" s="27" t="s">
        <v>47</v>
      </c>
      <c r="J38" s="9" t="b">
        <v>0</v>
      </c>
      <c r="M38" s="9" t="s">
        <v>47</v>
      </c>
      <c r="N38" s="9" t="s">
        <v>47</v>
      </c>
      <c r="O38" s="9" t="s">
        <v>47</v>
      </c>
      <c r="P38" s="9" t="s">
        <v>47</v>
      </c>
      <c r="Q38" s="9" t="s">
        <v>47</v>
      </c>
      <c r="R38" s="10" t="b">
        <v>0</v>
      </c>
      <c r="U38" s="10" t="s">
        <v>47</v>
      </c>
      <c r="V38" s="10" t="s">
        <v>47</v>
      </c>
      <c r="W38" s="10" t="s">
        <v>47</v>
      </c>
      <c r="X38" s="10" t="s">
        <v>47</v>
      </c>
      <c r="Y38" s="10" t="s">
        <v>47</v>
      </c>
      <c r="AC38" s="22">
        <f t="shared" si="0"/>
        <v>15</v>
      </c>
      <c r="AD38" s="1"/>
      <c r="AE38" s="1"/>
      <c r="AF38" s="1"/>
      <c r="AG38" s="1"/>
    </row>
    <row r="39" spans="1:33">
      <c r="A39" s="1">
        <v>40038</v>
      </c>
      <c r="B39" s="8" t="s">
        <v>271</v>
      </c>
      <c r="C39" s="8" t="s">
        <v>301</v>
      </c>
      <c r="D39" s="27" t="b">
        <v>0</v>
      </c>
      <c r="E39" s="27" t="s">
        <v>47</v>
      </c>
      <c r="F39" s="27" t="s">
        <v>47</v>
      </c>
      <c r="G39" s="27" t="s">
        <v>47</v>
      </c>
      <c r="H39" s="27" t="s">
        <v>47</v>
      </c>
      <c r="I39" s="27" t="s">
        <v>47</v>
      </c>
      <c r="J39" s="9" t="b">
        <v>0</v>
      </c>
      <c r="M39" s="9" t="s">
        <v>47</v>
      </c>
      <c r="N39" s="9" t="s">
        <v>47</v>
      </c>
      <c r="O39" s="9" t="s">
        <v>47</v>
      </c>
      <c r="P39" s="9" t="s">
        <v>47</v>
      </c>
      <c r="Q39" s="9" t="s">
        <v>47</v>
      </c>
      <c r="R39" s="10" t="b">
        <v>0</v>
      </c>
      <c r="U39" s="10" t="s">
        <v>47</v>
      </c>
      <c r="V39" s="10" t="s">
        <v>47</v>
      </c>
      <c r="W39" s="10" t="s">
        <v>47</v>
      </c>
      <c r="X39" s="10" t="s">
        <v>47</v>
      </c>
      <c r="Y39" s="10" t="s">
        <v>47</v>
      </c>
      <c r="AC39" s="22">
        <f t="shared" si="0"/>
        <v>15</v>
      </c>
      <c r="AD39" s="1"/>
      <c r="AE39" s="1"/>
      <c r="AF39" s="1"/>
      <c r="AG39" s="1"/>
    </row>
    <row r="40" spans="1:33">
      <c r="A40" s="1">
        <v>40039</v>
      </c>
      <c r="B40" s="8" t="s">
        <v>272</v>
      </c>
      <c r="C40" s="8" t="s">
        <v>302</v>
      </c>
      <c r="D40" s="27" t="b">
        <v>0</v>
      </c>
      <c r="E40" s="27" t="s">
        <v>47</v>
      </c>
      <c r="F40" s="27" t="s">
        <v>47</v>
      </c>
      <c r="G40" s="27" t="s">
        <v>47</v>
      </c>
      <c r="H40" s="27" t="s">
        <v>47</v>
      </c>
      <c r="I40" s="27" t="s">
        <v>47</v>
      </c>
      <c r="J40" s="9" t="b">
        <v>1</v>
      </c>
      <c r="M40" s="9" t="s">
        <v>326</v>
      </c>
      <c r="N40" s="9" t="s">
        <v>327</v>
      </c>
      <c r="O40" s="9" t="s">
        <v>328</v>
      </c>
      <c r="P40" s="9" t="s">
        <v>47</v>
      </c>
      <c r="Q40" s="9" t="s">
        <v>47</v>
      </c>
      <c r="R40" s="10" t="b">
        <v>0</v>
      </c>
      <c r="U40" s="10" t="s">
        <v>326</v>
      </c>
      <c r="V40" s="10" t="s">
        <v>327</v>
      </c>
      <c r="W40" s="10" t="s">
        <v>328</v>
      </c>
      <c r="X40" s="10" t="s">
        <v>47</v>
      </c>
      <c r="Y40" s="10" t="s">
        <v>47</v>
      </c>
      <c r="AC40" s="22">
        <f t="shared" si="0"/>
        <v>30</v>
      </c>
      <c r="AD40" s="1"/>
      <c r="AE40" s="1"/>
      <c r="AF40" s="1"/>
      <c r="AG40" s="1"/>
    </row>
    <row r="41" spans="1:33">
      <c r="A41" s="1">
        <v>40040</v>
      </c>
      <c r="B41" s="8" t="s">
        <v>273</v>
      </c>
      <c r="C41" s="8" t="s">
        <v>302</v>
      </c>
      <c r="D41" s="27" t="b">
        <v>0</v>
      </c>
      <c r="E41" s="27" t="s">
        <v>47</v>
      </c>
      <c r="F41" s="27" t="s">
        <v>47</v>
      </c>
      <c r="G41" s="27" t="s">
        <v>47</v>
      </c>
      <c r="H41" s="27" t="s">
        <v>47</v>
      </c>
      <c r="I41" s="27" t="s">
        <v>47</v>
      </c>
      <c r="J41" s="9" t="b">
        <v>1</v>
      </c>
      <c r="M41" s="9" t="s">
        <v>326</v>
      </c>
      <c r="N41" s="9" t="s">
        <v>327</v>
      </c>
      <c r="O41" s="9" t="s">
        <v>328</v>
      </c>
      <c r="P41" s="9" t="s">
        <v>47</v>
      </c>
      <c r="Q41" s="9" t="s">
        <v>47</v>
      </c>
      <c r="R41" s="10" t="b">
        <v>0</v>
      </c>
      <c r="U41" s="10" t="s">
        <v>326</v>
      </c>
      <c r="V41" s="10" t="s">
        <v>327</v>
      </c>
      <c r="W41" s="10" t="s">
        <v>328</v>
      </c>
      <c r="X41" s="10" t="s">
        <v>47</v>
      </c>
      <c r="Y41" s="10" t="s">
        <v>47</v>
      </c>
      <c r="AC41" s="22">
        <f t="shared" si="0"/>
        <v>30</v>
      </c>
      <c r="AD41" s="1"/>
      <c r="AE41" s="1"/>
      <c r="AF41" s="1"/>
      <c r="AG41" s="1"/>
    </row>
    <row r="42" spans="1:33">
      <c r="A42" s="1">
        <v>40041</v>
      </c>
      <c r="B42" s="8" t="s">
        <v>274</v>
      </c>
      <c r="C42" s="8" t="s">
        <v>297</v>
      </c>
      <c r="D42" s="27" t="b">
        <v>0</v>
      </c>
      <c r="E42" s="27" t="s">
        <v>47</v>
      </c>
      <c r="F42" s="27" t="s">
        <v>47</v>
      </c>
      <c r="G42" s="27" t="s">
        <v>47</v>
      </c>
      <c r="H42" s="27" t="s">
        <v>47</v>
      </c>
      <c r="I42" s="27" t="s">
        <v>47</v>
      </c>
      <c r="J42" s="9" t="b">
        <v>0</v>
      </c>
      <c r="K42" s="9">
        <v>0</v>
      </c>
      <c r="L42" s="9">
        <v>0</v>
      </c>
      <c r="M42" s="9" t="s">
        <v>47</v>
      </c>
      <c r="N42" s="9" t="s">
        <v>47</v>
      </c>
      <c r="O42" s="9" t="s">
        <v>47</v>
      </c>
      <c r="P42" s="9" t="s">
        <v>47</v>
      </c>
      <c r="Q42" s="9" t="s">
        <v>47</v>
      </c>
      <c r="R42" s="10" t="b">
        <v>0</v>
      </c>
      <c r="S42" s="10">
        <v>0</v>
      </c>
      <c r="T42" s="10">
        <v>0</v>
      </c>
      <c r="U42" s="10" t="s">
        <v>47</v>
      </c>
      <c r="V42" s="10" t="s">
        <v>47</v>
      </c>
      <c r="W42" s="10" t="s">
        <v>47</v>
      </c>
      <c r="X42" s="10" t="s">
        <v>47</v>
      </c>
      <c r="Y42" s="10" t="s">
        <v>47</v>
      </c>
      <c r="AC42" s="22">
        <f>AC22*2</f>
        <v>0</v>
      </c>
      <c r="AD42" s="1"/>
      <c r="AE42" s="1"/>
      <c r="AF42" s="1"/>
      <c r="AG42" s="1"/>
    </row>
    <row r="43" spans="1:33">
      <c r="A43" s="1">
        <v>40042</v>
      </c>
      <c r="B43" s="8" t="s">
        <v>275</v>
      </c>
      <c r="C43" s="8" t="s">
        <v>298</v>
      </c>
      <c r="D43" s="27" t="b">
        <v>0</v>
      </c>
      <c r="E43" s="27" t="s">
        <v>47</v>
      </c>
      <c r="F43" s="27" t="s">
        <v>47</v>
      </c>
      <c r="G43" s="27" t="s">
        <v>47</v>
      </c>
      <c r="H43" s="27" t="s">
        <v>47</v>
      </c>
      <c r="I43" s="27" t="s">
        <v>47</v>
      </c>
      <c r="J43" s="9" t="b">
        <v>1</v>
      </c>
      <c r="K43" s="9">
        <v>1</v>
      </c>
      <c r="L43" s="9">
        <v>1</v>
      </c>
      <c r="M43" s="9" t="s">
        <v>373</v>
      </c>
      <c r="N43" s="9" t="s">
        <v>47</v>
      </c>
      <c r="O43" s="9" t="s">
        <v>47</v>
      </c>
      <c r="P43" s="9" t="s">
        <v>47</v>
      </c>
      <c r="Q43" s="9" t="s">
        <v>47</v>
      </c>
      <c r="R43" s="10" t="b">
        <v>0</v>
      </c>
      <c r="S43" s="10">
        <v>1</v>
      </c>
      <c r="T43" s="10">
        <v>1</v>
      </c>
      <c r="U43" s="10" t="s">
        <v>373</v>
      </c>
      <c r="V43" s="10" t="s">
        <v>47</v>
      </c>
      <c r="W43" s="10" t="s">
        <v>47</v>
      </c>
      <c r="X43" s="10" t="s">
        <v>47</v>
      </c>
      <c r="Y43" s="10" t="s">
        <v>47</v>
      </c>
      <c r="AC43" s="22">
        <f t="shared" ref="AC43:AC61" si="1">AC23*2</f>
        <v>300</v>
      </c>
      <c r="AD43" s="1"/>
      <c r="AE43" s="1"/>
      <c r="AF43" s="1"/>
      <c r="AG43" s="1"/>
    </row>
    <row r="44" spans="1:33">
      <c r="A44" s="1">
        <v>40043</v>
      </c>
      <c r="B44" s="8" t="s">
        <v>276</v>
      </c>
      <c r="C44" s="8" t="s">
        <v>298</v>
      </c>
      <c r="D44" s="27" t="b">
        <v>0</v>
      </c>
      <c r="E44" s="27" t="s">
        <v>47</v>
      </c>
      <c r="F44" s="27" t="s">
        <v>47</v>
      </c>
      <c r="G44" s="27" t="s">
        <v>47</v>
      </c>
      <c r="H44" s="27" t="s">
        <v>47</v>
      </c>
      <c r="I44" s="27" t="s">
        <v>47</v>
      </c>
      <c r="J44" s="9" t="b">
        <v>1</v>
      </c>
      <c r="K44" s="9">
        <v>1</v>
      </c>
      <c r="L44" s="9">
        <v>1</v>
      </c>
      <c r="M44" s="9" t="s">
        <v>374</v>
      </c>
      <c r="N44" s="9" t="s">
        <v>47</v>
      </c>
      <c r="O44" s="9" t="s">
        <v>47</v>
      </c>
      <c r="P44" s="9" t="s">
        <v>47</v>
      </c>
      <c r="Q44" s="9" t="s">
        <v>47</v>
      </c>
      <c r="R44" s="10" t="b">
        <v>0</v>
      </c>
      <c r="S44" s="10">
        <v>1</v>
      </c>
      <c r="T44" s="10">
        <v>1</v>
      </c>
      <c r="U44" s="10" t="s">
        <v>374</v>
      </c>
      <c r="V44" s="10" t="s">
        <v>47</v>
      </c>
      <c r="W44" s="10" t="s">
        <v>47</v>
      </c>
      <c r="X44" s="10" t="s">
        <v>47</v>
      </c>
      <c r="Y44" s="10" t="s">
        <v>47</v>
      </c>
      <c r="AC44" s="22">
        <f t="shared" si="1"/>
        <v>450</v>
      </c>
      <c r="AD44" s="1"/>
      <c r="AE44" s="1"/>
      <c r="AF44" s="1"/>
      <c r="AG44" s="1"/>
    </row>
    <row r="45" spans="1:33">
      <c r="A45" s="1">
        <v>40044</v>
      </c>
      <c r="B45" s="8" t="s">
        <v>277</v>
      </c>
      <c r="C45" s="8" t="s">
        <v>298</v>
      </c>
      <c r="D45" s="27" t="b">
        <v>0</v>
      </c>
      <c r="E45" s="27" t="s">
        <v>47</v>
      </c>
      <c r="F45" s="27" t="s">
        <v>47</v>
      </c>
      <c r="G45" s="27" t="s">
        <v>47</v>
      </c>
      <c r="H45" s="27" t="s">
        <v>47</v>
      </c>
      <c r="I45" s="27" t="s">
        <v>47</v>
      </c>
      <c r="J45" s="9" t="b">
        <v>1</v>
      </c>
      <c r="K45" s="9">
        <v>1</v>
      </c>
      <c r="L45" s="9">
        <v>1</v>
      </c>
      <c r="M45" s="9" t="s">
        <v>375</v>
      </c>
      <c r="N45" s="9" t="s">
        <v>47</v>
      </c>
      <c r="O45" s="9" t="s">
        <v>47</v>
      </c>
      <c r="P45" s="9" t="s">
        <v>47</v>
      </c>
      <c r="Q45" s="9" t="s">
        <v>47</v>
      </c>
      <c r="R45" s="10" t="b">
        <v>0</v>
      </c>
      <c r="S45" s="10">
        <v>1</v>
      </c>
      <c r="T45" s="10">
        <v>1</v>
      </c>
      <c r="U45" s="10" t="s">
        <v>375</v>
      </c>
      <c r="V45" s="10" t="s">
        <v>47</v>
      </c>
      <c r="W45" s="10" t="s">
        <v>47</v>
      </c>
      <c r="X45" s="10" t="s">
        <v>47</v>
      </c>
      <c r="Y45" s="10" t="s">
        <v>47</v>
      </c>
      <c r="AC45" s="22">
        <f t="shared" si="1"/>
        <v>600</v>
      </c>
      <c r="AD45" s="1"/>
      <c r="AE45" s="1"/>
      <c r="AF45" s="1"/>
      <c r="AG45" s="1"/>
    </row>
    <row r="46" spans="1:33">
      <c r="A46" s="1">
        <v>40045</v>
      </c>
      <c r="B46" s="8" t="s">
        <v>278</v>
      </c>
      <c r="C46" s="8" t="s">
        <v>298</v>
      </c>
      <c r="D46" s="27" t="b">
        <v>0</v>
      </c>
      <c r="E46" s="27" t="s">
        <v>47</v>
      </c>
      <c r="F46" s="27" t="s">
        <v>47</v>
      </c>
      <c r="G46" s="27" t="s">
        <v>47</v>
      </c>
      <c r="H46" s="27" t="s">
        <v>47</v>
      </c>
      <c r="I46" s="27" t="s">
        <v>47</v>
      </c>
      <c r="J46" s="9" t="b">
        <v>1</v>
      </c>
      <c r="K46" s="9">
        <v>1</v>
      </c>
      <c r="L46" s="9">
        <v>1</v>
      </c>
      <c r="M46" s="9" t="s">
        <v>375</v>
      </c>
      <c r="N46" s="9" t="s">
        <v>47</v>
      </c>
      <c r="O46" s="9" t="s">
        <v>47</v>
      </c>
      <c r="P46" s="9" t="s">
        <v>47</v>
      </c>
      <c r="Q46" s="9" t="s">
        <v>47</v>
      </c>
      <c r="R46" s="10" t="b">
        <v>0</v>
      </c>
      <c r="S46" s="10">
        <v>1</v>
      </c>
      <c r="T46" s="10">
        <v>1</v>
      </c>
      <c r="U46" s="10" t="s">
        <v>375</v>
      </c>
      <c r="V46" s="10" t="s">
        <v>47</v>
      </c>
      <c r="W46" s="10" t="s">
        <v>47</v>
      </c>
      <c r="X46" s="10" t="s">
        <v>47</v>
      </c>
      <c r="Y46" s="10" t="s">
        <v>47</v>
      </c>
      <c r="AC46" s="22">
        <f t="shared" si="1"/>
        <v>750</v>
      </c>
      <c r="AD46" s="1"/>
      <c r="AE46" s="1"/>
      <c r="AF46" s="1"/>
      <c r="AG46" s="1"/>
    </row>
    <row r="47" spans="1:33">
      <c r="A47" s="1">
        <v>40046</v>
      </c>
      <c r="B47" s="8" t="s">
        <v>279</v>
      </c>
      <c r="C47" s="8" t="s">
        <v>299</v>
      </c>
      <c r="D47" s="27" t="b">
        <v>1</v>
      </c>
      <c r="J47" s="9" t="b">
        <v>1</v>
      </c>
      <c r="M47" s="9" t="s">
        <v>341</v>
      </c>
      <c r="N47" s="9" t="s">
        <v>362</v>
      </c>
      <c r="O47" s="9" t="s">
        <v>363</v>
      </c>
      <c r="P47" s="9" t="s">
        <v>47</v>
      </c>
      <c r="Q47" s="9" t="s">
        <v>47</v>
      </c>
      <c r="R47" s="10" t="b">
        <v>0</v>
      </c>
      <c r="U47" s="10" t="s">
        <v>341</v>
      </c>
      <c r="V47" s="10" t="s">
        <v>362</v>
      </c>
      <c r="W47" s="10" t="s">
        <v>363</v>
      </c>
      <c r="X47" s="10" t="s">
        <v>47</v>
      </c>
      <c r="Y47" s="10" t="s">
        <v>47</v>
      </c>
      <c r="AC47" s="22">
        <f t="shared" si="1"/>
        <v>30</v>
      </c>
      <c r="AD47" s="1"/>
      <c r="AE47" s="1"/>
      <c r="AF47" s="1"/>
      <c r="AG47" s="1"/>
    </row>
    <row r="48" spans="1:33">
      <c r="A48" s="1">
        <v>40047</v>
      </c>
      <c r="B48" s="8" t="s">
        <v>280</v>
      </c>
      <c r="C48" s="8" t="s">
        <v>299</v>
      </c>
      <c r="D48" s="27" t="b">
        <v>1</v>
      </c>
      <c r="J48" s="9" t="b">
        <v>1</v>
      </c>
      <c r="M48" s="9" t="s">
        <v>341</v>
      </c>
      <c r="N48" s="9" t="s">
        <v>362</v>
      </c>
      <c r="O48" s="9" t="s">
        <v>363</v>
      </c>
      <c r="P48" s="9" t="s">
        <v>364</v>
      </c>
      <c r="Q48" s="9" t="s">
        <v>47</v>
      </c>
      <c r="U48" s="10" t="s">
        <v>341</v>
      </c>
      <c r="V48" s="10" t="s">
        <v>362</v>
      </c>
      <c r="W48" s="10" t="s">
        <v>363</v>
      </c>
      <c r="X48" s="10" t="s">
        <v>364</v>
      </c>
      <c r="Y48" s="10" t="s">
        <v>47</v>
      </c>
      <c r="AC48" s="22">
        <f t="shared" si="1"/>
        <v>36</v>
      </c>
      <c r="AD48" s="1"/>
      <c r="AE48" s="1"/>
      <c r="AF48" s="1"/>
      <c r="AG48" s="1"/>
    </row>
    <row r="49" spans="1:33">
      <c r="A49" s="1">
        <v>40048</v>
      </c>
      <c r="B49" s="8" t="s">
        <v>281</v>
      </c>
      <c r="C49" s="8" t="s">
        <v>299</v>
      </c>
      <c r="D49" s="27" t="b">
        <v>1</v>
      </c>
      <c r="J49" s="9" t="b">
        <v>1</v>
      </c>
      <c r="M49" s="9" t="s">
        <v>362</v>
      </c>
      <c r="N49" s="9" t="s">
        <v>363</v>
      </c>
      <c r="O49" s="9" t="s">
        <v>364</v>
      </c>
      <c r="P49" s="9" t="s">
        <v>365</v>
      </c>
      <c r="Q49" s="9" t="s">
        <v>47</v>
      </c>
      <c r="U49" s="10" t="s">
        <v>362</v>
      </c>
      <c r="V49" s="10" t="s">
        <v>363</v>
      </c>
      <c r="W49" s="10" t="s">
        <v>364</v>
      </c>
      <c r="X49" s="10" t="s">
        <v>365</v>
      </c>
      <c r="Y49" s="10" t="s">
        <v>47</v>
      </c>
      <c r="AC49" s="22">
        <f t="shared" si="1"/>
        <v>45</v>
      </c>
      <c r="AD49" s="1"/>
      <c r="AE49" s="1"/>
      <c r="AF49" s="1"/>
      <c r="AG49" s="1"/>
    </row>
    <row r="50" spans="1:33">
      <c r="A50" s="1">
        <v>40049</v>
      </c>
      <c r="B50" s="8" t="s">
        <v>282</v>
      </c>
      <c r="C50" s="8" t="s">
        <v>299</v>
      </c>
      <c r="D50" s="27" t="b">
        <v>1</v>
      </c>
      <c r="J50" s="9" t="b">
        <v>1</v>
      </c>
      <c r="M50" s="9" t="s">
        <v>363</v>
      </c>
      <c r="N50" s="9" t="s">
        <v>364</v>
      </c>
      <c r="O50" s="9" t="s">
        <v>365</v>
      </c>
      <c r="P50" s="9" t="s">
        <v>366</v>
      </c>
      <c r="Q50" s="9" t="s">
        <v>367</v>
      </c>
      <c r="U50" s="10" t="s">
        <v>363</v>
      </c>
      <c r="V50" s="10" t="s">
        <v>364</v>
      </c>
      <c r="W50" s="10" t="s">
        <v>365</v>
      </c>
      <c r="X50" s="10" t="s">
        <v>366</v>
      </c>
      <c r="Y50" s="10" t="s">
        <v>367</v>
      </c>
      <c r="AC50" s="22">
        <f t="shared" si="1"/>
        <v>60</v>
      </c>
      <c r="AD50" s="1"/>
      <c r="AE50" s="1"/>
      <c r="AF50" s="1"/>
      <c r="AG50" s="1"/>
    </row>
    <row r="51" spans="1:33">
      <c r="A51" s="1">
        <v>40050</v>
      </c>
      <c r="B51" s="8" t="s">
        <v>283</v>
      </c>
      <c r="C51" s="8" t="s">
        <v>299</v>
      </c>
      <c r="D51" s="27" t="b">
        <v>1</v>
      </c>
      <c r="J51" s="9" t="b">
        <v>1</v>
      </c>
      <c r="M51" s="9" t="s">
        <v>341</v>
      </c>
      <c r="N51" s="9" t="s">
        <v>362</v>
      </c>
      <c r="O51" s="9" t="s">
        <v>365</v>
      </c>
      <c r="P51" s="9" t="s">
        <v>366</v>
      </c>
      <c r="Q51" s="9" t="s">
        <v>367</v>
      </c>
      <c r="U51" s="10" t="s">
        <v>341</v>
      </c>
      <c r="V51" s="10" t="s">
        <v>362</v>
      </c>
      <c r="W51" s="10" t="s">
        <v>365</v>
      </c>
      <c r="X51" s="10" t="s">
        <v>366</v>
      </c>
      <c r="Y51" s="10" t="s">
        <v>367</v>
      </c>
      <c r="AC51" s="22">
        <f t="shared" si="1"/>
        <v>63</v>
      </c>
      <c r="AD51" s="1"/>
      <c r="AE51" s="1"/>
      <c r="AF51" s="1"/>
      <c r="AG51" s="1"/>
    </row>
    <row r="52" spans="1:33">
      <c r="A52" s="1">
        <v>40051</v>
      </c>
      <c r="B52" s="8" t="s">
        <v>284</v>
      </c>
      <c r="C52" s="8" t="s">
        <v>299</v>
      </c>
      <c r="D52" s="27" t="b">
        <v>1</v>
      </c>
      <c r="J52" s="9" t="b">
        <v>1</v>
      </c>
      <c r="M52" s="9" t="s">
        <v>341</v>
      </c>
      <c r="N52" s="9" t="s">
        <v>362</v>
      </c>
      <c r="O52" s="9" t="s">
        <v>364</v>
      </c>
      <c r="P52" s="9" t="s">
        <v>365</v>
      </c>
      <c r="Q52" s="9" t="s">
        <v>367</v>
      </c>
      <c r="U52" s="10" t="s">
        <v>341</v>
      </c>
      <c r="V52" s="10" t="s">
        <v>362</v>
      </c>
      <c r="W52" s="10" t="s">
        <v>364</v>
      </c>
      <c r="X52" s="10" t="s">
        <v>365</v>
      </c>
      <c r="Y52" s="10" t="s">
        <v>367</v>
      </c>
      <c r="AC52" s="22">
        <f t="shared" si="1"/>
        <v>57</v>
      </c>
      <c r="AD52" s="1"/>
      <c r="AE52" s="1"/>
      <c r="AF52" s="1"/>
      <c r="AG52" s="1"/>
    </row>
    <row r="53" spans="1:33">
      <c r="A53" s="1">
        <v>40052</v>
      </c>
      <c r="B53" s="8" t="s">
        <v>285</v>
      </c>
      <c r="C53" s="8" t="s">
        <v>299</v>
      </c>
      <c r="D53" s="27" t="b">
        <v>1</v>
      </c>
      <c r="J53" s="9" t="b">
        <v>1</v>
      </c>
      <c r="M53" s="9" t="s">
        <v>362</v>
      </c>
      <c r="N53" s="9" t="s">
        <v>364</v>
      </c>
      <c r="O53" s="9" t="s">
        <v>365</v>
      </c>
      <c r="P53" s="9" t="s">
        <v>366</v>
      </c>
      <c r="Q53" s="9" t="s">
        <v>367</v>
      </c>
      <c r="U53" s="10" t="s">
        <v>362</v>
      </c>
      <c r="V53" s="10" t="s">
        <v>364</v>
      </c>
      <c r="W53" s="10" t="s">
        <v>365</v>
      </c>
      <c r="X53" s="10" t="s">
        <v>366</v>
      </c>
      <c r="Y53" s="10" t="s">
        <v>367</v>
      </c>
      <c r="AC53" s="22">
        <f t="shared" si="1"/>
        <v>54</v>
      </c>
      <c r="AD53" s="1"/>
      <c r="AE53" s="1"/>
      <c r="AF53" s="1"/>
      <c r="AG53" s="1"/>
    </row>
    <row r="54" spans="1:33">
      <c r="A54" s="1">
        <v>40053</v>
      </c>
      <c r="B54" s="8" t="s">
        <v>286</v>
      </c>
      <c r="C54" s="8" t="s">
        <v>299</v>
      </c>
      <c r="D54" s="27" t="b">
        <v>1</v>
      </c>
      <c r="J54" s="9" t="b">
        <v>1</v>
      </c>
      <c r="M54" s="9" t="s">
        <v>362</v>
      </c>
      <c r="N54" s="9" t="s">
        <v>364</v>
      </c>
      <c r="O54" s="9" t="s">
        <v>365</v>
      </c>
      <c r="P54" s="9" t="s">
        <v>366</v>
      </c>
      <c r="Q54" s="9" t="s">
        <v>367</v>
      </c>
      <c r="R54" s="10" t="b">
        <v>1</v>
      </c>
      <c r="U54" s="10" t="s">
        <v>362</v>
      </c>
      <c r="V54" s="10" t="s">
        <v>364</v>
      </c>
      <c r="W54" s="10" t="s">
        <v>365</v>
      </c>
      <c r="X54" s="10" t="s">
        <v>366</v>
      </c>
      <c r="Y54" s="10" t="s">
        <v>367</v>
      </c>
      <c r="AC54" s="22">
        <f t="shared" si="1"/>
        <v>54</v>
      </c>
      <c r="AD54" s="1"/>
      <c r="AE54" s="1"/>
      <c r="AF54" s="1"/>
      <c r="AG54" s="1"/>
    </row>
    <row r="55" spans="1:33">
      <c r="A55" s="1">
        <v>40054</v>
      </c>
      <c r="B55" s="8" t="s">
        <v>287</v>
      </c>
      <c r="C55" s="8" t="s">
        <v>300</v>
      </c>
      <c r="D55" s="27" t="b">
        <v>1</v>
      </c>
      <c r="J55" s="9" t="b">
        <v>1</v>
      </c>
      <c r="M55" s="9" t="s">
        <v>367</v>
      </c>
      <c r="N55" s="9" t="s">
        <v>368</v>
      </c>
      <c r="O55" s="9" t="s">
        <v>369</v>
      </c>
      <c r="P55" s="9" t="s">
        <v>47</v>
      </c>
      <c r="Q55" s="9" t="s">
        <v>47</v>
      </c>
      <c r="R55" s="10" t="b">
        <v>1</v>
      </c>
      <c r="U55" s="10" t="s">
        <v>367</v>
      </c>
      <c r="V55" s="10" t="s">
        <v>368</v>
      </c>
      <c r="W55" s="10" t="s">
        <v>369</v>
      </c>
      <c r="X55" s="10" t="s">
        <v>47</v>
      </c>
      <c r="Y55" s="10" t="s">
        <v>47</v>
      </c>
      <c r="AC55" s="22">
        <f t="shared" si="1"/>
        <v>75</v>
      </c>
      <c r="AD55" s="1"/>
      <c r="AE55" s="1"/>
      <c r="AF55" s="1"/>
      <c r="AG55" s="1"/>
    </row>
    <row r="56" spans="1:33">
      <c r="A56" s="1">
        <v>40055</v>
      </c>
      <c r="B56" s="8" t="s">
        <v>288</v>
      </c>
      <c r="C56" s="8" t="s">
        <v>300</v>
      </c>
      <c r="D56" s="27" t="b">
        <v>1</v>
      </c>
      <c r="J56" s="9" t="b">
        <v>1</v>
      </c>
      <c r="M56" s="9" t="s">
        <v>368</v>
      </c>
      <c r="N56" s="9" t="s">
        <v>369</v>
      </c>
      <c r="O56" s="9" t="s">
        <v>370</v>
      </c>
      <c r="P56" s="9" t="s">
        <v>47</v>
      </c>
      <c r="Q56" s="9" t="s">
        <v>47</v>
      </c>
      <c r="R56" s="10" t="b">
        <v>1</v>
      </c>
      <c r="U56" s="10" t="s">
        <v>368</v>
      </c>
      <c r="V56" s="10" t="s">
        <v>369</v>
      </c>
      <c r="W56" s="10" t="s">
        <v>370</v>
      </c>
      <c r="X56" s="10" t="s">
        <v>47</v>
      </c>
      <c r="Y56" s="10" t="s">
        <v>47</v>
      </c>
      <c r="AC56" s="22">
        <f t="shared" si="1"/>
        <v>84</v>
      </c>
      <c r="AD56" s="1"/>
      <c r="AE56" s="1"/>
      <c r="AF56" s="1"/>
      <c r="AG56" s="1"/>
    </row>
    <row r="57" spans="1:33">
      <c r="A57" s="1">
        <v>40056</v>
      </c>
      <c r="B57" s="8" t="s">
        <v>289</v>
      </c>
      <c r="C57" s="8" t="s">
        <v>300</v>
      </c>
      <c r="D57" s="27" t="b">
        <v>1</v>
      </c>
      <c r="J57" s="9" t="b">
        <v>1</v>
      </c>
      <c r="M57" s="9" t="s">
        <v>369</v>
      </c>
      <c r="N57" s="9" t="s">
        <v>370</v>
      </c>
      <c r="O57" s="9" t="s">
        <v>371</v>
      </c>
      <c r="P57" s="9" t="s">
        <v>372</v>
      </c>
      <c r="Q57" s="9" t="s">
        <v>47</v>
      </c>
      <c r="R57" s="10" t="b">
        <v>1</v>
      </c>
      <c r="U57" s="10" t="s">
        <v>369</v>
      </c>
      <c r="V57" s="10" t="s">
        <v>370</v>
      </c>
      <c r="W57" s="10" t="s">
        <v>371</v>
      </c>
      <c r="X57" s="10" t="s">
        <v>372</v>
      </c>
      <c r="Y57" s="10" t="s">
        <v>47</v>
      </c>
      <c r="AC57" s="22">
        <f t="shared" si="1"/>
        <v>90</v>
      </c>
      <c r="AD57" s="1"/>
      <c r="AE57" s="1"/>
      <c r="AF57" s="1"/>
      <c r="AG57" s="1"/>
    </row>
    <row r="58" spans="1:33">
      <c r="A58" s="1">
        <v>40057</v>
      </c>
      <c r="B58" s="8" t="s">
        <v>290</v>
      </c>
      <c r="C58" s="8" t="s">
        <v>301</v>
      </c>
      <c r="D58" s="27" t="b">
        <v>0</v>
      </c>
      <c r="E58" s="27" t="s">
        <v>47</v>
      </c>
      <c r="F58" s="27" t="s">
        <v>47</v>
      </c>
      <c r="G58" s="27" t="s">
        <v>47</v>
      </c>
      <c r="H58" s="27" t="s">
        <v>47</v>
      </c>
      <c r="I58" s="27" t="s">
        <v>47</v>
      </c>
      <c r="J58" s="9" t="b">
        <v>0</v>
      </c>
      <c r="M58" s="9" t="s">
        <v>47</v>
      </c>
      <c r="N58" s="9" t="s">
        <v>47</v>
      </c>
      <c r="O58" s="9" t="s">
        <v>47</v>
      </c>
      <c r="P58" s="9" t="s">
        <v>47</v>
      </c>
      <c r="Q58" s="9" t="s">
        <v>47</v>
      </c>
      <c r="R58" s="10" t="b">
        <v>0</v>
      </c>
      <c r="U58" s="10" t="s">
        <v>47</v>
      </c>
      <c r="V58" s="10" t="s">
        <v>47</v>
      </c>
      <c r="W58" s="10" t="s">
        <v>47</v>
      </c>
      <c r="X58" s="10" t="s">
        <v>47</v>
      </c>
      <c r="Y58" s="10" t="s">
        <v>47</v>
      </c>
      <c r="AC58" s="22">
        <f t="shared" si="1"/>
        <v>30</v>
      </c>
      <c r="AD58" s="1"/>
      <c r="AE58" s="1"/>
      <c r="AF58" s="1"/>
      <c r="AG58" s="1"/>
    </row>
    <row r="59" spans="1:33">
      <c r="A59" s="1">
        <v>40058</v>
      </c>
      <c r="B59" s="8" t="s">
        <v>291</v>
      </c>
      <c r="C59" s="8" t="s">
        <v>301</v>
      </c>
      <c r="D59" s="27" t="b">
        <v>0</v>
      </c>
      <c r="E59" s="27" t="s">
        <v>47</v>
      </c>
      <c r="F59" s="27" t="s">
        <v>47</v>
      </c>
      <c r="G59" s="27" t="s">
        <v>47</v>
      </c>
      <c r="H59" s="27" t="s">
        <v>47</v>
      </c>
      <c r="I59" s="27" t="s">
        <v>47</v>
      </c>
      <c r="J59" s="9" t="b">
        <v>0</v>
      </c>
      <c r="M59" s="9" t="s">
        <v>47</v>
      </c>
      <c r="N59" s="9" t="s">
        <v>47</v>
      </c>
      <c r="O59" s="9" t="s">
        <v>47</v>
      </c>
      <c r="P59" s="9" t="s">
        <v>47</v>
      </c>
      <c r="Q59" s="9" t="s">
        <v>47</v>
      </c>
      <c r="R59" s="10" t="b">
        <v>0</v>
      </c>
      <c r="U59" s="10" t="s">
        <v>47</v>
      </c>
      <c r="V59" s="10" t="s">
        <v>47</v>
      </c>
      <c r="W59" s="10" t="s">
        <v>47</v>
      </c>
      <c r="X59" s="10" t="s">
        <v>47</v>
      </c>
      <c r="Y59" s="10" t="s">
        <v>47</v>
      </c>
      <c r="AC59" s="22">
        <f t="shared" si="1"/>
        <v>30</v>
      </c>
      <c r="AD59" s="1"/>
      <c r="AE59" s="1"/>
      <c r="AF59" s="1"/>
      <c r="AG59" s="1"/>
    </row>
    <row r="60" spans="1:33">
      <c r="A60" s="1">
        <v>40059</v>
      </c>
      <c r="B60" s="8" t="s">
        <v>292</v>
      </c>
      <c r="C60" s="8" t="s">
        <v>302</v>
      </c>
      <c r="D60" s="27" t="b">
        <v>0</v>
      </c>
      <c r="E60" s="27" t="s">
        <v>47</v>
      </c>
      <c r="F60" s="27" t="s">
        <v>47</v>
      </c>
      <c r="G60" s="27" t="s">
        <v>47</v>
      </c>
      <c r="H60" s="27" t="s">
        <v>47</v>
      </c>
      <c r="I60" s="27" t="s">
        <v>47</v>
      </c>
      <c r="J60" s="9" t="b">
        <v>1</v>
      </c>
      <c r="M60" s="9" t="s">
        <v>341</v>
      </c>
      <c r="N60" s="9" t="s">
        <v>362</v>
      </c>
      <c r="O60" s="9" t="s">
        <v>363</v>
      </c>
      <c r="P60" s="9" t="s">
        <v>47</v>
      </c>
      <c r="Q60" s="9" t="s">
        <v>47</v>
      </c>
      <c r="R60" s="10" t="b">
        <v>0</v>
      </c>
      <c r="U60" s="10" t="s">
        <v>341</v>
      </c>
      <c r="V60" s="10" t="s">
        <v>362</v>
      </c>
      <c r="W60" s="10" t="s">
        <v>363</v>
      </c>
      <c r="X60" s="10" t="s">
        <v>47</v>
      </c>
      <c r="Y60" s="10" t="s">
        <v>47</v>
      </c>
      <c r="AC60" s="22">
        <f t="shared" si="1"/>
        <v>60</v>
      </c>
      <c r="AD60" s="1"/>
      <c r="AE60" s="1"/>
      <c r="AF60" s="1"/>
      <c r="AG60" s="1"/>
    </row>
    <row r="61" spans="1:33">
      <c r="A61" s="1">
        <v>40060</v>
      </c>
      <c r="B61" s="8" t="s">
        <v>293</v>
      </c>
      <c r="C61" s="8" t="s">
        <v>302</v>
      </c>
      <c r="D61" s="27" t="b">
        <v>0</v>
      </c>
      <c r="E61" s="27" t="s">
        <v>47</v>
      </c>
      <c r="F61" s="27" t="s">
        <v>47</v>
      </c>
      <c r="G61" s="27" t="s">
        <v>47</v>
      </c>
      <c r="H61" s="27" t="s">
        <v>47</v>
      </c>
      <c r="I61" s="27" t="s">
        <v>47</v>
      </c>
      <c r="J61" s="9" t="b">
        <v>1</v>
      </c>
      <c r="M61" s="9" t="s">
        <v>341</v>
      </c>
      <c r="N61" s="9" t="s">
        <v>362</v>
      </c>
      <c r="O61" s="9" t="s">
        <v>363</v>
      </c>
      <c r="P61" s="9" t="s">
        <v>47</v>
      </c>
      <c r="Q61" s="9" t="s">
        <v>47</v>
      </c>
      <c r="R61" s="10" t="b">
        <v>0</v>
      </c>
      <c r="U61" s="10" t="s">
        <v>341</v>
      </c>
      <c r="V61" s="10" t="s">
        <v>362</v>
      </c>
      <c r="W61" s="10" t="s">
        <v>363</v>
      </c>
      <c r="X61" s="10" t="s">
        <v>47</v>
      </c>
      <c r="Y61" s="10" t="s">
        <v>47</v>
      </c>
      <c r="AC61" s="22">
        <f t="shared" si="1"/>
        <v>60</v>
      </c>
      <c r="AD61" s="1"/>
      <c r="AE61" s="1"/>
      <c r="AF61" s="1"/>
      <c r="AG61" s="1"/>
    </row>
    <row r="62" spans="1:33">
      <c r="A62" s="1">
        <v>40061</v>
      </c>
      <c r="B62" s="8" t="s">
        <v>342</v>
      </c>
      <c r="C62" s="8" t="s">
        <v>297</v>
      </c>
      <c r="D62" s="27" t="b">
        <v>0</v>
      </c>
      <c r="E62" s="27" t="s">
        <v>47</v>
      </c>
      <c r="F62" s="27" t="s">
        <v>47</v>
      </c>
      <c r="G62" s="27" t="s">
        <v>47</v>
      </c>
      <c r="H62" s="27" t="s">
        <v>47</v>
      </c>
      <c r="I62" s="27" t="s">
        <v>47</v>
      </c>
      <c r="J62" s="9" t="b">
        <v>0</v>
      </c>
      <c r="K62" s="9">
        <v>0</v>
      </c>
      <c r="L62" s="9">
        <v>0</v>
      </c>
      <c r="M62" s="9" t="s">
        <v>47</v>
      </c>
      <c r="N62" s="9" t="s">
        <v>47</v>
      </c>
      <c r="O62" s="9" t="s">
        <v>47</v>
      </c>
      <c r="P62" s="9" t="s">
        <v>47</v>
      </c>
      <c r="Q62" s="9" t="s">
        <v>47</v>
      </c>
      <c r="R62" s="10" t="b">
        <v>0</v>
      </c>
      <c r="S62" s="10">
        <v>0</v>
      </c>
      <c r="T62" s="10">
        <v>0</v>
      </c>
      <c r="U62" s="10" t="s">
        <v>47</v>
      </c>
      <c r="V62" s="10" t="s">
        <v>47</v>
      </c>
      <c r="W62" s="10" t="s">
        <v>47</v>
      </c>
      <c r="X62" s="10" t="s">
        <v>47</v>
      </c>
      <c r="Y62" s="10" t="s">
        <v>47</v>
      </c>
      <c r="AC62" s="22">
        <f>AC42*4</f>
        <v>0</v>
      </c>
      <c r="AD62" s="1"/>
      <c r="AE62" s="1"/>
      <c r="AF62" s="1"/>
      <c r="AG62" s="1"/>
    </row>
    <row r="63" spans="1:33">
      <c r="A63" s="1">
        <v>40062</v>
      </c>
      <c r="B63" s="8" t="s">
        <v>343</v>
      </c>
      <c r="C63" s="8" t="s">
        <v>298</v>
      </c>
      <c r="D63" s="27" t="b">
        <v>0</v>
      </c>
      <c r="E63" s="27" t="s">
        <v>47</v>
      </c>
      <c r="F63" s="27" t="s">
        <v>47</v>
      </c>
      <c r="G63" s="27" t="s">
        <v>47</v>
      </c>
      <c r="H63" s="27" t="s">
        <v>47</v>
      </c>
      <c r="I63" s="27" t="s">
        <v>47</v>
      </c>
      <c r="J63" s="9" t="b">
        <v>1</v>
      </c>
      <c r="K63" s="9">
        <v>1</v>
      </c>
      <c r="L63" s="9">
        <v>1</v>
      </c>
      <c r="M63" s="9" t="s">
        <v>388</v>
      </c>
      <c r="N63" s="9" t="s">
        <v>47</v>
      </c>
      <c r="O63" s="9" t="s">
        <v>47</v>
      </c>
      <c r="P63" s="9" t="s">
        <v>47</v>
      </c>
      <c r="Q63" s="9" t="s">
        <v>47</v>
      </c>
      <c r="R63" s="10" t="b">
        <v>0</v>
      </c>
      <c r="S63" s="10">
        <v>1</v>
      </c>
      <c r="T63" s="10">
        <v>1</v>
      </c>
      <c r="U63" s="10" t="s">
        <v>388</v>
      </c>
      <c r="V63" s="10" t="s">
        <v>47</v>
      </c>
      <c r="W63" s="10" t="s">
        <v>47</v>
      </c>
      <c r="X63" s="10" t="s">
        <v>47</v>
      </c>
      <c r="Y63" s="10" t="s">
        <v>47</v>
      </c>
      <c r="AC63" s="22">
        <f t="shared" ref="AC63:AC81" si="2">AC43*4</f>
        <v>1200</v>
      </c>
      <c r="AD63" s="1"/>
      <c r="AE63" s="1"/>
      <c r="AF63" s="1"/>
      <c r="AG63" s="1"/>
    </row>
    <row r="64" spans="1:33">
      <c r="A64" s="1">
        <v>40063</v>
      </c>
      <c r="B64" s="8" t="s">
        <v>344</v>
      </c>
      <c r="C64" s="8" t="s">
        <v>298</v>
      </c>
      <c r="D64" s="27" t="b">
        <v>0</v>
      </c>
      <c r="E64" s="27" t="s">
        <v>47</v>
      </c>
      <c r="F64" s="27" t="s">
        <v>47</v>
      </c>
      <c r="G64" s="27" t="s">
        <v>47</v>
      </c>
      <c r="H64" s="27" t="s">
        <v>47</v>
      </c>
      <c r="I64" s="27" t="s">
        <v>47</v>
      </c>
      <c r="J64" s="9" t="b">
        <v>1</v>
      </c>
      <c r="K64" s="9">
        <v>1</v>
      </c>
      <c r="L64" s="9">
        <v>1</v>
      </c>
      <c r="M64" s="9" t="s">
        <v>389</v>
      </c>
      <c r="N64" s="9" t="s">
        <v>47</v>
      </c>
      <c r="O64" s="9" t="s">
        <v>47</v>
      </c>
      <c r="P64" s="9" t="s">
        <v>47</v>
      </c>
      <c r="Q64" s="9" t="s">
        <v>47</v>
      </c>
      <c r="R64" s="10" t="b">
        <v>0</v>
      </c>
      <c r="S64" s="10">
        <v>1</v>
      </c>
      <c r="T64" s="10">
        <v>1</v>
      </c>
      <c r="U64" s="10" t="s">
        <v>389</v>
      </c>
      <c r="V64" s="10" t="s">
        <v>47</v>
      </c>
      <c r="W64" s="10" t="s">
        <v>47</v>
      </c>
      <c r="X64" s="10" t="s">
        <v>47</v>
      </c>
      <c r="Y64" s="10" t="s">
        <v>47</v>
      </c>
      <c r="AC64" s="22">
        <f t="shared" si="2"/>
        <v>1800</v>
      </c>
      <c r="AD64" s="1"/>
      <c r="AE64" s="1"/>
      <c r="AF64" s="1"/>
      <c r="AG64" s="1"/>
    </row>
    <row r="65" spans="1:33">
      <c r="A65" s="1">
        <v>40064</v>
      </c>
      <c r="B65" s="8" t="s">
        <v>345</v>
      </c>
      <c r="C65" s="8" t="s">
        <v>298</v>
      </c>
      <c r="D65" s="27" t="b">
        <v>0</v>
      </c>
      <c r="E65" s="27" t="s">
        <v>47</v>
      </c>
      <c r="F65" s="27" t="s">
        <v>47</v>
      </c>
      <c r="G65" s="27" t="s">
        <v>47</v>
      </c>
      <c r="H65" s="27" t="s">
        <v>47</v>
      </c>
      <c r="I65" s="27" t="s">
        <v>47</v>
      </c>
      <c r="J65" s="9" t="b">
        <v>1</v>
      </c>
      <c r="K65" s="9">
        <v>1</v>
      </c>
      <c r="L65" s="9">
        <v>1</v>
      </c>
      <c r="M65" s="9" t="s">
        <v>390</v>
      </c>
      <c r="N65" s="9" t="s">
        <v>47</v>
      </c>
      <c r="O65" s="9" t="s">
        <v>47</v>
      </c>
      <c r="P65" s="9" t="s">
        <v>47</v>
      </c>
      <c r="Q65" s="9" t="s">
        <v>47</v>
      </c>
      <c r="R65" s="10" t="b">
        <v>0</v>
      </c>
      <c r="S65" s="10">
        <v>1</v>
      </c>
      <c r="T65" s="10">
        <v>1</v>
      </c>
      <c r="U65" s="10" t="s">
        <v>390</v>
      </c>
      <c r="V65" s="10" t="s">
        <v>47</v>
      </c>
      <c r="W65" s="10" t="s">
        <v>47</v>
      </c>
      <c r="X65" s="10" t="s">
        <v>47</v>
      </c>
      <c r="Y65" s="10" t="s">
        <v>47</v>
      </c>
      <c r="AC65" s="22">
        <f t="shared" si="2"/>
        <v>2400</v>
      </c>
      <c r="AD65" s="1"/>
      <c r="AE65" s="1"/>
      <c r="AF65" s="1"/>
      <c r="AG65" s="1"/>
    </row>
    <row r="66" spans="1:33">
      <c r="A66" s="1">
        <v>40065</v>
      </c>
      <c r="B66" s="8" t="s">
        <v>346</v>
      </c>
      <c r="C66" s="8" t="s">
        <v>298</v>
      </c>
      <c r="D66" s="27" t="b">
        <v>0</v>
      </c>
      <c r="E66" s="27" t="s">
        <v>47</v>
      </c>
      <c r="F66" s="27" t="s">
        <v>47</v>
      </c>
      <c r="G66" s="27" t="s">
        <v>47</v>
      </c>
      <c r="H66" s="27" t="s">
        <v>47</v>
      </c>
      <c r="I66" s="27" t="s">
        <v>47</v>
      </c>
      <c r="J66" s="9" t="b">
        <v>1</v>
      </c>
      <c r="K66" s="9">
        <v>1</v>
      </c>
      <c r="L66" s="9">
        <v>1</v>
      </c>
      <c r="M66" s="9" t="s">
        <v>390</v>
      </c>
      <c r="N66" s="9" t="s">
        <v>47</v>
      </c>
      <c r="O66" s="9" t="s">
        <v>47</v>
      </c>
      <c r="P66" s="9" t="s">
        <v>47</v>
      </c>
      <c r="Q66" s="9" t="s">
        <v>47</v>
      </c>
      <c r="R66" s="10" t="b">
        <v>0</v>
      </c>
      <c r="S66" s="10">
        <v>1</v>
      </c>
      <c r="T66" s="10">
        <v>1</v>
      </c>
      <c r="U66" s="10" t="s">
        <v>390</v>
      </c>
      <c r="V66" s="10" t="s">
        <v>47</v>
      </c>
      <c r="W66" s="10" t="s">
        <v>47</v>
      </c>
      <c r="X66" s="10" t="s">
        <v>47</v>
      </c>
      <c r="Y66" s="10" t="s">
        <v>47</v>
      </c>
      <c r="AC66" s="22">
        <f t="shared" si="2"/>
        <v>3000</v>
      </c>
      <c r="AD66" s="1"/>
      <c r="AE66" s="1"/>
      <c r="AF66" s="1"/>
      <c r="AG66" s="1"/>
    </row>
    <row r="67" spans="1:33">
      <c r="A67" s="1">
        <v>40066</v>
      </c>
      <c r="B67" s="8" t="s">
        <v>347</v>
      </c>
      <c r="C67" s="8" t="s">
        <v>299</v>
      </c>
      <c r="D67" s="27" t="b">
        <v>1</v>
      </c>
      <c r="J67" s="9" t="b">
        <v>1</v>
      </c>
      <c r="M67" s="9" t="s">
        <v>376</v>
      </c>
      <c r="N67" s="9" t="s">
        <v>377</v>
      </c>
      <c r="O67" s="9" t="s">
        <v>378</v>
      </c>
      <c r="P67" s="9" t="s">
        <v>47</v>
      </c>
      <c r="Q67" s="9" t="s">
        <v>47</v>
      </c>
      <c r="R67" s="10" t="b">
        <v>0</v>
      </c>
      <c r="U67" s="10" t="s">
        <v>376</v>
      </c>
      <c r="V67" s="10" t="s">
        <v>377</v>
      </c>
      <c r="W67" s="10" t="s">
        <v>378</v>
      </c>
      <c r="X67" s="10" t="s">
        <v>47</v>
      </c>
      <c r="Y67" s="10" t="s">
        <v>47</v>
      </c>
      <c r="AC67" s="22">
        <f t="shared" si="2"/>
        <v>120</v>
      </c>
      <c r="AD67" s="1"/>
      <c r="AE67" s="1"/>
      <c r="AF67" s="1"/>
      <c r="AG67" s="1"/>
    </row>
    <row r="68" spans="1:33">
      <c r="A68" s="1">
        <v>40067</v>
      </c>
      <c r="B68" s="8" t="s">
        <v>348</v>
      </c>
      <c r="C68" s="8" t="s">
        <v>299</v>
      </c>
      <c r="D68" s="27" t="b">
        <v>1</v>
      </c>
      <c r="J68" s="9" t="b">
        <v>1</v>
      </c>
      <c r="M68" s="9" t="s">
        <v>376</v>
      </c>
      <c r="N68" s="9" t="s">
        <v>377</v>
      </c>
      <c r="O68" s="9" t="s">
        <v>378</v>
      </c>
      <c r="P68" s="9" t="s">
        <v>379</v>
      </c>
      <c r="Q68" s="9" t="s">
        <v>47</v>
      </c>
      <c r="U68" s="10" t="s">
        <v>376</v>
      </c>
      <c r="V68" s="10" t="s">
        <v>377</v>
      </c>
      <c r="W68" s="10" t="s">
        <v>378</v>
      </c>
      <c r="X68" s="10" t="s">
        <v>379</v>
      </c>
      <c r="Y68" s="10" t="s">
        <v>47</v>
      </c>
      <c r="AC68" s="22">
        <f t="shared" si="2"/>
        <v>144</v>
      </c>
      <c r="AD68" s="1"/>
      <c r="AE68" s="1"/>
      <c r="AF68" s="1"/>
      <c r="AG68" s="1"/>
    </row>
    <row r="69" spans="1:33">
      <c r="A69" s="1">
        <v>40068</v>
      </c>
      <c r="B69" s="8" t="s">
        <v>349</v>
      </c>
      <c r="C69" s="8" t="s">
        <v>299</v>
      </c>
      <c r="D69" s="27" t="b">
        <v>1</v>
      </c>
      <c r="J69" s="9" t="b">
        <v>1</v>
      </c>
      <c r="M69" s="9" t="s">
        <v>376</v>
      </c>
      <c r="N69" s="9" t="s">
        <v>377</v>
      </c>
      <c r="O69" s="9" t="s">
        <v>378</v>
      </c>
      <c r="P69" s="9" t="s">
        <v>379</v>
      </c>
      <c r="Q69" s="9" t="s">
        <v>380</v>
      </c>
      <c r="U69" s="10" t="s">
        <v>376</v>
      </c>
      <c r="V69" s="10" t="s">
        <v>377</v>
      </c>
      <c r="W69" s="10" t="s">
        <v>378</v>
      </c>
      <c r="X69" s="10" t="s">
        <v>379</v>
      </c>
      <c r="Y69" s="10" t="s">
        <v>380</v>
      </c>
      <c r="AC69" s="22">
        <f t="shared" si="2"/>
        <v>180</v>
      </c>
      <c r="AD69" s="1"/>
      <c r="AE69" s="1"/>
      <c r="AF69" s="1"/>
      <c r="AG69" s="1"/>
    </row>
    <row r="70" spans="1:33">
      <c r="A70" s="1">
        <v>40069</v>
      </c>
      <c r="B70" s="8" t="s">
        <v>350</v>
      </c>
      <c r="C70" s="8" t="s">
        <v>299</v>
      </c>
      <c r="D70" s="27" t="b">
        <v>1</v>
      </c>
      <c r="J70" s="9" t="b">
        <v>1</v>
      </c>
      <c r="M70" s="9" t="s">
        <v>377</v>
      </c>
      <c r="N70" s="9" t="s">
        <v>378</v>
      </c>
      <c r="O70" s="9" t="s">
        <v>379</v>
      </c>
      <c r="P70" s="9" t="s">
        <v>380</v>
      </c>
      <c r="Q70" s="9" t="s">
        <v>381</v>
      </c>
      <c r="U70" s="10" t="s">
        <v>377</v>
      </c>
      <c r="V70" s="10" t="s">
        <v>378</v>
      </c>
      <c r="W70" s="10" t="s">
        <v>379</v>
      </c>
      <c r="X70" s="10" t="s">
        <v>380</v>
      </c>
      <c r="Y70" s="10" t="s">
        <v>381</v>
      </c>
      <c r="AC70" s="22">
        <f t="shared" si="2"/>
        <v>240</v>
      </c>
      <c r="AD70" s="1"/>
      <c r="AE70" s="1"/>
      <c r="AF70" s="1"/>
      <c r="AG70" s="1"/>
    </row>
    <row r="71" spans="1:33">
      <c r="A71" s="1">
        <v>40070</v>
      </c>
      <c r="B71" s="8" t="s">
        <v>351</v>
      </c>
      <c r="C71" s="8" t="s">
        <v>299</v>
      </c>
      <c r="D71" s="27" t="b">
        <v>1</v>
      </c>
      <c r="J71" s="9" t="b">
        <v>1</v>
      </c>
      <c r="M71" s="9" t="s">
        <v>378</v>
      </c>
      <c r="N71" s="9" t="s">
        <v>379</v>
      </c>
      <c r="O71" s="9" t="s">
        <v>380</v>
      </c>
      <c r="P71" s="9" t="s">
        <v>381</v>
      </c>
      <c r="Q71" s="9" t="s">
        <v>382</v>
      </c>
      <c r="U71" s="10" t="s">
        <v>378</v>
      </c>
      <c r="V71" s="10" t="s">
        <v>379</v>
      </c>
      <c r="W71" s="10" t="s">
        <v>380</v>
      </c>
      <c r="X71" s="10" t="s">
        <v>381</v>
      </c>
      <c r="Y71" s="10" t="s">
        <v>382</v>
      </c>
      <c r="AC71" s="22">
        <f t="shared" si="2"/>
        <v>252</v>
      </c>
      <c r="AD71" s="1"/>
      <c r="AE71" s="1"/>
      <c r="AF71" s="1"/>
      <c r="AG71" s="1"/>
    </row>
    <row r="72" spans="1:33">
      <c r="A72" s="1">
        <v>40071</v>
      </c>
      <c r="B72" s="8" t="s">
        <v>352</v>
      </c>
      <c r="C72" s="8" t="s">
        <v>299</v>
      </c>
      <c r="D72" s="27" t="b">
        <v>1</v>
      </c>
      <c r="J72" s="9" t="b">
        <v>1</v>
      </c>
      <c r="M72" s="9" t="s">
        <v>376</v>
      </c>
      <c r="N72" s="9" t="s">
        <v>377</v>
      </c>
      <c r="O72" s="9" t="s">
        <v>378</v>
      </c>
      <c r="P72" s="9" t="s">
        <v>381</v>
      </c>
      <c r="Q72" s="9" t="s">
        <v>382</v>
      </c>
      <c r="U72" s="10" t="s">
        <v>376</v>
      </c>
      <c r="V72" s="10" t="s">
        <v>377</v>
      </c>
      <c r="W72" s="10" t="s">
        <v>378</v>
      </c>
      <c r="X72" s="10" t="s">
        <v>381</v>
      </c>
      <c r="Y72" s="10" t="s">
        <v>382</v>
      </c>
      <c r="AC72" s="22">
        <f t="shared" si="2"/>
        <v>228</v>
      </c>
      <c r="AD72" s="1"/>
      <c r="AE72" s="1"/>
      <c r="AF72" s="1"/>
      <c r="AG72" s="1"/>
    </row>
    <row r="73" spans="1:33">
      <c r="A73" s="1">
        <v>40072</v>
      </c>
      <c r="B73" s="8" t="s">
        <v>353</v>
      </c>
      <c r="C73" s="8" t="s">
        <v>299</v>
      </c>
      <c r="D73" s="27" t="b">
        <v>1</v>
      </c>
      <c r="J73" s="9" t="b">
        <v>1</v>
      </c>
      <c r="M73" s="9" t="s">
        <v>377</v>
      </c>
      <c r="N73" s="9" t="s">
        <v>378</v>
      </c>
      <c r="O73" s="9" t="s">
        <v>379</v>
      </c>
      <c r="P73" s="9" t="s">
        <v>381</v>
      </c>
      <c r="Q73" s="9" t="s">
        <v>382</v>
      </c>
      <c r="U73" s="10" t="s">
        <v>377</v>
      </c>
      <c r="V73" s="10" t="s">
        <v>378</v>
      </c>
      <c r="W73" s="10" t="s">
        <v>379</v>
      </c>
      <c r="X73" s="10" t="s">
        <v>381</v>
      </c>
      <c r="Y73" s="10" t="s">
        <v>382</v>
      </c>
      <c r="AC73" s="22">
        <f t="shared" si="2"/>
        <v>216</v>
      </c>
      <c r="AD73" s="1"/>
      <c r="AE73" s="1"/>
      <c r="AF73" s="1"/>
      <c r="AG73" s="1"/>
    </row>
    <row r="74" spans="1:33">
      <c r="A74" s="1">
        <v>40073</v>
      </c>
      <c r="B74" s="8" t="s">
        <v>354</v>
      </c>
      <c r="C74" s="8" t="s">
        <v>299</v>
      </c>
      <c r="D74" s="27" t="b">
        <v>1</v>
      </c>
      <c r="J74" s="9" t="b">
        <v>1</v>
      </c>
      <c r="M74" s="9" t="s">
        <v>376</v>
      </c>
      <c r="N74" s="9" t="s">
        <v>377</v>
      </c>
      <c r="O74" s="9" t="s">
        <v>380</v>
      </c>
      <c r="P74" s="9" t="s">
        <v>381</v>
      </c>
      <c r="Q74" s="9" t="s">
        <v>382</v>
      </c>
      <c r="R74" s="10" t="b">
        <v>1</v>
      </c>
      <c r="U74" s="10" t="s">
        <v>376</v>
      </c>
      <c r="V74" s="10" t="s">
        <v>377</v>
      </c>
      <c r="W74" s="10" t="s">
        <v>380</v>
      </c>
      <c r="X74" s="10" t="s">
        <v>381</v>
      </c>
      <c r="Y74" s="10" t="s">
        <v>382</v>
      </c>
      <c r="AC74" s="22">
        <f t="shared" si="2"/>
        <v>216</v>
      </c>
      <c r="AD74" s="1"/>
      <c r="AE74" s="1"/>
      <c r="AF74" s="1"/>
      <c r="AG74" s="1"/>
    </row>
    <row r="75" spans="1:33">
      <c r="A75" s="1">
        <v>40074</v>
      </c>
      <c r="B75" s="8" t="s">
        <v>355</v>
      </c>
      <c r="C75" s="8" t="s">
        <v>300</v>
      </c>
      <c r="D75" s="27" t="b">
        <v>1</v>
      </c>
      <c r="J75" s="9" t="b">
        <v>1</v>
      </c>
      <c r="M75" s="9" t="s">
        <v>381</v>
      </c>
      <c r="N75" s="9" t="s">
        <v>382</v>
      </c>
      <c r="O75" s="9" t="s">
        <v>383</v>
      </c>
      <c r="P75" s="9" t="s">
        <v>384</v>
      </c>
      <c r="Q75" s="9" t="s">
        <v>47</v>
      </c>
      <c r="R75" s="10" t="b">
        <v>1</v>
      </c>
      <c r="U75" s="10" t="s">
        <v>381</v>
      </c>
      <c r="V75" s="10" t="s">
        <v>382</v>
      </c>
      <c r="W75" s="10" t="s">
        <v>383</v>
      </c>
      <c r="X75" s="10" t="s">
        <v>384</v>
      </c>
      <c r="Y75" s="10" t="s">
        <v>47</v>
      </c>
      <c r="AC75" s="22">
        <f t="shared" si="2"/>
        <v>300</v>
      </c>
      <c r="AD75" s="1"/>
      <c r="AE75" s="1"/>
      <c r="AF75" s="1"/>
      <c r="AG75" s="1"/>
    </row>
    <row r="76" spans="1:33">
      <c r="A76" s="1">
        <v>40075</v>
      </c>
      <c r="B76" s="8" t="s">
        <v>356</v>
      </c>
      <c r="C76" s="8" t="s">
        <v>300</v>
      </c>
      <c r="D76" s="27" t="b">
        <v>1</v>
      </c>
      <c r="J76" s="9" t="b">
        <v>1</v>
      </c>
      <c r="M76" s="9" t="s">
        <v>382</v>
      </c>
      <c r="N76" s="9" t="s">
        <v>383</v>
      </c>
      <c r="O76" s="9" t="s">
        <v>384</v>
      </c>
      <c r="P76" s="9" t="s">
        <v>385</v>
      </c>
      <c r="Q76" s="9" t="s">
        <v>47</v>
      </c>
      <c r="R76" s="10" t="b">
        <v>1</v>
      </c>
      <c r="U76" s="10" t="s">
        <v>382</v>
      </c>
      <c r="V76" s="10" t="s">
        <v>383</v>
      </c>
      <c r="W76" s="10" t="s">
        <v>384</v>
      </c>
      <c r="X76" s="10" t="s">
        <v>385</v>
      </c>
      <c r="Y76" s="10" t="s">
        <v>47</v>
      </c>
      <c r="AC76" s="22">
        <f t="shared" si="2"/>
        <v>336</v>
      </c>
      <c r="AD76" s="1"/>
      <c r="AE76" s="1"/>
      <c r="AF76" s="1"/>
      <c r="AG76" s="1"/>
    </row>
    <row r="77" spans="1:33">
      <c r="A77" s="1">
        <v>40076</v>
      </c>
      <c r="B77" s="8" t="s">
        <v>357</v>
      </c>
      <c r="C77" s="8" t="s">
        <v>300</v>
      </c>
      <c r="D77" s="27" t="b">
        <v>1</v>
      </c>
      <c r="J77" s="9" t="b">
        <v>1</v>
      </c>
      <c r="M77" s="9" t="s">
        <v>383</v>
      </c>
      <c r="N77" s="9" t="s">
        <v>384</v>
      </c>
      <c r="O77" s="9" t="s">
        <v>385</v>
      </c>
      <c r="P77" s="9" t="s">
        <v>386</v>
      </c>
      <c r="Q77" s="9" t="s">
        <v>387</v>
      </c>
      <c r="R77" s="10" t="b">
        <v>1</v>
      </c>
      <c r="U77" s="10" t="s">
        <v>383</v>
      </c>
      <c r="V77" s="10" t="s">
        <v>384</v>
      </c>
      <c r="W77" s="10" t="s">
        <v>385</v>
      </c>
      <c r="X77" s="10" t="s">
        <v>386</v>
      </c>
      <c r="Y77" s="10" t="s">
        <v>387</v>
      </c>
      <c r="AC77" s="22">
        <f t="shared" si="2"/>
        <v>360</v>
      </c>
      <c r="AD77" s="1"/>
      <c r="AE77" s="1"/>
      <c r="AF77" s="1"/>
      <c r="AG77" s="1"/>
    </row>
    <row r="78" spans="1:33">
      <c r="A78" s="1">
        <v>40077</v>
      </c>
      <c r="B78" s="8" t="s">
        <v>358</v>
      </c>
      <c r="C78" s="8" t="s">
        <v>301</v>
      </c>
      <c r="D78" s="27" t="b">
        <v>0</v>
      </c>
      <c r="E78" s="27" t="s">
        <v>47</v>
      </c>
      <c r="F78" s="27" t="s">
        <v>47</v>
      </c>
      <c r="G78" s="27" t="s">
        <v>47</v>
      </c>
      <c r="H78" s="27" t="s">
        <v>47</v>
      </c>
      <c r="I78" s="27" t="s">
        <v>47</v>
      </c>
      <c r="J78" s="9" t="b">
        <v>0</v>
      </c>
      <c r="M78" s="9" t="s">
        <v>47</v>
      </c>
      <c r="N78" s="9" t="s">
        <v>47</v>
      </c>
      <c r="O78" s="9" t="s">
        <v>47</v>
      </c>
      <c r="P78" s="9" t="s">
        <v>47</v>
      </c>
      <c r="Q78" s="9" t="s">
        <v>47</v>
      </c>
      <c r="R78" s="10" t="b">
        <v>0</v>
      </c>
      <c r="U78" s="10" t="s">
        <v>47</v>
      </c>
      <c r="V78" s="10" t="s">
        <v>47</v>
      </c>
      <c r="W78" s="10" t="s">
        <v>47</v>
      </c>
      <c r="X78" s="10" t="s">
        <v>47</v>
      </c>
      <c r="Y78" s="10" t="s">
        <v>47</v>
      </c>
      <c r="AC78" s="22">
        <f t="shared" si="2"/>
        <v>120</v>
      </c>
      <c r="AD78" s="1"/>
      <c r="AE78" s="1"/>
      <c r="AF78" s="1"/>
      <c r="AG78" s="1"/>
    </row>
    <row r="79" spans="1:33">
      <c r="A79" s="1">
        <v>40078</v>
      </c>
      <c r="B79" s="8" t="s">
        <v>359</v>
      </c>
      <c r="C79" s="8" t="s">
        <v>301</v>
      </c>
      <c r="D79" s="27" t="b">
        <v>0</v>
      </c>
      <c r="E79" s="27" t="s">
        <v>47</v>
      </c>
      <c r="F79" s="27" t="s">
        <v>47</v>
      </c>
      <c r="G79" s="27" t="s">
        <v>47</v>
      </c>
      <c r="H79" s="27" t="s">
        <v>47</v>
      </c>
      <c r="I79" s="27" t="s">
        <v>47</v>
      </c>
      <c r="J79" s="9" t="b">
        <v>0</v>
      </c>
      <c r="M79" s="9" t="s">
        <v>47</v>
      </c>
      <c r="N79" s="9" t="s">
        <v>47</v>
      </c>
      <c r="O79" s="9" t="s">
        <v>47</v>
      </c>
      <c r="P79" s="9" t="s">
        <v>47</v>
      </c>
      <c r="Q79" s="9" t="s">
        <v>47</v>
      </c>
      <c r="R79" s="10" t="b">
        <v>0</v>
      </c>
      <c r="U79" s="10" t="s">
        <v>47</v>
      </c>
      <c r="V79" s="10" t="s">
        <v>47</v>
      </c>
      <c r="W79" s="10" t="s">
        <v>47</v>
      </c>
      <c r="X79" s="10" t="s">
        <v>47</v>
      </c>
      <c r="Y79" s="10" t="s">
        <v>47</v>
      </c>
      <c r="AC79" s="22">
        <f t="shared" si="2"/>
        <v>120</v>
      </c>
      <c r="AD79" s="1"/>
      <c r="AE79" s="1"/>
      <c r="AF79" s="1"/>
      <c r="AG79" s="1"/>
    </row>
    <row r="80" spans="1:33">
      <c r="A80" s="1">
        <v>40079</v>
      </c>
      <c r="B80" s="8" t="s">
        <v>360</v>
      </c>
      <c r="C80" s="8" t="s">
        <v>302</v>
      </c>
      <c r="D80" s="27" t="b">
        <v>0</v>
      </c>
      <c r="E80" s="27" t="s">
        <v>47</v>
      </c>
      <c r="F80" s="27" t="s">
        <v>47</v>
      </c>
      <c r="G80" s="27" t="s">
        <v>47</v>
      </c>
      <c r="H80" s="27" t="s">
        <v>47</v>
      </c>
      <c r="I80" s="27" t="s">
        <v>47</v>
      </c>
      <c r="J80" s="9" t="b">
        <v>1</v>
      </c>
      <c r="M80" s="9" t="s">
        <v>376</v>
      </c>
      <c r="N80" s="9" t="s">
        <v>377</v>
      </c>
      <c r="O80" s="9" t="s">
        <v>378</v>
      </c>
      <c r="P80" s="9" t="s">
        <v>47</v>
      </c>
      <c r="Q80" s="9" t="s">
        <v>47</v>
      </c>
      <c r="R80" s="10" t="b">
        <v>0</v>
      </c>
      <c r="U80" s="10" t="s">
        <v>376</v>
      </c>
      <c r="V80" s="10" t="s">
        <v>377</v>
      </c>
      <c r="W80" s="10" t="s">
        <v>378</v>
      </c>
      <c r="X80" s="10" t="s">
        <v>47</v>
      </c>
      <c r="Y80" s="10" t="s">
        <v>47</v>
      </c>
      <c r="AC80" s="22">
        <f t="shared" si="2"/>
        <v>240</v>
      </c>
      <c r="AD80" s="1"/>
      <c r="AE80" s="1"/>
      <c r="AF80" s="1"/>
      <c r="AG80" s="1"/>
    </row>
    <row r="81" spans="1:33">
      <c r="A81" s="1">
        <v>40080</v>
      </c>
      <c r="B81" s="8" t="s">
        <v>361</v>
      </c>
      <c r="C81" s="8" t="s">
        <v>302</v>
      </c>
      <c r="D81" s="27" t="b">
        <v>0</v>
      </c>
      <c r="E81" s="27" t="s">
        <v>47</v>
      </c>
      <c r="F81" s="27" t="s">
        <v>47</v>
      </c>
      <c r="G81" s="27" t="s">
        <v>47</v>
      </c>
      <c r="H81" s="27" t="s">
        <v>47</v>
      </c>
      <c r="I81" s="27" t="s">
        <v>47</v>
      </c>
      <c r="J81" s="9" t="b">
        <v>1</v>
      </c>
      <c r="M81" s="9" t="s">
        <v>376</v>
      </c>
      <c r="N81" s="9" t="s">
        <v>377</v>
      </c>
      <c r="O81" s="9" t="s">
        <v>378</v>
      </c>
      <c r="P81" s="9" t="s">
        <v>47</v>
      </c>
      <c r="Q81" s="9" t="s">
        <v>47</v>
      </c>
      <c r="R81" s="10" t="b">
        <v>0</v>
      </c>
      <c r="U81" s="10" t="s">
        <v>376</v>
      </c>
      <c r="V81" s="10" t="s">
        <v>377</v>
      </c>
      <c r="W81" s="10" t="s">
        <v>378</v>
      </c>
      <c r="X81" s="10" t="s">
        <v>47</v>
      </c>
      <c r="Y81" s="10" t="s">
        <v>47</v>
      </c>
      <c r="AC81" s="22">
        <f t="shared" si="2"/>
        <v>240</v>
      </c>
      <c r="AD81" s="1"/>
      <c r="AE81" s="1"/>
      <c r="AF81" s="1"/>
      <c r="AG81" s="1"/>
    </row>
    <row r="82" spans="1:33">
      <c r="D82" s="27"/>
      <c r="AD82" s="1"/>
      <c r="AE82" s="1"/>
      <c r="AF82" s="1"/>
      <c r="AG82" s="1"/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AB41-8580-4408-99BD-3B180C4648D7}">
  <dimension ref="A1:C124"/>
  <sheetViews>
    <sheetView topLeftCell="A38" workbookViewId="0">
      <selection activeCell="D119" sqref="D119"/>
    </sheetView>
  </sheetViews>
  <sheetFormatPr defaultRowHeight="16.5"/>
  <sheetData>
    <row r="1" spans="1:3">
      <c r="A1" t="s">
        <v>19</v>
      </c>
      <c r="C1" t="s">
        <v>183</v>
      </c>
    </row>
    <row r="2" spans="1:3">
      <c r="A2">
        <v>50001</v>
      </c>
      <c r="C2" t="s">
        <v>184</v>
      </c>
    </row>
    <row r="3" spans="1:3">
      <c r="A3" s="92">
        <v>50002</v>
      </c>
      <c r="C3" t="s">
        <v>185</v>
      </c>
    </row>
    <row r="4" spans="1:3">
      <c r="A4" s="92">
        <v>50003</v>
      </c>
    </row>
    <row r="5" spans="1:3">
      <c r="A5" s="92">
        <v>50004</v>
      </c>
      <c r="C5" t="s">
        <v>186</v>
      </c>
    </row>
    <row r="6" spans="1:3">
      <c r="A6" s="92">
        <v>50005</v>
      </c>
      <c r="C6" t="s">
        <v>187</v>
      </c>
    </row>
    <row r="7" spans="1:3">
      <c r="A7" s="92">
        <v>50006</v>
      </c>
    </row>
    <row r="8" spans="1:3">
      <c r="A8" s="92">
        <v>50007</v>
      </c>
    </row>
    <row r="9" spans="1:3">
      <c r="A9" s="92">
        <v>50008</v>
      </c>
    </row>
    <row r="10" spans="1:3">
      <c r="A10" s="92">
        <v>50009</v>
      </c>
    </row>
    <row r="11" spans="1:3">
      <c r="A11" s="92">
        <v>50010</v>
      </c>
      <c r="C11" t="s">
        <v>394</v>
      </c>
    </row>
    <row r="12" spans="1:3">
      <c r="A12" s="92">
        <v>50011</v>
      </c>
    </row>
    <row r="13" spans="1:3">
      <c r="A13" s="92">
        <v>50012</v>
      </c>
    </row>
    <row r="14" spans="1:3">
      <c r="A14" s="92">
        <v>50013</v>
      </c>
    </row>
    <row r="15" spans="1:3">
      <c r="A15" s="92">
        <v>50014</v>
      </c>
    </row>
    <row r="16" spans="1:3">
      <c r="A16" s="92">
        <v>50015</v>
      </c>
    </row>
    <row r="17" spans="1:1">
      <c r="A17" s="92">
        <v>50016</v>
      </c>
    </row>
    <row r="18" spans="1:1">
      <c r="A18" s="92">
        <v>50017</v>
      </c>
    </row>
    <row r="19" spans="1:1">
      <c r="A19" s="92">
        <v>50018</v>
      </c>
    </row>
    <row r="20" spans="1:1">
      <c r="A20" s="92">
        <v>50019</v>
      </c>
    </row>
    <row r="21" spans="1:1">
      <c r="A21" s="92">
        <v>50020</v>
      </c>
    </row>
    <row r="22" spans="1:1">
      <c r="A22" s="92">
        <v>50021</v>
      </c>
    </row>
    <row r="23" spans="1:1">
      <c r="A23" s="92">
        <v>50022</v>
      </c>
    </row>
    <row r="24" spans="1:1">
      <c r="A24" s="92">
        <v>50023</v>
      </c>
    </row>
    <row r="25" spans="1:1">
      <c r="A25" s="92">
        <v>50024</v>
      </c>
    </row>
    <row r="26" spans="1:1">
      <c r="A26" s="92">
        <v>50025</v>
      </c>
    </row>
    <row r="27" spans="1:1">
      <c r="A27" s="92">
        <v>50026</v>
      </c>
    </row>
    <row r="28" spans="1:1">
      <c r="A28" s="92">
        <v>50027</v>
      </c>
    </row>
    <row r="29" spans="1:1">
      <c r="A29" s="92">
        <v>50028</v>
      </c>
    </row>
    <row r="30" spans="1:1">
      <c r="A30" s="92">
        <v>50029</v>
      </c>
    </row>
    <row r="31" spans="1:1">
      <c r="A31" s="92">
        <v>50030</v>
      </c>
    </row>
    <row r="32" spans="1:1">
      <c r="A32" s="92">
        <v>50031</v>
      </c>
    </row>
    <row r="33" spans="1:1">
      <c r="A33" s="92">
        <v>50032</v>
      </c>
    </row>
    <row r="34" spans="1:1">
      <c r="A34" s="92">
        <v>50033</v>
      </c>
    </row>
    <row r="35" spans="1:1">
      <c r="A35" s="92">
        <v>50034</v>
      </c>
    </row>
    <row r="36" spans="1:1">
      <c r="A36" s="92">
        <v>50035</v>
      </c>
    </row>
    <row r="37" spans="1:1">
      <c r="A37" s="92">
        <v>50036</v>
      </c>
    </row>
    <row r="38" spans="1:1">
      <c r="A38" s="92">
        <v>50037</v>
      </c>
    </row>
    <row r="39" spans="1:1">
      <c r="A39" s="92">
        <v>50038</v>
      </c>
    </row>
    <row r="40" spans="1:1">
      <c r="A40" s="92">
        <v>50039</v>
      </c>
    </row>
    <row r="41" spans="1:1">
      <c r="A41" s="92">
        <v>50040</v>
      </c>
    </row>
    <row r="42" spans="1:1">
      <c r="A42" s="92">
        <v>50041</v>
      </c>
    </row>
    <row r="43" spans="1:1">
      <c r="A43" s="92">
        <v>50042</v>
      </c>
    </row>
    <row r="44" spans="1:1">
      <c r="A44" s="92">
        <v>50043</v>
      </c>
    </row>
    <row r="45" spans="1:1">
      <c r="A45" s="92">
        <v>50044</v>
      </c>
    </row>
    <row r="46" spans="1:1">
      <c r="A46" s="92">
        <v>50045</v>
      </c>
    </row>
    <row r="47" spans="1:1">
      <c r="A47" s="92">
        <v>50046</v>
      </c>
    </row>
    <row r="48" spans="1:1">
      <c r="A48" s="92">
        <v>50047</v>
      </c>
    </row>
    <row r="49" spans="1:1">
      <c r="A49" s="92">
        <v>50048</v>
      </c>
    </row>
    <row r="50" spans="1:1">
      <c r="A50" s="92">
        <v>50049</v>
      </c>
    </row>
    <row r="51" spans="1:1">
      <c r="A51" s="92">
        <v>50050</v>
      </c>
    </row>
    <row r="52" spans="1:1">
      <c r="A52" s="92">
        <v>50051</v>
      </c>
    </row>
    <row r="53" spans="1:1">
      <c r="A53" s="92">
        <v>50052</v>
      </c>
    </row>
    <row r="54" spans="1:1">
      <c r="A54" s="92">
        <v>50053</v>
      </c>
    </row>
    <row r="55" spans="1:1">
      <c r="A55" s="92">
        <v>50054</v>
      </c>
    </row>
    <row r="56" spans="1:1">
      <c r="A56" s="92">
        <v>50055</v>
      </c>
    </row>
    <row r="57" spans="1:1">
      <c r="A57" s="92">
        <v>50056</v>
      </c>
    </row>
    <row r="58" spans="1:1">
      <c r="A58" s="92">
        <v>50057</v>
      </c>
    </row>
    <row r="59" spans="1:1">
      <c r="A59" s="92">
        <v>50058</v>
      </c>
    </row>
    <row r="60" spans="1:1">
      <c r="A60" s="92">
        <v>50059</v>
      </c>
    </row>
    <row r="61" spans="1:1">
      <c r="A61" s="92">
        <v>50060</v>
      </c>
    </row>
    <row r="62" spans="1:1">
      <c r="A62" s="92">
        <v>50061</v>
      </c>
    </row>
    <row r="63" spans="1:1">
      <c r="A63" s="92">
        <v>50062</v>
      </c>
    </row>
    <row r="64" spans="1:1">
      <c r="A64" s="92">
        <v>50063</v>
      </c>
    </row>
    <row r="65" spans="1:1">
      <c r="A65" s="92">
        <v>50064</v>
      </c>
    </row>
    <row r="66" spans="1:1">
      <c r="A66" s="92">
        <v>50065</v>
      </c>
    </row>
    <row r="67" spans="1:1">
      <c r="A67" s="92">
        <v>50066</v>
      </c>
    </row>
    <row r="68" spans="1:1">
      <c r="A68" s="92">
        <v>50067</v>
      </c>
    </row>
    <row r="69" spans="1:1">
      <c r="A69" s="92">
        <v>50068</v>
      </c>
    </row>
    <row r="70" spans="1:1">
      <c r="A70" s="92">
        <v>50069</v>
      </c>
    </row>
    <row r="71" spans="1:1">
      <c r="A71" s="92">
        <v>50070</v>
      </c>
    </row>
    <row r="72" spans="1:1">
      <c r="A72" s="92">
        <v>50071</v>
      </c>
    </row>
    <row r="73" spans="1:1">
      <c r="A73" s="92">
        <v>50072</v>
      </c>
    </row>
    <row r="74" spans="1:1">
      <c r="A74" s="92">
        <v>50073</v>
      </c>
    </row>
    <row r="75" spans="1:1">
      <c r="A75" s="92">
        <v>50074</v>
      </c>
    </row>
    <row r="76" spans="1:1">
      <c r="A76" s="92">
        <v>50075</v>
      </c>
    </row>
    <row r="77" spans="1:1">
      <c r="A77" s="92">
        <v>50076</v>
      </c>
    </row>
    <row r="78" spans="1:1">
      <c r="A78" s="92">
        <v>50077</v>
      </c>
    </row>
    <row r="79" spans="1:1">
      <c r="A79" s="92">
        <v>50078</v>
      </c>
    </row>
    <row r="80" spans="1:1">
      <c r="A80" s="92">
        <v>50079</v>
      </c>
    </row>
    <row r="81" spans="1:1">
      <c r="A81" s="92">
        <v>50080</v>
      </c>
    </row>
    <row r="82" spans="1:1">
      <c r="A82" s="92">
        <v>50081</v>
      </c>
    </row>
    <row r="83" spans="1:1">
      <c r="A83" s="92">
        <v>50082</v>
      </c>
    </row>
    <row r="84" spans="1:1">
      <c r="A84" s="92">
        <v>50083</v>
      </c>
    </row>
    <row r="85" spans="1:1">
      <c r="A85" s="92">
        <v>50084</v>
      </c>
    </row>
    <row r="86" spans="1:1">
      <c r="A86" s="92">
        <v>50085</v>
      </c>
    </row>
    <row r="87" spans="1:1">
      <c r="A87" s="92">
        <v>50086</v>
      </c>
    </row>
    <row r="88" spans="1:1">
      <c r="A88" s="92">
        <v>50087</v>
      </c>
    </row>
    <row r="89" spans="1:1">
      <c r="A89" s="92">
        <v>50088</v>
      </c>
    </row>
    <row r="90" spans="1:1">
      <c r="A90" s="92">
        <v>50089</v>
      </c>
    </row>
    <row r="91" spans="1:1">
      <c r="A91" s="92">
        <v>50090</v>
      </c>
    </row>
    <row r="92" spans="1:1">
      <c r="A92" s="92">
        <v>50091</v>
      </c>
    </row>
    <row r="93" spans="1:1">
      <c r="A93" s="92">
        <v>50092</v>
      </c>
    </row>
    <row r="94" spans="1:1">
      <c r="A94" s="92">
        <v>50093</v>
      </c>
    </row>
    <row r="95" spans="1:1">
      <c r="A95" s="92">
        <v>50094</v>
      </c>
    </row>
    <row r="96" spans="1:1">
      <c r="A96" s="92">
        <v>50095</v>
      </c>
    </row>
    <row r="97" spans="1:1">
      <c r="A97" s="92">
        <v>50096</v>
      </c>
    </row>
    <row r="98" spans="1:1">
      <c r="A98" s="92">
        <v>50097</v>
      </c>
    </row>
    <row r="99" spans="1:1">
      <c r="A99" s="92">
        <v>50098</v>
      </c>
    </row>
    <row r="100" spans="1:1">
      <c r="A100" s="92">
        <v>50099</v>
      </c>
    </row>
    <row r="101" spans="1:1">
      <c r="A101" s="92">
        <v>50100</v>
      </c>
    </row>
    <row r="102" spans="1:1">
      <c r="A102" s="92">
        <v>50101</v>
      </c>
    </row>
    <row r="103" spans="1:1">
      <c r="A103" s="92">
        <v>50102</v>
      </c>
    </row>
    <row r="104" spans="1:1">
      <c r="A104" s="92">
        <v>50103</v>
      </c>
    </row>
    <row r="105" spans="1:1">
      <c r="A105" s="92">
        <v>50104</v>
      </c>
    </row>
    <row r="106" spans="1:1">
      <c r="A106" s="92">
        <v>50105</v>
      </c>
    </row>
    <row r="107" spans="1:1">
      <c r="A107" s="92">
        <v>50106</v>
      </c>
    </row>
    <row r="108" spans="1:1">
      <c r="A108" s="92">
        <v>50107</v>
      </c>
    </row>
    <row r="109" spans="1:1">
      <c r="A109" s="92">
        <v>50108</v>
      </c>
    </row>
    <row r="110" spans="1:1">
      <c r="A110" s="92">
        <v>50109</v>
      </c>
    </row>
    <row r="111" spans="1:1">
      <c r="A111" s="92">
        <v>50110</v>
      </c>
    </row>
    <row r="112" spans="1:1">
      <c r="A112" s="92">
        <v>50111</v>
      </c>
    </row>
    <row r="113" spans="1:1">
      <c r="A113" s="92">
        <v>50112</v>
      </c>
    </row>
    <row r="114" spans="1:1">
      <c r="A114" s="92">
        <v>50113</v>
      </c>
    </row>
    <row r="115" spans="1:1">
      <c r="A115" s="92">
        <v>50114</v>
      </c>
    </row>
    <row r="116" spans="1:1">
      <c r="A116" s="92">
        <v>50115</v>
      </c>
    </row>
    <row r="117" spans="1:1">
      <c r="A117" s="92">
        <v>50116</v>
      </c>
    </row>
    <row r="118" spans="1:1">
      <c r="A118" s="92">
        <v>50117</v>
      </c>
    </row>
    <row r="119" spans="1:1">
      <c r="A119" s="92">
        <v>50118</v>
      </c>
    </row>
    <row r="120" spans="1:1">
      <c r="A120" s="92">
        <v>50119</v>
      </c>
    </row>
    <row r="121" spans="1:1">
      <c r="A121" s="92">
        <v>50120</v>
      </c>
    </row>
    <row r="122" spans="1:1">
      <c r="A122" s="92">
        <v>50121</v>
      </c>
    </row>
    <row r="123" spans="1:1">
      <c r="A123" s="92">
        <v>50122</v>
      </c>
    </row>
    <row r="124" spans="1:1">
      <c r="A124" s="92">
        <v>50123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DC39-8371-4B80-8A11-6B85735684DB}">
  <dimension ref="A1:C58"/>
  <sheetViews>
    <sheetView topLeftCell="A27" workbookViewId="0">
      <selection activeCell="E55" sqref="E55"/>
    </sheetView>
  </sheetViews>
  <sheetFormatPr defaultRowHeight="16.5"/>
  <sheetData>
    <row r="1" spans="1:3">
      <c r="A1" t="s">
        <v>19</v>
      </c>
      <c r="B1" t="s">
        <v>20</v>
      </c>
      <c r="C1" t="s">
        <v>485</v>
      </c>
    </row>
    <row r="2" spans="1:3">
      <c r="A2">
        <v>60001</v>
      </c>
      <c r="B2">
        <v>1</v>
      </c>
      <c r="C2" t="s">
        <v>486</v>
      </c>
    </row>
    <row r="3" spans="1:3">
      <c r="A3" s="92">
        <v>60002</v>
      </c>
      <c r="B3">
        <v>1</v>
      </c>
      <c r="C3" t="s">
        <v>488</v>
      </c>
    </row>
    <row r="4" spans="1:3">
      <c r="A4" s="92">
        <v>60003</v>
      </c>
      <c r="B4">
        <v>1</v>
      </c>
      <c r="C4" t="s">
        <v>487</v>
      </c>
    </row>
    <row r="5" spans="1:3">
      <c r="A5" s="92">
        <v>60004</v>
      </c>
      <c r="B5">
        <v>1</v>
      </c>
    </row>
    <row r="6" spans="1:3">
      <c r="A6" s="92">
        <v>60005</v>
      </c>
      <c r="B6">
        <v>2</v>
      </c>
    </row>
    <row r="7" spans="1:3">
      <c r="A7" s="92">
        <v>60006</v>
      </c>
      <c r="B7">
        <v>2</v>
      </c>
    </row>
    <row r="8" spans="1:3">
      <c r="A8" s="92">
        <v>60007</v>
      </c>
      <c r="B8">
        <v>2</v>
      </c>
    </row>
    <row r="9" spans="1:3">
      <c r="A9" s="92">
        <v>60008</v>
      </c>
      <c r="B9">
        <v>2</v>
      </c>
    </row>
    <row r="10" spans="1:3">
      <c r="A10" s="92">
        <v>60009</v>
      </c>
      <c r="B10">
        <v>3</v>
      </c>
    </row>
    <row r="11" spans="1:3">
      <c r="A11" s="92">
        <v>60010</v>
      </c>
      <c r="B11">
        <v>3</v>
      </c>
    </row>
    <row r="12" spans="1:3">
      <c r="A12" s="92">
        <v>60011</v>
      </c>
      <c r="B12">
        <v>3</v>
      </c>
    </row>
    <row r="13" spans="1:3">
      <c r="A13" s="92">
        <v>60012</v>
      </c>
      <c r="B13">
        <v>3</v>
      </c>
    </row>
    <row r="14" spans="1:3">
      <c r="A14" s="92">
        <v>60013</v>
      </c>
      <c r="B14">
        <v>4</v>
      </c>
    </row>
    <row r="15" spans="1:3">
      <c r="A15" s="92">
        <v>60014</v>
      </c>
      <c r="B15">
        <v>4</v>
      </c>
    </row>
    <row r="16" spans="1:3">
      <c r="A16" s="92">
        <v>60015</v>
      </c>
      <c r="B16">
        <v>4</v>
      </c>
    </row>
    <row r="17" spans="1:2">
      <c r="A17" s="92">
        <v>60016</v>
      </c>
      <c r="B17">
        <v>4</v>
      </c>
    </row>
    <row r="18" spans="1:2">
      <c r="A18" s="92">
        <v>60017</v>
      </c>
      <c r="B18">
        <v>5</v>
      </c>
    </row>
    <row r="19" spans="1:2">
      <c r="A19" s="92">
        <v>60018</v>
      </c>
      <c r="B19">
        <v>5</v>
      </c>
    </row>
    <row r="20" spans="1:2">
      <c r="A20" s="92">
        <v>60019</v>
      </c>
      <c r="B20">
        <v>5</v>
      </c>
    </row>
    <row r="21" spans="1:2">
      <c r="A21" s="92">
        <v>60020</v>
      </c>
      <c r="B21">
        <v>5</v>
      </c>
    </row>
    <row r="22" spans="1:2">
      <c r="A22" s="92">
        <v>60021</v>
      </c>
      <c r="B22">
        <v>6</v>
      </c>
    </row>
    <row r="23" spans="1:2">
      <c r="A23" s="92">
        <v>60022</v>
      </c>
      <c r="B23">
        <v>6</v>
      </c>
    </row>
    <row r="24" spans="1:2">
      <c r="A24" s="92">
        <v>60023</v>
      </c>
      <c r="B24">
        <v>6</v>
      </c>
    </row>
    <row r="25" spans="1:2">
      <c r="A25" s="92">
        <v>60024</v>
      </c>
      <c r="B25">
        <v>6</v>
      </c>
    </row>
    <row r="26" spans="1:2">
      <c r="A26" s="92">
        <v>60025</v>
      </c>
      <c r="B26">
        <v>7</v>
      </c>
    </row>
    <row r="27" spans="1:2">
      <c r="A27" s="92">
        <v>60026</v>
      </c>
      <c r="B27">
        <v>7</v>
      </c>
    </row>
    <row r="28" spans="1:2">
      <c r="A28" s="92">
        <v>60027</v>
      </c>
      <c r="B28">
        <v>7</v>
      </c>
    </row>
    <row r="29" spans="1:2">
      <c r="A29" s="92">
        <v>60028</v>
      </c>
      <c r="B29">
        <v>7</v>
      </c>
    </row>
    <row r="30" spans="1:2">
      <c r="A30" s="92">
        <v>60029</v>
      </c>
      <c r="B30">
        <v>8</v>
      </c>
    </row>
    <row r="31" spans="1:2">
      <c r="A31" s="92">
        <v>60030</v>
      </c>
      <c r="B31">
        <v>8</v>
      </c>
    </row>
    <row r="32" spans="1:2">
      <c r="A32" s="92">
        <v>60031</v>
      </c>
      <c r="B32">
        <v>8</v>
      </c>
    </row>
    <row r="33" spans="1:2">
      <c r="A33" s="92">
        <v>60032</v>
      </c>
      <c r="B33">
        <v>8</v>
      </c>
    </row>
    <row r="34" spans="1:2">
      <c r="A34" s="92">
        <v>60033</v>
      </c>
      <c r="B34">
        <v>9</v>
      </c>
    </row>
    <row r="35" spans="1:2">
      <c r="A35" s="92">
        <v>60034</v>
      </c>
      <c r="B35">
        <v>9</v>
      </c>
    </row>
    <row r="36" spans="1:2">
      <c r="A36" s="92">
        <v>60035</v>
      </c>
      <c r="B36">
        <v>9</v>
      </c>
    </row>
    <row r="37" spans="1:2">
      <c r="A37" s="92">
        <v>60036</v>
      </c>
      <c r="B37">
        <v>9</v>
      </c>
    </row>
    <row r="38" spans="1:2">
      <c r="A38" s="92">
        <v>60037</v>
      </c>
      <c r="B38">
        <v>10</v>
      </c>
    </row>
    <row r="39" spans="1:2">
      <c r="A39" s="92">
        <v>60038</v>
      </c>
      <c r="B39">
        <v>10</v>
      </c>
    </row>
    <row r="40" spans="1:2">
      <c r="A40" s="92">
        <v>60039</v>
      </c>
      <c r="B40">
        <v>10</v>
      </c>
    </row>
    <row r="41" spans="1:2">
      <c r="A41" s="92">
        <v>60040</v>
      </c>
      <c r="B41">
        <v>10</v>
      </c>
    </row>
    <row r="42" spans="1:2">
      <c r="A42" s="92">
        <v>60041</v>
      </c>
      <c r="B42">
        <v>11</v>
      </c>
    </row>
    <row r="43" spans="1:2">
      <c r="A43" s="92">
        <v>60042</v>
      </c>
      <c r="B43">
        <v>11</v>
      </c>
    </row>
    <row r="44" spans="1:2">
      <c r="A44" s="92">
        <v>60043</v>
      </c>
      <c r="B44">
        <v>11</v>
      </c>
    </row>
    <row r="45" spans="1:2">
      <c r="A45" s="92">
        <v>60044</v>
      </c>
      <c r="B45">
        <v>11</v>
      </c>
    </row>
    <row r="46" spans="1:2">
      <c r="A46" s="92">
        <v>60045</v>
      </c>
      <c r="B46">
        <v>12</v>
      </c>
    </row>
    <row r="47" spans="1:2">
      <c r="A47" s="92">
        <v>60046</v>
      </c>
      <c r="B47">
        <v>12</v>
      </c>
    </row>
    <row r="48" spans="1:2">
      <c r="A48" s="92">
        <v>60047</v>
      </c>
      <c r="B48">
        <v>12</v>
      </c>
    </row>
    <row r="49" spans="1:2">
      <c r="A49" s="92">
        <v>60048</v>
      </c>
      <c r="B49">
        <v>12</v>
      </c>
    </row>
    <row r="50" spans="1:2">
      <c r="A50" s="92">
        <v>60049</v>
      </c>
      <c r="B50">
        <v>13</v>
      </c>
    </row>
    <row r="51" spans="1:2">
      <c r="A51" s="92">
        <v>60050</v>
      </c>
      <c r="B51">
        <v>13</v>
      </c>
    </row>
    <row r="52" spans="1:2">
      <c r="A52" s="92">
        <v>60051</v>
      </c>
      <c r="B52">
        <v>13</v>
      </c>
    </row>
    <row r="53" spans="1:2">
      <c r="A53" s="92">
        <v>60052</v>
      </c>
      <c r="B53">
        <v>13</v>
      </c>
    </row>
    <row r="54" spans="1:2">
      <c r="A54" s="92">
        <v>60053</v>
      </c>
      <c r="B54">
        <v>14</v>
      </c>
    </row>
    <row r="55" spans="1:2">
      <c r="A55" s="92">
        <v>60054</v>
      </c>
      <c r="B55">
        <v>14</v>
      </c>
    </row>
    <row r="56" spans="1:2">
      <c r="A56" s="92">
        <v>60055</v>
      </c>
      <c r="B56">
        <v>14</v>
      </c>
    </row>
    <row r="57" spans="1:2">
      <c r="A57" s="92">
        <v>60056</v>
      </c>
      <c r="B57">
        <v>14</v>
      </c>
    </row>
    <row r="58" spans="1:2">
      <c r="A58" s="92">
        <v>60057</v>
      </c>
      <c r="B58"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CD10-B3BA-497E-9ECC-2A48DAE41DA8}">
  <dimension ref="A1:AA107"/>
  <sheetViews>
    <sheetView workbookViewId="0">
      <selection activeCell="B2" sqref="B2:B31"/>
    </sheetView>
  </sheetViews>
  <sheetFormatPr defaultRowHeight="16.5"/>
  <cols>
    <col min="1" max="1" width="6.5" style="64" bestFit="1" customWidth="1"/>
    <col min="2" max="2" width="4.375" style="64" bestFit="1" customWidth="1"/>
    <col min="3" max="3" width="10.5" style="64" bestFit="1" customWidth="1"/>
    <col min="4" max="4" width="11.75" style="65" bestFit="1" customWidth="1"/>
    <col min="5" max="5" width="8.875" style="65" bestFit="1" customWidth="1"/>
    <col min="6" max="6" width="16" style="65" bestFit="1" customWidth="1"/>
    <col min="7" max="7" width="12.75" style="65" bestFit="1" customWidth="1"/>
    <col min="8" max="8" width="16.375" style="65" bestFit="1" customWidth="1"/>
    <col min="9" max="9" width="19" style="48" bestFit="1" customWidth="1"/>
    <col min="10" max="10" width="19.75" style="48" bestFit="1" customWidth="1"/>
    <col min="11" max="11" width="27.625" style="48" bestFit="1" customWidth="1"/>
    <col min="12" max="12" width="25.125" style="48" bestFit="1" customWidth="1"/>
    <col min="13" max="13" width="19" style="49" bestFit="1" customWidth="1"/>
    <col min="14" max="14" width="20.5" style="49" bestFit="1" customWidth="1"/>
    <col min="15" max="15" width="14.125" style="50" bestFit="1" customWidth="1"/>
    <col min="16" max="16" width="12.125" style="50" bestFit="1" customWidth="1"/>
    <col min="17" max="17" width="15.375" style="51" bestFit="1" customWidth="1"/>
    <col min="18" max="18" width="11.5" style="51" bestFit="1" customWidth="1"/>
    <col min="19" max="19" width="23" style="51" bestFit="1" customWidth="1"/>
    <col min="20" max="20" width="21.25" style="52" bestFit="1" customWidth="1"/>
    <col min="21" max="21" width="17.75" style="54" bestFit="1" customWidth="1"/>
    <col min="22" max="22" width="21.25" style="54" bestFit="1" customWidth="1"/>
    <col min="23" max="23" width="16.375" style="6" bestFit="1" customWidth="1"/>
    <col min="24" max="26" width="16.375" style="89" bestFit="1" customWidth="1"/>
    <col min="27" max="27" width="9" style="47"/>
    <col min="28" max="16384" width="9" style="46"/>
  </cols>
  <sheetData>
    <row r="1" spans="1:27" s="80" customFormat="1" ht="17.25" thickBot="1">
      <c r="A1" s="71" t="s">
        <v>19</v>
      </c>
      <c r="B1" s="72" t="s">
        <v>20</v>
      </c>
      <c r="C1" s="72" t="s">
        <v>726</v>
      </c>
      <c r="D1" s="73" t="s">
        <v>727</v>
      </c>
      <c r="E1" s="73" t="s">
        <v>728</v>
      </c>
      <c r="F1" s="73" t="s">
        <v>795</v>
      </c>
      <c r="G1" s="73" t="s">
        <v>729</v>
      </c>
      <c r="H1" s="73" t="s">
        <v>796</v>
      </c>
      <c r="I1" s="74" t="s">
        <v>723</v>
      </c>
      <c r="J1" s="74" t="s">
        <v>724</v>
      </c>
      <c r="K1" s="74" t="s">
        <v>725</v>
      </c>
      <c r="L1" s="74" t="s">
        <v>730</v>
      </c>
      <c r="M1" s="75" t="s">
        <v>748</v>
      </c>
      <c r="N1" s="75" t="s">
        <v>749</v>
      </c>
      <c r="O1" s="76" t="s">
        <v>785</v>
      </c>
      <c r="P1" s="76" t="s">
        <v>786</v>
      </c>
      <c r="Q1" s="77" t="s">
        <v>783</v>
      </c>
      <c r="R1" s="77" t="s">
        <v>784</v>
      </c>
      <c r="S1" s="77" t="s">
        <v>787</v>
      </c>
      <c r="T1" s="78" t="s">
        <v>799</v>
      </c>
      <c r="U1" s="90" t="s">
        <v>798</v>
      </c>
      <c r="V1" s="90" t="s">
        <v>797</v>
      </c>
      <c r="W1" s="85" t="s">
        <v>790</v>
      </c>
      <c r="X1" s="85" t="s">
        <v>791</v>
      </c>
      <c r="Y1" s="85" t="s">
        <v>792</v>
      </c>
      <c r="Z1" s="85" t="s">
        <v>793</v>
      </c>
      <c r="AA1" s="79"/>
    </row>
    <row r="2" spans="1:27" s="70" customFormat="1">
      <c r="A2" s="66">
        <v>70001</v>
      </c>
      <c r="B2" s="66">
        <v>1</v>
      </c>
      <c r="C2" s="66">
        <v>0</v>
      </c>
      <c r="D2" s="67">
        <v>0</v>
      </c>
      <c r="E2" s="67">
        <v>0</v>
      </c>
      <c r="F2" s="67">
        <v>0</v>
      </c>
      <c r="G2" s="67">
        <v>0</v>
      </c>
      <c r="H2" s="67">
        <v>0</v>
      </c>
      <c r="I2" s="68" t="s">
        <v>697</v>
      </c>
      <c r="J2" s="68" t="s">
        <v>697</v>
      </c>
      <c r="K2" s="68" t="s">
        <v>697</v>
      </c>
      <c r="L2" s="68" t="s">
        <v>697</v>
      </c>
      <c r="M2" s="81" t="s">
        <v>697</v>
      </c>
      <c r="N2" s="81" t="s">
        <v>697</v>
      </c>
      <c r="O2" s="82" t="s">
        <v>697</v>
      </c>
      <c r="P2" s="82" t="s">
        <v>697</v>
      </c>
      <c r="Q2" s="83" t="s">
        <v>697</v>
      </c>
      <c r="R2" s="83" t="s">
        <v>697</v>
      </c>
      <c r="S2" s="83" t="s">
        <v>697</v>
      </c>
      <c r="T2" s="84" t="s">
        <v>697</v>
      </c>
      <c r="U2" s="84" t="s">
        <v>697</v>
      </c>
      <c r="V2" s="84" t="s">
        <v>697</v>
      </c>
      <c r="W2" s="86" t="s">
        <v>697</v>
      </c>
      <c r="X2" s="86" t="s">
        <v>697</v>
      </c>
      <c r="Y2" s="86" t="s">
        <v>697</v>
      </c>
      <c r="Z2" s="86" t="s">
        <v>697</v>
      </c>
      <c r="AA2" s="69"/>
    </row>
    <row r="3" spans="1:27" s="55" customFormat="1">
      <c r="A3" s="62">
        <v>70002</v>
      </c>
      <c r="B3" s="62">
        <v>1</v>
      </c>
      <c r="C3" s="62">
        <v>1</v>
      </c>
      <c r="D3" s="63">
        <v>5</v>
      </c>
      <c r="E3" s="63">
        <v>0</v>
      </c>
      <c r="F3" s="63">
        <v>0</v>
      </c>
      <c r="G3" s="63">
        <v>0</v>
      </c>
      <c r="H3" s="63">
        <v>0</v>
      </c>
      <c r="I3" s="57" t="s">
        <v>697</v>
      </c>
      <c r="J3" s="57" t="s">
        <v>697</v>
      </c>
      <c r="K3" s="57" t="s">
        <v>697</v>
      </c>
      <c r="L3" s="57" t="s">
        <v>697</v>
      </c>
      <c r="M3" s="58" t="s">
        <v>697</v>
      </c>
      <c r="N3" s="58" t="s">
        <v>697</v>
      </c>
      <c r="O3" s="59" t="s">
        <v>697</v>
      </c>
      <c r="P3" s="59" t="s">
        <v>697</v>
      </c>
      <c r="Q3" s="60" t="s">
        <v>697</v>
      </c>
      <c r="R3" s="60" t="s">
        <v>697</v>
      </c>
      <c r="S3" s="60" t="s">
        <v>697</v>
      </c>
      <c r="T3" s="61" t="s">
        <v>697</v>
      </c>
      <c r="U3" s="61" t="s">
        <v>697</v>
      </c>
      <c r="V3" s="61" t="s">
        <v>697</v>
      </c>
      <c r="W3" s="87" t="s">
        <v>697</v>
      </c>
      <c r="X3" s="87" t="s">
        <v>697</v>
      </c>
      <c r="Y3" s="87" t="s">
        <v>697</v>
      </c>
      <c r="Z3" s="87" t="s">
        <v>697</v>
      </c>
      <c r="AA3" s="56"/>
    </row>
    <row r="4" spans="1:27" s="55" customFormat="1">
      <c r="A4" s="62">
        <v>70003</v>
      </c>
      <c r="B4" s="62">
        <v>1</v>
      </c>
      <c r="C4" s="62">
        <v>2</v>
      </c>
      <c r="D4" s="63">
        <v>10</v>
      </c>
      <c r="E4" s="63">
        <v>0</v>
      </c>
      <c r="F4" s="63">
        <v>0</v>
      </c>
      <c r="G4" s="63">
        <v>0</v>
      </c>
      <c r="H4" s="63">
        <v>0</v>
      </c>
      <c r="I4" s="57" t="s">
        <v>697</v>
      </c>
      <c r="J4" s="57" t="s">
        <v>697</v>
      </c>
      <c r="K4" s="57" t="s">
        <v>697</v>
      </c>
      <c r="L4" s="57" t="s">
        <v>697</v>
      </c>
      <c r="M4" s="58" t="s">
        <v>697</v>
      </c>
      <c r="N4" s="58" t="s">
        <v>697</v>
      </c>
      <c r="O4" s="59" t="s">
        <v>697</v>
      </c>
      <c r="P4" s="59" t="s">
        <v>697</v>
      </c>
      <c r="Q4" s="60" t="s">
        <v>697</v>
      </c>
      <c r="R4" s="60" t="s">
        <v>697</v>
      </c>
      <c r="S4" s="60" t="s">
        <v>697</v>
      </c>
      <c r="T4" s="61" t="s">
        <v>697</v>
      </c>
      <c r="U4" s="61" t="s">
        <v>697</v>
      </c>
      <c r="V4" s="61" t="s">
        <v>697</v>
      </c>
      <c r="W4" s="87" t="s">
        <v>697</v>
      </c>
      <c r="X4" s="87" t="s">
        <v>697</v>
      </c>
      <c r="Y4" s="87" t="s">
        <v>697</v>
      </c>
      <c r="Z4" s="87" t="s">
        <v>697</v>
      </c>
      <c r="AA4" s="56"/>
    </row>
    <row r="5" spans="1:27" s="55" customFormat="1">
      <c r="A5" s="62">
        <v>70004</v>
      </c>
      <c r="B5" s="62">
        <v>1</v>
      </c>
      <c r="C5" s="62">
        <v>3</v>
      </c>
      <c r="D5" s="63">
        <v>15</v>
      </c>
      <c r="E5" s="63">
        <v>0</v>
      </c>
      <c r="F5" s="63">
        <v>0</v>
      </c>
      <c r="G5" s="63">
        <v>0</v>
      </c>
      <c r="H5" s="63">
        <v>0</v>
      </c>
      <c r="I5" s="57" t="s">
        <v>697</v>
      </c>
      <c r="J5" s="57" t="s">
        <v>697</v>
      </c>
      <c r="K5" s="57" t="s">
        <v>697</v>
      </c>
      <c r="L5" s="57" t="s">
        <v>697</v>
      </c>
      <c r="M5" s="58" t="s">
        <v>697</v>
      </c>
      <c r="N5" s="58" t="s">
        <v>697</v>
      </c>
      <c r="O5" s="59" t="s">
        <v>697</v>
      </c>
      <c r="P5" s="59" t="s">
        <v>697</v>
      </c>
      <c r="Q5" s="60" t="s">
        <v>697</v>
      </c>
      <c r="R5" s="60" t="s">
        <v>697</v>
      </c>
      <c r="S5" s="60" t="s">
        <v>697</v>
      </c>
      <c r="T5" s="61" t="s">
        <v>697</v>
      </c>
      <c r="U5" s="61" t="s">
        <v>697</v>
      </c>
      <c r="V5" s="61" t="s">
        <v>697</v>
      </c>
      <c r="W5" s="87" t="s">
        <v>697</v>
      </c>
      <c r="X5" s="87" t="s">
        <v>697</v>
      </c>
      <c r="Y5" s="87" t="s">
        <v>697</v>
      </c>
      <c r="Z5" s="87" t="s">
        <v>697</v>
      </c>
      <c r="AA5" s="56"/>
    </row>
    <row r="6" spans="1:27" s="55" customFormat="1">
      <c r="A6" s="62">
        <v>70005</v>
      </c>
      <c r="B6" s="62">
        <v>1</v>
      </c>
      <c r="C6" s="62">
        <v>4</v>
      </c>
      <c r="D6" s="63">
        <v>20</v>
      </c>
      <c r="E6" s="63">
        <v>0</v>
      </c>
      <c r="F6" s="63">
        <v>0</v>
      </c>
      <c r="G6" s="63">
        <v>0</v>
      </c>
      <c r="H6" s="63">
        <v>0</v>
      </c>
      <c r="I6" s="57" t="s">
        <v>697</v>
      </c>
      <c r="J6" s="57" t="s">
        <v>697</v>
      </c>
      <c r="K6" s="57" t="s">
        <v>697</v>
      </c>
      <c r="L6" s="57" t="s">
        <v>697</v>
      </c>
      <c r="M6" s="58" t="s">
        <v>697</v>
      </c>
      <c r="N6" s="58" t="s">
        <v>697</v>
      </c>
      <c r="O6" s="59" t="s">
        <v>697</v>
      </c>
      <c r="P6" s="59" t="s">
        <v>697</v>
      </c>
      <c r="Q6" s="60" t="s">
        <v>697</v>
      </c>
      <c r="R6" s="60" t="s">
        <v>697</v>
      </c>
      <c r="S6" s="60" t="s">
        <v>697</v>
      </c>
      <c r="T6" s="61" t="s">
        <v>697</v>
      </c>
      <c r="U6" s="61" t="s">
        <v>697</v>
      </c>
      <c r="V6" s="61" t="s">
        <v>697</v>
      </c>
      <c r="W6" s="87" t="s">
        <v>697</v>
      </c>
      <c r="X6" s="87" t="s">
        <v>697</v>
      </c>
      <c r="Y6" s="87" t="s">
        <v>697</v>
      </c>
      <c r="Z6" s="87" t="s">
        <v>697</v>
      </c>
      <c r="AA6" s="56"/>
    </row>
    <row r="7" spans="1:27" s="55" customFormat="1">
      <c r="A7" s="62">
        <v>70006</v>
      </c>
      <c r="B7" s="62">
        <v>1</v>
      </c>
      <c r="C7" s="62">
        <v>5</v>
      </c>
      <c r="D7" s="63">
        <v>25</v>
      </c>
      <c r="E7" s="63">
        <v>0</v>
      </c>
      <c r="F7" s="63">
        <v>0</v>
      </c>
      <c r="G7" s="63">
        <v>0</v>
      </c>
      <c r="H7" s="63">
        <v>0</v>
      </c>
      <c r="I7" s="57">
        <v>0.02</v>
      </c>
      <c r="J7" s="57" t="s">
        <v>697</v>
      </c>
      <c r="K7" s="57" t="s">
        <v>697</v>
      </c>
      <c r="L7" s="57" t="s">
        <v>697</v>
      </c>
      <c r="M7" s="58" t="s">
        <v>697</v>
      </c>
      <c r="N7" s="58" t="s">
        <v>697</v>
      </c>
      <c r="O7" s="59" t="s">
        <v>697</v>
      </c>
      <c r="P7" s="59" t="s">
        <v>697</v>
      </c>
      <c r="Q7" s="60" t="s">
        <v>697</v>
      </c>
      <c r="R7" s="60" t="s">
        <v>697</v>
      </c>
      <c r="S7" s="60" t="s">
        <v>697</v>
      </c>
      <c r="T7" s="61" t="s">
        <v>697</v>
      </c>
      <c r="U7" s="61" t="s">
        <v>697</v>
      </c>
      <c r="V7" s="61" t="s">
        <v>697</v>
      </c>
      <c r="W7" s="87" t="s">
        <v>697</v>
      </c>
      <c r="X7" s="87" t="s">
        <v>697</v>
      </c>
      <c r="Y7" s="87" t="s">
        <v>697</v>
      </c>
      <c r="Z7" s="87" t="s">
        <v>697</v>
      </c>
      <c r="AA7" s="56"/>
    </row>
    <row r="8" spans="1:27" s="55" customFormat="1">
      <c r="A8" s="62">
        <v>70007</v>
      </c>
      <c r="B8" s="62">
        <v>1</v>
      </c>
      <c r="C8" s="62">
        <v>6</v>
      </c>
      <c r="D8" s="63">
        <v>30</v>
      </c>
      <c r="E8" s="63">
        <v>0</v>
      </c>
      <c r="F8" s="63">
        <v>0</v>
      </c>
      <c r="G8" s="63">
        <v>0</v>
      </c>
      <c r="H8" s="63">
        <v>0</v>
      </c>
      <c r="I8" s="57">
        <v>0.04</v>
      </c>
      <c r="J8" s="57" t="s">
        <v>697</v>
      </c>
      <c r="K8" s="57" t="s">
        <v>697</v>
      </c>
      <c r="L8" s="57" t="s">
        <v>697</v>
      </c>
      <c r="M8" s="58" t="s">
        <v>697</v>
      </c>
      <c r="N8" s="58" t="s">
        <v>697</v>
      </c>
      <c r="O8" s="59" t="s">
        <v>697</v>
      </c>
      <c r="P8" s="59" t="s">
        <v>697</v>
      </c>
      <c r="Q8" s="60" t="s">
        <v>697</v>
      </c>
      <c r="R8" s="60" t="s">
        <v>697</v>
      </c>
      <c r="S8" s="60" t="s">
        <v>697</v>
      </c>
      <c r="T8" s="61" t="s">
        <v>697</v>
      </c>
      <c r="U8" s="61" t="s">
        <v>697</v>
      </c>
      <c r="V8" s="61" t="s">
        <v>697</v>
      </c>
      <c r="W8" s="87" t="s">
        <v>697</v>
      </c>
      <c r="X8" s="87" t="s">
        <v>697</v>
      </c>
      <c r="Y8" s="87" t="s">
        <v>697</v>
      </c>
      <c r="Z8" s="87" t="s">
        <v>697</v>
      </c>
      <c r="AA8" s="56"/>
    </row>
    <row r="9" spans="1:27" s="55" customFormat="1">
      <c r="A9" s="62">
        <v>70008</v>
      </c>
      <c r="B9" s="62">
        <v>1</v>
      </c>
      <c r="C9" s="62">
        <v>7</v>
      </c>
      <c r="D9" s="63">
        <v>35</v>
      </c>
      <c r="E9" s="63">
        <v>0</v>
      </c>
      <c r="F9" s="63">
        <v>0</v>
      </c>
      <c r="G9" s="63">
        <v>0</v>
      </c>
      <c r="H9" s="63">
        <v>0</v>
      </c>
      <c r="I9" s="57">
        <v>0.06</v>
      </c>
      <c r="J9" s="57" t="s">
        <v>697</v>
      </c>
      <c r="K9" s="57" t="s">
        <v>697</v>
      </c>
      <c r="L9" s="57" t="s">
        <v>697</v>
      </c>
      <c r="M9" s="58" t="s">
        <v>697</v>
      </c>
      <c r="N9" s="58" t="s">
        <v>697</v>
      </c>
      <c r="O9" s="59" t="s">
        <v>697</v>
      </c>
      <c r="P9" s="59" t="s">
        <v>697</v>
      </c>
      <c r="Q9" s="60" t="s">
        <v>697</v>
      </c>
      <c r="R9" s="60" t="s">
        <v>697</v>
      </c>
      <c r="S9" s="60" t="s">
        <v>697</v>
      </c>
      <c r="T9" s="61" t="s">
        <v>697</v>
      </c>
      <c r="U9" s="61" t="s">
        <v>697</v>
      </c>
      <c r="V9" s="61" t="s">
        <v>697</v>
      </c>
      <c r="W9" s="87" t="s">
        <v>697</v>
      </c>
      <c r="X9" s="87" t="s">
        <v>697</v>
      </c>
      <c r="Y9" s="87" t="s">
        <v>697</v>
      </c>
      <c r="Z9" s="87" t="s">
        <v>697</v>
      </c>
      <c r="AA9" s="56"/>
    </row>
    <row r="10" spans="1:27" s="55" customFormat="1">
      <c r="A10" s="62">
        <v>70009</v>
      </c>
      <c r="B10" s="62">
        <v>1</v>
      </c>
      <c r="C10" s="62">
        <v>8</v>
      </c>
      <c r="D10" s="63">
        <v>40</v>
      </c>
      <c r="E10" s="63">
        <v>0</v>
      </c>
      <c r="F10" s="63">
        <v>0</v>
      </c>
      <c r="G10" s="63">
        <v>0</v>
      </c>
      <c r="H10" s="63">
        <v>0</v>
      </c>
      <c r="I10" s="57">
        <v>0.08</v>
      </c>
      <c r="J10" s="57" t="s">
        <v>697</v>
      </c>
      <c r="K10" s="57" t="s">
        <v>697</v>
      </c>
      <c r="L10" s="57" t="s">
        <v>697</v>
      </c>
      <c r="M10" s="58" t="s">
        <v>697</v>
      </c>
      <c r="N10" s="58" t="s">
        <v>697</v>
      </c>
      <c r="O10" s="59" t="s">
        <v>697</v>
      </c>
      <c r="P10" s="59" t="s">
        <v>697</v>
      </c>
      <c r="Q10" s="60" t="s">
        <v>697</v>
      </c>
      <c r="R10" s="60" t="s">
        <v>697</v>
      </c>
      <c r="S10" s="60" t="s">
        <v>697</v>
      </c>
      <c r="T10" s="61" t="s">
        <v>697</v>
      </c>
      <c r="U10" s="61" t="s">
        <v>697</v>
      </c>
      <c r="V10" s="61" t="s">
        <v>697</v>
      </c>
      <c r="W10" s="87" t="s">
        <v>697</v>
      </c>
      <c r="X10" s="87" t="s">
        <v>697</v>
      </c>
      <c r="Y10" s="87" t="s">
        <v>697</v>
      </c>
      <c r="Z10" s="87" t="s">
        <v>697</v>
      </c>
      <c r="AA10" s="56"/>
    </row>
    <row r="11" spans="1:27" s="55" customFormat="1">
      <c r="A11" s="62">
        <v>70010</v>
      </c>
      <c r="B11" s="62">
        <v>1</v>
      </c>
      <c r="C11" s="62">
        <v>9</v>
      </c>
      <c r="D11" s="63">
        <v>45</v>
      </c>
      <c r="E11" s="63">
        <v>0</v>
      </c>
      <c r="F11" s="63">
        <v>0</v>
      </c>
      <c r="G11" s="63">
        <v>0</v>
      </c>
      <c r="H11" s="63">
        <v>0</v>
      </c>
      <c r="I11" s="57">
        <v>0.1</v>
      </c>
      <c r="J11" s="57" t="s">
        <v>697</v>
      </c>
      <c r="K11" s="57" t="s">
        <v>697</v>
      </c>
      <c r="L11" s="57" t="s">
        <v>697</v>
      </c>
      <c r="M11" s="58" t="s">
        <v>697</v>
      </c>
      <c r="N11" s="58" t="s">
        <v>697</v>
      </c>
      <c r="O11" s="59" t="s">
        <v>697</v>
      </c>
      <c r="P11" s="59" t="s">
        <v>697</v>
      </c>
      <c r="Q11" s="60" t="s">
        <v>697</v>
      </c>
      <c r="R11" s="60" t="s">
        <v>697</v>
      </c>
      <c r="S11" s="60" t="s">
        <v>697</v>
      </c>
      <c r="T11" s="61" t="s">
        <v>697</v>
      </c>
      <c r="U11" s="61" t="s">
        <v>697</v>
      </c>
      <c r="V11" s="61" t="s">
        <v>697</v>
      </c>
      <c r="W11" s="87" t="s">
        <v>697</v>
      </c>
      <c r="X11" s="87" t="s">
        <v>697</v>
      </c>
      <c r="Y11" s="87" t="s">
        <v>697</v>
      </c>
      <c r="Z11" s="87" t="s">
        <v>697</v>
      </c>
      <c r="AA11" s="56"/>
    </row>
    <row r="12" spans="1:27" s="55" customFormat="1">
      <c r="A12" s="62">
        <v>70011</v>
      </c>
      <c r="B12" s="62">
        <v>1</v>
      </c>
      <c r="C12" s="62">
        <v>10</v>
      </c>
      <c r="D12" s="63">
        <v>50</v>
      </c>
      <c r="E12" s="63">
        <v>0</v>
      </c>
      <c r="F12" s="63">
        <v>0</v>
      </c>
      <c r="G12" s="63">
        <v>0</v>
      </c>
      <c r="H12" s="63">
        <v>0</v>
      </c>
      <c r="I12" s="57">
        <v>0.12000000000000001</v>
      </c>
      <c r="J12" s="57">
        <v>3.6363636363636369E-2</v>
      </c>
      <c r="K12" s="57" t="s">
        <v>697</v>
      </c>
      <c r="L12" s="57" t="s">
        <v>697</v>
      </c>
      <c r="M12" s="58" t="s">
        <v>697</v>
      </c>
      <c r="N12" s="58" t="s">
        <v>697</v>
      </c>
      <c r="O12" s="59" t="s">
        <v>697</v>
      </c>
      <c r="P12" s="59" t="s">
        <v>697</v>
      </c>
      <c r="Q12" s="60" t="s">
        <v>697</v>
      </c>
      <c r="R12" s="60" t="s">
        <v>697</v>
      </c>
      <c r="S12" s="60" t="s">
        <v>697</v>
      </c>
      <c r="T12" s="61" t="s">
        <v>697</v>
      </c>
      <c r="U12" s="61" t="s">
        <v>697</v>
      </c>
      <c r="V12" s="61" t="s">
        <v>697</v>
      </c>
      <c r="W12" s="87" t="s">
        <v>697</v>
      </c>
      <c r="X12" s="87" t="s">
        <v>697</v>
      </c>
      <c r="Y12" s="87" t="s">
        <v>697</v>
      </c>
      <c r="Z12" s="87" t="s">
        <v>697</v>
      </c>
      <c r="AA12" s="56"/>
    </row>
    <row r="13" spans="1:27" s="55" customFormat="1">
      <c r="A13" s="62">
        <v>70012</v>
      </c>
      <c r="B13" s="62">
        <v>1</v>
      </c>
      <c r="C13" s="62">
        <v>11</v>
      </c>
      <c r="D13" s="63">
        <v>55</v>
      </c>
      <c r="E13" s="63">
        <v>0</v>
      </c>
      <c r="F13" s="63">
        <v>0</v>
      </c>
      <c r="G13" s="63">
        <v>0</v>
      </c>
      <c r="H13" s="63">
        <v>0</v>
      </c>
      <c r="I13" s="57">
        <v>0.14000000000000001</v>
      </c>
      <c r="J13" s="57">
        <v>7.2727272727272738E-2</v>
      </c>
      <c r="K13" s="57" t="s">
        <v>697</v>
      </c>
      <c r="L13" s="57" t="s">
        <v>697</v>
      </c>
      <c r="M13" s="58" t="s">
        <v>697</v>
      </c>
      <c r="N13" s="58" t="s">
        <v>697</v>
      </c>
      <c r="O13" s="59" t="s">
        <v>697</v>
      </c>
      <c r="P13" s="59" t="s">
        <v>697</v>
      </c>
      <c r="Q13" s="60" t="s">
        <v>697</v>
      </c>
      <c r="R13" s="60" t="s">
        <v>697</v>
      </c>
      <c r="S13" s="60" t="s">
        <v>697</v>
      </c>
      <c r="T13" s="61" t="s">
        <v>697</v>
      </c>
      <c r="U13" s="61" t="s">
        <v>697</v>
      </c>
      <c r="V13" s="61" t="s">
        <v>697</v>
      </c>
      <c r="W13" s="87" t="s">
        <v>697</v>
      </c>
      <c r="X13" s="87" t="s">
        <v>697</v>
      </c>
      <c r="Y13" s="87" t="s">
        <v>697</v>
      </c>
      <c r="Z13" s="87" t="s">
        <v>697</v>
      </c>
      <c r="AA13" s="56"/>
    </row>
    <row r="14" spans="1:27" s="55" customFormat="1">
      <c r="A14" s="62">
        <v>70013</v>
      </c>
      <c r="B14" s="62">
        <v>1</v>
      </c>
      <c r="C14" s="62">
        <v>12</v>
      </c>
      <c r="D14" s="63">
        <v>60</v>
      </c>
      <c r="E14" s="63">
        <v>0</v>
      </c>
      <c r="F14" s="63">
        <v>0</v>
      </c>
      <c r="G14" s="63">
        <v>0</v>
      </c>
      <c r="H14" s="63">
        <v>0</v>
      </c>
      <c r="I14" s="57">
        <v>0.16</v>
      </c>
      <c r="J14" s="57">
        <v>0.1090909090909091</v>
      </c>
      <c r="K14" s="57" t="s">
        <v>697</v>
      </c>
      <c r="L14" s="57" t="s">
        <v>697</v>
      </c>
      <c r="M14" s="58" t="s">
        <v>697</v>
      </c>
      <c r="N14" s="58" t="s">
        <v>697</v>
      </c>
      <c r="O14" s="59" t="s">
        <v>697</v>
      </c>
      <c r="P14" s="59" t="s">
        <v>697</v>
      </c>
      <c r="Q14" s="60" t="s">
        <v>697</v>
      </c>
      <c r="R14" s="60" t="s">
        <v>697</v>
      </c>
      <c r="S14" s="60" t="s">
        <v>697</v>
      </c>
      <c r="T14" s="61" t="s">
        <v>697</v>
      </c>
      <c r="U14" s="61" t="s">
        <v>697</v>
      </c>
      <c r="V14" s="61" t="s">
        <v>697</v>
      </c>
      <c r="W14" s="87" t="s">
        <v>697</v>
      </c>
      <c r="X14" s="87" t="s">
        <v>697</v>
      </c>
      <c r="Y14" s="87" t="s">
        <v>697</v>
      </c>
      <c r="Z14" s="87" t="s">
        <v>697</v>
      </c>
      <c r="AA14" s="56"/>
    </row>
    <row r="15" spans="1:27" s="55" customFormat="1">
      <c r="A15" s="62">
        <v>70014</v>
      </c>
      <c r="B15" s="62">
        <v>1</v>
      </c>
      <c r="C15" s="62">
        <v>13</v>
      </c>
      <c r="D15" s="63">
        <v>65</v>
      </c>
      <c r="E15" s="63">
        <v>0</v>
      </c>
      <c r="F15" s="63">
        <v>0</v>
      </c>
      <c r="G15" s="63">
        <v>0</v>
      </c>
      <c r="H15" s="63">
        <v>0</v>
      </c>
      <c r="I15" s="57">
        <v>0.18</v>
      </c>
      <c r="J15" s="57">
        <v>0.14545454545454548</v>
      </c>
      <c r="K15" s="57" t="s">
        <v>697</v>
      </c>
      <c r="L15" s="57" t="s">
        <v>697</v>
      </c>
      <c r="M15" s="58" t="s">
        <v>697</v>
      </c>
      <c r="N15" s="58" t="s">
        <v>697</v>
      </c>
      <c r="O15" s="59" t="s">
        <v>697</v>
      </c>
      <c r="P15" s="59" t="s">
        <v>697</v>
      </c>
      <c r="Q15" s="60" t="s">
        <v>697</v>
      </c>
      <c r="R15" s="60" t="s">
        <v>697</v>
      </c>
      <c r="S15" s="60" t="s">
        <v>697</v>
      </c>
      <c r="T15" s="61" t="s">
        <v>697</v>
      </c>
      <c r="U15" s="61" t="s">
        <v>697</v>
      </c>
      <c r="V15" s="61" t="s">
        <v>697</v>
      </c>
      <c r="W15" s="87" t="s">
        <v>697</v>
      </c>
      <c r="X15" s="87" t="s">
        <v>697</v>
      </c>
      <c r="Y15" s="87" t="s">
        <v>697</v>
      </c>
      <c r="Z15" s="87" t="s">
        <v>697</v>
      </c>
      <c r="AA15" s="56"/>
    </row>
    <row r="16" spans="1:27" s="55" customFormat="1">
      <c r="A16" s="62">
        <v>70015</v>
      </c>
      <c r="B16" s="62">
        <v>1</v>
      </c>
      <c r="C16" s="62">
        <v>14</v>
      </c>
      <c r="D16" s="63">
        <v>70</v>
      </c>
      <c r="E16" s="63">
        <v>0</v>
      </c>
      <c r="F16" s="63">
        <v>0</v>
      </c>
      <c r="G16" s="63">
        <v>0</v>
      </c>
      <c r="H16" s="63">
        <v>0</v>
      </c>
      <c r="I16" s="57">
        <v>0.19999999999999998</v>
      </c>
      <c r="J16" s="57">
        <v>0.18181818181818185</v>
      </c>
      <c r="K16" s="57" t="s">
        <v>697</v>
      </c>
      <c r="L16" s="57" t="s">
        <v>697</v>
      </c>
      <c r="M16" s="58" t="s">
        <v>697</v>
      </c>
      <c r="N16" s="58" t="s">
        <v>697</v>
      </c>
      <c r="O16" s="59" t="s">
        <v>697</v>
      </c>
      <c r="P16" s="59" t="s">
        <v>697</v>
      </c>
      <c r="Q16" s="60" t="s">
        <v>697</v>
      </c>
      <c r="R16" s="60" t="s">
        <v>697</v>
      </c>
      <c r="S16" s="60" t="s">
        <v>697</v>
      </c>
      <c r="T16" s="61" t="s">
        <v>697</v>
      </c>
      <c r="U16" s="61" t="s">
        <v>697</v>
      </c>
      <c r="V16" s="61" t="s">
        <v>697</v>
      </c>
      <c r="W16" s="87" t="s">
        <v>697</v>
      </c>
      <c r="X16" s="87" t="s">
        <v>697</v>
      </c>
      <c r="Y16" s="87" t="s">
        <v>697</v>
      </c>
      <c r="Z16" s="87" t="s">
        <v>697</v>
      </c>
      <c r="AA16" s="56"/>
    </row>
    <row r="17" spans="1:27" s="55" customFormat="1">
      <c r="A17" s="62">
        <v>70016</v>
      </c>
      <c r="B17" s="62">
        <v>1</v>
      </c>
      <c r="C17" s="62">
        <v>15</v>
      </c>
      <c r="D17" s="63">
        <v>75</v>
      </c>
      <c r="E17" s="63">
        <v>0</v>
      </c>
      <c r="F17" s="63">
        <v>0</v>
      </c>
      <c r="G17" s="63">
        <v>0</v>
      </c>
      <c r="H17" s="63">
        <v>0</v>
      </c>
      <c r="I17" s="57">
        <v>0.21999999999999997</v>
      </c>
      <c r="J17" s="57">
        <v>0.21818181818181823</v>
      </c>
      <c r="K17" s="57">
        <v>8.3333333333333329E-2</v>
      </c>
      <c r="L17" s="57" t="s">
        <v>697</v>
      </c>
      <c r="M17" s="58" t="s">
        <v>697</v>
      </c>
      <c r="N17" s="58" t="s">
        <v>697</v>
      </c>
      <c r="O17" s="59" t="s">
        <v>697</v>
      </c>
      <c r="P17" s="59" t="s">
        <v>697</v>
      </c>
      <c r="Q17" s="60" t="s">
        <v>697</v>
      </c>
      <c r="R17" s="60" t="s">
        <v>697</v>
      </c>
      <c r="S17" s="60" t="s">
        <v>697</v>
      </c>
      <c r="T17" s="61" t="s">
        <v>697</v>
      </c>
      <c r="U17" s="61" t="s">
        <v>697</v>
      </c>
      <c r="V17" s="61" t="s">
        <v>697</v>
      </c>
      <c r="W17" s="87" t="s">
        <v>697</v>
      </c>
      <c r="X17" s="87" t="s">
        <v>697</v>
      </c>
      <c r="Y17" s="87" t="s">
        <v>697</v>
      </c>
      <c r="Z17" s="87" t="s">
        <v>697</v>
      </c>
      <c r="AA17" s="56"/>
    </row>
    <row r="18" spans="1:27" s="55" customFormat="1">
      <c r="A18" s="62">
        <v>70017</v>
      </c>
      <c r="B18" s="62">
        <v>1</v>
      </c>
      <c r="C18" s="62">
        <v>16</v>
      </c>
      <c r="D18" s="63">
        <v>80</v>
      </c>
      <c r="E18" s="63">
        <v>0</v>
      </c>
      <c r="F18" s="63">
        <v>0</v>
      </c>
      <c r="G18" s="63">
        <v>0</v>
      </c>
      <c r="H18" s="63">
        <v>0</v>
      </c>
      <c r="I18" s="57">
        <v>0.23999999999999996</v>
      </c>
      <c r="J18" s="57">
        <v>0.25454545454545457</v>
      </c>
      <c r="K18" s="57">
        <v>0.16666666666666666</v>
      </c>
      <c r="L18" s="57" t="s">
        <v>697</v>
      </c>
      <c r="M18" s="58" t="s">
        <v>697</v>
      </c>
      <c r="N18" s="58" t="s">
        <v>697</v>
      </c>
      <c r="O18" s="59" t="s">
        <v>697</v>
      </c>
      <c r="P18" s="59" t="s">
        <v>697</v>
      </c>
      <c r="Q18" s="60" t="s">
        <v>697</v>
      </c>
      <c r="R18" s="60" t="s">
        <v>697</v>
      </c>
      <c r="S18" s="60" t="s">
        <v>697</v>
      </c>
      <c r="T18" s="61" t="s">
        <v>697</v>
      </c>
      <c r="U18" s="61" t="s">
        <v>697</v>
      </c>
      <c r="V18" s="61" t="s">
        <v>697</v>
      </c>
      <c r="W18" s="87" t="s">
        <v>697</v>
      </c>
      <c r="X18" s="87" t="s">
        <v>697</v>
      </c>
      <c r="Y18" s="87" t="s">
        <v>697</v>
      </c>
      <c r="Z18" s="87" t="s">
        <v>697</v>
      </c>
      <c r="AA18" s="56"/>
    </row>
    <row r="19" spans="1:27" s="55" customFormat="1">
      <c r="A19" s="62">
        <v>70018</v>
      </c>
      <c r="B19" s="62">
        <v>1</v>
      </c>
      <c r="C19" s="62">
        <v>17</v>
      </c>
      <c r="D19" s="63">
        <v>85</v>
      </c>
      <c r="E19" s="63">
        <v>0</v>
      </c>
      <c r="F19" s="63">
        <v>0</v>
      </c>
      <c r="G19" s="63">
        <v>0</v>
      </c>
      <c r="H19" s="63">
        <v>0</v>
      </c>
      <c r="I19" s="57">
        <v>0.25999999999999995</v>
      </c>
      <c r="J19" s="57">
        <v>0.29090909090909095</v>
      </c>
      <c r="K19" s="57">
        <v>0.25</v>
      </c>
      <c r="L19" s="57" t="s">
        <v>697</v>
      </c>
      <c r="M19" s="58" t="s">
        <v>697</v>
      </c>
      <c r="N19" s="58" t="s">
        <v>697</v>
      </c>
      <c r="O19" s="59" t="s">
        <v>697</v>
      </c>
      <c r="P19" s="59" t="s">
        <v>697</v>
      </c>
      <c r="Q19" s="60" t="s">
        <v>697</v>
      </c>
      <c r="R19" s="60" t="s">
        <v>697</v>
      </c>
      <c r="S19" s="60" t="s">
        <v>697</v>
      </c>
      <c r="T19" s="61" t="s">
        <v>697</v>
      </c>
      <c r="U19" s="61" t="s">
        <v>697</v>
      </c>
      <c r="V19" s="61" t="s">
        <v>697</v>
      </c>
      <c r="W19" s="87" t="s">
        <v>697</v>
      </c>
      <c r="X19" s="87" t="s">
        <v>697</v>
      </c>
      <c r="Y19" s="87" t="s">
        <v>697</v>
      </c>
      <c r="Z19" s="87" t="s">
        <v>697</v>
      </c>
      <c r="AA19" s="56"/>
    </row>
    <row r="20" spans="1:27" s="55" customFormat="1">
      <c r="A20" s="62">
        <v>70019</v>
      </c>
      <c r="B20" s="62">
        <v>1</v>
      </c>
      <c r="C20" s="62">
        <v>18</v>
      </c>
      <c r="D20" s="63">
        <v>90</v>
      </c>
      <c r="E20" s="63">
        <v>0</v>
      </c>
      <c r="F20" s="63">
        <v>0</v>
      </c>
      <c r="G20" s="63">
        <v>0</v>
      </c>
      <c r="H20" s="63">
        <v>0</v>
      </c>
      <c r="I20" s="57">
        <v>0.27999999999999997</v>
      </c>
      <c r="J20" s="57">
        <v>0.32727272727272733</v>
      </c>
      <c r="K20" s="57">
        <v>0.33333333333333331</v>
      </c>
      <c r="L20" s="57" t="s">
        <v>697</v>
      </c>
      <c r="M20" s="58" t="s">
        <v>697</v>
      </c>
      <c r="N20" s="58" t="s">
        <v>697</v>
      </c>
      <c r="O20" s="59" t="s">
        <v>697</v>
      </c>
      <c r="P20" s="59" t="s">
        <v>697</v>
      </c>
      <c r="Q20" s="60" t="s">
        <v>697</v>
      </c>
      <c r="R20" s="60" t="s">
        <v>697</v>
      </c>
      <c r="S20" s="60" t="s">
        <v>697</v>
      </c>
      <c r="T20" s="61" t="s">
        <v>697</v>
      </c>
      <c r="U20" s="61" t="s">
        <v>697</v>
      </c>
      <c r="V20" s="61" t="s">
        <v>697</v>
      </c>
      <c r="W20" s="87" t="s">
        <v>697</v>
      </c>
      <c r="X20" s="87" t="s">
        <v>697</v>
      </c>
      <c r="Y20" s="87" t="s">
        <v>697</v>
      </c>
      <c r="Z20" s="87" t="s">
        <v>697</v>
      </c>
      <c r="AA20" s="56"/>
    </row>
    <row r="21" spans="1:27" s="55" customFormat="1">
      <c r="A21" s="62">
        <v>70020</v>
      </c>
      <c r="B21" s="62">
        <v>1</v>
      </c>
      <c r="C21" s="62">
        <v>19</v>
      </c>
      <c r="D21" s="63">
        <v>95</v>
      </c>
      <c r="E21" s="63">
        <v>0</v>
      </c>
      <c r="F21" s="63">
        <v>0</v>
      </c>
      <c r="G21" s="63">
        <v>0</v>
      </c>
      <c r="H21" s="63">
        <v>0</v>
      </c>
      <c r="I21" s="57">
        <v>0.3</v>
      </c>
      <c r="J21" s="57">
        <v>0.3636363636363637</v>
      </c>
      <c r="K21" s="57">
        <v>0.41666666666666663</v>
      </c>
      <c r="L21" s="57" t="s">
        <v>697</v>
      </c>
      <c r="M21" s="58" t="s">
        <v>697</v>
      </c>
      <c r="N21" s="58" t="s">
        <v>697</v>
      </c>
      <c r="O21" s="59" t="s">
        <v>697</v>
      </c>
      <c r="P21" s="59" t="s">
        <v>697</v>
      </c>
      <c r="Q21" s="60" t="s">
        <v>697</v>
      </c>
      <c r="R21" s="60" t="s">
        <v>697</v>
      </c>
      <c r="S21" s="60" t="s">
        <v>697</v>
      </c>
      <c r="T21" s="61" t="s">
        <v>697</v>
      </c>
      <c r="U21" s="61" t="s">
        <v>697</v>
      </c>
      <c r="V21" s="61" t="s">
        <v>697</v>
      </c>
      <c r="W21" s="87" t="s">
        <v>697</v>
      </c>
      <c r="X21" s="87" t="s">
        <v>697</v>
      </c>
      <c r="Y21" s="87" t="s">
        <v>697</v>
      </c>
      <c r="Z21" s="87" t="s">
        <v>697</v>
      </c>
      <c r="AA21" s="56"/>
    </row>
    <row r="22" spans="1:27" s="55" customFormat="1">
      <c r="A22" s="62">
        <v>70021</v>
      </c>
      <c r="B22" s="62">
        <v>1</v>
      </c>
      <c r="C22" s="62">
        <v>20</v>
      </c>
      <c r="D22" s="63">
        <v>100</v>
      </c>
      <c r="E22" s="63">
        <v>0</v>
      </c>
      <c r="F22" s="63">
        <v>0</v>
      </c>
      <c r="G22" s="63">
        <v>0</v>
      </c>
      <c r="H22" s="63">
        <v>0</v>
      </c>
      <c r="I22" s="57">
        <v>0.32</v>
      </c>
      <c r="J22" s="57">
        <v>0.40000000000000008</v>
      </c>
      <c r="K22" s="57">
        <v>0.49999999999999994</v>
      </c>
      <c r="L22" s="57">
        <v>0.8</v>
      </c>
      <c r="M22" s="58" t="s">
        <v>697</v>
      </c>
      <c r="N22" s="58" t="s">
        <v>697</v>
      </c>
      <c r="O22" s="59" t="s">
        <v>697</v>
      </c>
      <c r="P22" s="59" t="s">
        <v>697</v>
      </c>
      <c r="Q22" s="60" t="s">
        <v>697</v>
      </c>
      <c r="R22" s="60" t="s">
        <v>697</v>
      </c>
      <c r="S22" s="60" t="s">
        <v>697</v>
      </c>
      <c r="T22" s="61" t="s">
        <v>697</v>
      </c>
      <c r="U22" s="61" t="s">
        <v>697</v>
      </c>
      <c r="V22" s="61" t="s">
        <v>697</v>
      </c>
      <c r="W22" s="87" t="s">
        <v>697</v>
      </c>
      <c r="X22" s="87" t="s">
        <v>697</v>
      </c>
      <c r="Y22" s="87" t="s">
        <v>697</v>
      </c>
      <c r="Z22" s="87" t="s">
        <v>697</v>
      </c>
      <c r="AA22" s="56"/>
    </row>
    <row r="23" spans="1:27" s="55" customFormat="1">
      <c r="A23" s="62">
        <v>70022</v>
      </c>
      <c r="B23" s="62">
        <v>2</v>
      </c>
      <c r="C23" s="62">
        <v>0</v>
      </c>
      <c r="D23" s="63">
        <v>0</v>
      </c>
      <c r="E23" s="63">
        <v>0</v>
      </c>
      <c r="F23" s="63">
        <v>0</v>
      </c>
      <c r="G23" s="63">
        <v>0</v>
      </c>
      <c r="H23" s="63">
        <v>0</v>
      </c>
      <c r="I23" s="57" t="s">
        <v>697</v>
      </c>
      <c r="J23" s="57" t="s">
        <v>697</v>
      </c>
      <c r="K23" s="57" t="s">
        <v>697</v>
      </c>
      <c r="L23" s="57" t="s">
        <v>697</v>
      </c>
      <c r="M23" s="58" t="s">
        <v>697</v>
      </c>
      <c r="N23" s="58" t="s">
        <v>697</v>
      </c>
      <c r="O23" s="59" t="s">
        <v>697</v>
      </c>
      <c r="P23" s="59" t="s">
        <v>697</v>
      </c>
      <c r="Q23" s="60" t="s">
        <v>697</v>
      </c>
      <c r="R23" s="60" t="s">
        <v>697</v>
      </c>
      <c r="S23" s="60" t="s">
        <v>697</v>
      </c>
      <c r="T23" s="61" t="s">
        <v>697</v>
      </c>
      <c r="U23" s="61" t="s">
        <v>697</v>
      </c>
      <c r="V23" s="61" t="s">
        <v>697</v>
      </c>
      <c r="W23" s="87" t="s">
        <v>697</v>
      </c>
      <c r="X23" s="87" t="s">
        <v>697</v>
      </c>
      <c r="Y23" s="87" t="s">
        <v>697</v>
      </c>
      <c r="Z23" s="87" t="s">
        <v>697</v>
      </c>
      <c r="AA23" s="56"/>
    </row>
    <row r="24" spans="1:27" s="55" customFormat="1">
      <c r="A24" s="62">
        <v>70023</v>
      </c>
      <c r="B24" s="62">
        <v>2</v>
      </c>
      <c r="C24" s="62">
        <v>1</v>
      </c>
      <c r="D24" s="63">
        <v>0</v>
      </c>
      <c r="E24" s="63">
        <v>5</v>
      </c>
      <c r="F24" s="63">
        <v>0</v>
      </c>
      <c r="G24" s="63">
        <v>0</v>
      </c>
      <c r="H24" s="63">
        <v>0</v>
      </c>
      <c r="I24" s="57" t="s">
        <v>697</v>
      </c>
      <c r="J24" s="57" t="s">
        <v>697</v>
      </c>
      <c r="K24" s="57" t="s">
        <v>697</v>
      </c>
      <c r="L24" s="57" t="s">
        <v>697</v>
      </c>
      <c r="M24" s="58" t="s">
        <v>697</v>
      </c>
      <c r="N24" s="58" t="s">
        <v>697</v>
      </c>
      <c r="O24" s="59" t="s">
        <v>697</v>
      </c>
      <c r="P24" s="59" t="s">
        <v>697</v>
      </c>
      <c r="Q24" s="60" t="s">
        <v>697</v>
      </c>
      <c r="R24" s="60" t="s">
        <v>697</v>
      </c>
      <c r="S24" s="60" t="s">
        <v>697</v>
      </c>
      <c r="T24" s="61" t="s">
        <v>697</v>
      </c>
      <c r="U24" s="61" t="s">
        <v>697</v>
      </c>
      <c r="V24" s="61" t="s">
        <v>697</v>
      </c>
      <c r="W24" s="87" t="s">
        <v>697</v>
      </c>
      <c r="X24" s="87" t="s">
        <v>697</v>
      </c>
      <c r="Y24" s="87" t="s">
        <v>697</v>
      </c>
      <c r="Z24" s="87" t="s">
        <v>697</v>
      </c>
      <c r="AA24" s="56"/>
    </row>
    <row r="25" spans="1:27" s="55" customFormat="1">
      <c r="A25" s="62">
        <v>70024</v>
      </c>
      <c r="B25" s="62">
        <v>2</v>
      </c>
      <c r="C25" s="62">
        <v>2</v>
      </c>
      <c r="D25" s="63">
        <v>0</v>
      </c>
      <c r="E25" s="63">
        <v>10</v>
      </c>
      <c r="F25" s="63">
        <v>0</v>
      </c>
      <c r="G25" s="63">
        <v>0</v>
      </c>
      <c r="H25" s="63">
        <v>0</v>
      </c>
      <c r="I25" s="57" t="s">
        <v>697</v>
      </c>
      <c r="J25" s="57" t="s">
        <v>697</v>
      </c>
      <c r="K25" s="57" t="s">
        <v>697</v>
      </c>
      <c r="L25" s="57" t="s">
        <v>697</v>
      </c>
      <c r="M25" s="58" t="s">
        <v>697</v>
      </c>
      <c r="N25" s="58" t="s">
        <v>697</v>
      </c>
      <c r="O25" s="59" t="s">
        <v>697</v>
      </c>
      <c r="P25" s="59" t="s">
        <v>697</v>
      </c>
      <c r="Q25" s="60" t="s">
        <v>697</v>
      </c>
      <c r="R25" s="60" t="s">
        <v>697</v>
      </c>
      <c r="S25" s="60" t="s">
        <v>697</v>
      </c>
      <c r="T25" s="61" t="s">
        <v>697</v>
      </c>
      <c r="U25" s="61" t="s">
        <v>697</v>
      </c>
      <c r="V25" s="61" t="s">
        <v>697</v>
      </c>
      <c r="W25" s="87" t="s">
        <v>697</v>
      </c>
      <c r="X25" s="87" t="s">
        <v>697</v>
      </c>
      <c r="Y25" s="87" t="s">
        <v>697</v>
      </c>
      <c r="Z25" s="87" t="s">
        <v>697</v>
      </c>
      <c r="AA25" s="56"/>
    </row>
    <row r="26" spans="1:27" s="55" customFormat="1">
      <c r="A26" s="62">
        <v>70025</v>
      </c>
      <c r="B26" s="62">
        <v>2</v>
      </c>
      <c r="C26" s="62">
        <v>3</v>
      </c>
      <c r="D26" s="63">
        <v>0</v>
      </c>
      <c r="E26" s="63">
        <v>15</v>
      </c>
      <c r="F26" s="63">
        <v>0</v>
      </c>
      <c r="G26" s="63">
        <v>0</v>
      </c>
      <c r="H26" s="63">
        <v>0</v>
      </c>
      <c r="I26" s="57" t="s">
        <v>697</v>
      </c>
      <c r="J26" s="57" t="s">
        <v>697</v>
      </c>
      <c r="K26" s="57" t="s">
        <v>697</v>
      </c>
      <c r="L26" s="57" t="s">
        <v>697</v>
      </c>
      <c r="M26" s="58" t="s">
        <v>697</v>
      </c>
      <c r="N26" s="58" t="s">
        <v>697</v>
      </c>
      <c r="O26" s="59" t="s">
        <v>697</v>
      </c>
      <c r="P26" s="59" t="s">
        <v>697</v>
      </c>
      <c r="Q26" s="60" t="s">
        <v>697</v>
      </c>
      <c r="R26" s="60" t="s">
        <v>697</v>
      </c>
      <c r="S26" s="60" t="s">
        <v>697</v>
      </c>
      <c r="T26" s="61" t="s">
        <v>697</v>
      </c>
      <c r="U26" s="61" t="s">
        <v>697</v>
      </c>
      <c r="V26" s="61" t="s">
        <v>697</v>
      </c>
      <c r="W26" s="87" t="s">
        <v>697</v>
      </c>
      <c r="X26" s="87" t="s">
        <v>697</v>
      </c>
      <c r="Y26" s="87" t="s">
        <v>697</v>
      </c>
      <c r="Z26" s="87" t="s">
        <v>697</v>
      </c>
      <c r="AA26" s="56"/>
    </row>
    <row r="27" spans="1:27" s="55" customFormat="1">
      <c r="A27" s="62">
        <v>70026</v>
      </c>
      <c r="B27" s="62">
        <v>2</v>
      </c>
      <c r="C27" s="62">
        <v>4</v>
      </c>
      <c r="D27" s="63">
        <v>0</v>
      </c>
      <c r="E27" s="63">
        <v>20</v>
      </c>
      <c r="F27" s="63">
        <v>0</v>
      </c>
      <c r="G27" s="63">
        <v>0</v>
      </c>
      <c r="H27" s="63">
        <v>0</v>
      </c>
      <c r="I27" s="57" t="s">
        <v>697</v>
      </c>
      <c r="J27" s="57" t="s">
        <v>697</v>
      </c>
      <c r="K27" s="57" t="s">
        <v>697</v>
      </c>
      <c r="L27" s="57" t="s">
        <v>697</v>
      </c>
      <c r="M27" s="58" t="s">
        <v>697</v>
      </c>
      <c r="N27" s="58" t="s">
        <v>697</v>
      </c>
      <c r="O27" s="59" t="s">
        <v>697</v>
      </c>
      <c r="P27" s="59" t="s">
        <v>697</v>
      </c>
      <c r="Q27" s="60" t="s">
        <v>697</v>
      </c>
      <c r="R27" s="60" t="s">
        <v>697</v>
      </c>
      <c r="S27" s="60" t="s">
        <v>697</v>
      </c>
      <c r="T27" s="61" t="s">
        <v>697</v>
      </c>
      <c r="U27" s="61" t="s">
        <v>697</v>
      </c>
      <c r="V27" s="61" t="s">
        <v>697</v>
      </c>
      <c r="W27" s="87" t="s">
        <v>697</v>
      </c>
      <c r="X27" s="87" t="s">
        <v>697</v>
      </c>
      <c r="Y27" s="87" t="s">
        <v>697</v>
      </c>
      <c r="Z27" s="87" t="s">
        <v>697</v>
      </c>
      <c r="AA27" s="56"/>
    </row>
    <row r="28" spans="1:27" s="55" customFormat="1">
      <c r="A28" s="62">
        <v>70027</v>
      </c>
      <c r="B28" s="62">
        <v>2</v>
      </c>
      <c r="C28" s="62">
        <v>5</v>
      </c>
      <c r="D28" s="63">
        <v>0</v>
      </c>
      <c r="E28" s="63">
        <v>25</v>
      </c>
      <c r="F28" s="63">
        <v>0</v>
      </c>
      <c r="G28" s="63">
        <v>0</v>
      </c>
      <c r="H28" s="63">
        <v>0</v>
      </c>
      <c r="I28" s="57" t="s">
        <v>697</v>
      </c>
      <c r="J28" s="57" t="s">
        <v>697</v>
      </c>
      <c r="K28" s="57" t="s">
        <v>697</v>
      </c>
      <c r="L28" s="57" t="s">
        <v>697</v>
      </c>
      <c r="M28" s="58">
        <v>1.2499999999999997E-2</v>
      </c>
      <c r="N28" s="58" t="s">
        <v>697</v>
      </c>
      <c r="O28" s="59" t="s">
        <v>697</v>
      </c>
      <c r="P28" s="59" t="s">
        <v>697</v>
      </c>
      <c r="Q28" s="60" t="s">
        <v>697</v>
      </c>
      <c r="R28" s="60" t="s">
        <v>697</v>
      </c>
      <c r="S28" s="60" t="s">
        <v>697</v>
      </c>
      <c r="T28" s="61" t="s">
        <v>697</v>
      </c>
      <c r="U28" s="61" t="s">
        <v>697</v>
      </c>
      <c r="V28" s="61" t="s">
        <v>697</v>
      </c>
      <c r="W28" s="87" t="s">
        <v>697</v>
      </c>
      <c r="X28" s="87" t="s">
        <v>697</v>
      </c>
      <c r="Y28" s="87" t="s">
        <v>697</v>
      </c>
      <c r="Z28" s="87" t="s">
        <v>697</v>
      </c>
      <c r="AA28" s="56"/>
    </row>
    <row r="29" spans="1:27" s="55" customFormat="1">
      <c r="A29" s="62">
        <v>70028</v>
      </c>
      <c r="B29" s="62">
        <v>2</v>
      </c>
      <c r="C29" s="62">
        <v>6</v>
      </c>
      <c r="D29" s="63">
        <v>0</v>
      </c>
      <c r="E29" s="63">
        <v>30</v>
      </c>
      <c r="F29" s="63">
        <v>0</v>
      </c>
      <c r="G29" s="63">
        <v>0</v>
      </c>
      <c r="H29" s="63">
        <v>0</v>
      </c>
      <c r="I29" s="57" t="s">
        <v>697</v>
      </c>
      <c r="J29" s="57" t="s">
        <v>697</v>
      </c>
      <c r="K29" s="57" t="s">
        <v>697</v>
      </c>
      <c r="L29" s="57" t="s">
        <v>697</v>
      </c>
      <c r="M29" s="58">
        <v>2.4999999999999994E-2</v>
      </c>
      <c r="N29" s="58" t="s">
        <v>697</v>
      </c>
      <c r="O29" s="59" t="s">
        <v>697</v>
      </c>
      <c r="P29" s="59" t="s">
        <v>697</v>
      </c>
      <c r="Q29" s="60" t="s">
        <v>697</v>
      </c>
      <c r="R29" s="60" t="s">
        <v>697</v>
      </c>
      <c r="S29" s="60" t="s">
        <v>697</v>
      </c>
      <c r="T29" s="61" t="s">
        <v>697</v>
      </c>
      <c r="U29" s="61" t="s">
        <v>697</v>
      </c>
      <c r="V29" s="61" t="s">
        <v>697</v>
      </c>
      <c r="W29" s="87" t="s">
        <v>697</v>
      </c>
      <c r="X29" s="87" t="s">
        <v>697</v>
      </c>
      <c r="Y29" s="87" t="s">
        <v>697</v>
      </c>
      <c r="Z29" s="87" t="s">
        <v>697</v>
      </c>
      <c r="AA29" s="56"/>
    </row>
    <row r="30" spans="1:27" s="55" customFormat="1">
      <c r="A30" s="62">
        <v>70029</v>
      </c>
      <c r="B30" s="62">
        <v>2</v>
      </c>
      <c r="C30" s="62">
        <v>7</v>
      </c>
      <c r="D30" s="63">
        <v>0</v>
      </c>
      <c r="E30" s="63">
        <v>35</v>
      </c>
      <c r="F30" s="63">
        <v>0</v>
      </c>
      <c r="G30" s="63">
        <v>0</v>
      </c>
      <c r="H30" s="63">
        <v>0</v>
      </c>
      <c r="I30" s="57" t="s">
        <v>697</v>
      </c>
      <c r="J30" s="57" t="s">
        <v>697</v>
      </c>
      <c r="K30" s="57" t="s">
        <v>697</v>
      </c>
      <c r="L30" s="57" t="s">
        <v>697</v>
      </c>
      <c r="M30" s="58">
        <v>3.7500000000000006E-2</v>
      </c>
      <c r="N30" s="58" t="s">
        <v>697</v>
      </c>
      <c r="O30" s="59" t="s">
        <v>697</v>
      </c>
      <c r="P30" s="59" t="s">
        <v>697</v>
      </c>
      <c r="Q30" s="60" t="s">
        <v>697</v>
      </c>
      <c r="R30" s="60" t="s">
        <v>697</v>
      </c>
      <c r="S30" s="60" t="s">
        <v>697</v>
      </c>
      <c r="T30" s="61" t="s">
        <v>697</v>
      </c>
      <c r="U30" s="61" t="s">
        <v>697</v>
      </c>
      <c r="V30" s="61" t="s">
        <v>697</v>
      </c>
      <c r="W30" s="87" t="s">
        <v>697</v>
      </c>
      <c r="X30" s="87" t="s">
        <v>697</v>
      </c>
      <c r="Y30" s="87" t="s">
        <v>697</v>
      </c>
      <c r="Z30" s="87" t="s">
        <v>697</v>
      </c>
      <c r="AA30" s="56"/>
    </row>
    <row r="31" spans="1:27" s="55" customFormat="1">
      <c r="A31" s="62">
        <v>70030</v>
      </c>
      <c r="B31" s="62">
        <v>2</v>
      </c>
      <c r="C31" s="62">
        <v>8</v>
      </c>
      <c r="D31" s="63">
        <v>0</v>
      </c>
      <c r="E31" s="63">
        <v>40</v>
      </c>
      <c r="F31" s="63">
        <v>0</v>
      </c>
      <c r="G31" s="63">
        <v>0</v>
      </c>
      <c r="H31" s="63">
        <v>0</v>
      </c>
      <c r="I31" s="57" t="s">
        <v>697</v>
      </c>
      <c r="J31" s="57" t="s">
        <v>697</v>
      </c>
      <c r="K31" s="57" t="s">
        <v>697</v>
      </c>
      <c r="L31" s="57" t="s">
        <v>697</v>
      </c>
      <c r="M31" s="58">
        <v>5.0000000000000017E-2</v>
      </c>
      <c r="N31" s="58" t="s">
        <v>697</v>
      </c>
      <c r="O31" s="59" t="s">
        <v>697</v>
      </c>
      <c r="P31" s="59" t="s">
        <v>697</v>
      </c>
      <c r="Q31" s="60" t="s">
        <v>697</v>
      </c>
      <c r="R31" s="60" t="s">
        <v>697</v>
      </c>
      <c r="S31" s="60" t="s">
        <v>697</v>
      </c>
      <c r="T31" s="61" t="s">
        <v>697</v>
      </c>
      <c r="U31" s="61" t="s">
        <v>697</v>
      </c>
      <c r="V31" s="61" t="s">
        <v>697</v>
      </c>
      <c r="W31" s="87" t="s">
        <v>697</v>
      </c>
      <c r="X31" s="87" t="s">
        <v>697</v>
      </c>
      <c r="Y31" s="87" t="s">
        <v>697</v>
      </c>
      <c r="Z31" s="87" t="s">
        <v>697</v>
      </c>
      <c r="AA31" s="56"/>
    </row>
    <row r="32" spans="1:27" s="55" customFormat="1">
      <c r="A32" s="62">
        <v>70031</v>
      </c>
      <c r="B32" s="62">
        <v>2</v>
      </c>
      <c r="C32" s="62">
        <v>9</v>
      </c>
      <c r="D32" s="63">
        <v>0</v>
      </c>
      <c r="E32" s="63">
        <v>45</v>
      </c>
      <c r="F32" s="63">
        <v>0</v>
      </c>
      <c r="G32" s="63">
        <v>0</v>
      </c>
      <c r="H32" s="63">
        <v>0</v>
      </c>
      <c r="I32" s="57" t="s">
        <v>697</v>
      </c>
      <c r="J32" s="57" t="s">
        <v>697</v>
      </c>
      <c r="K32" s="57" t="s">
        <v>697</v>
      </c>
      <c r="L32" s="57" t="s">
        <v>697</v>
      </c>
      <c r="M32" s="58">
        <v>6.2500000000000028E-2</v>
      </c>
      <c r="N32" s="58" t="s">
        <v>697</v>
      </c>
      <c r="O32" s="59" t="s">
        <v>697</v>
      </c>
      <c r="P32" s="59" t="s">
        <v>697</v>
      </c>
      <c r="Q32" s="60" t="s">
        <v>697</v>
      </c>
      <c r="R32" s="60" t="s">
        <v>697</v>
      </c>
      <c r="S32" s="60" t="s">
        <v>697</v>
      </c>
      <c r="T32" s="61" t="s">
        <v>697</v>
      </c>
      <c r="U32" s="61" t="s">
        <v>697</v>
      </c>
      <c r="V32" s="61" t="s">
        <v>697</v>
      </c>
      <c r="W32" s="87" t="s">
        <v>697</v>
      </c>
      <c r="X32" s="87" t="s">
        <v>697</v>
      </c>
      <c r="Y32" s="87" t="s">
        <v>697</v>
      </c>
      <c r="Z32" s="87" t="s">
        <v>697</v>
      </c>
      <c r="AA32" s="56"/>
    </row>
    <row r="33" spans="1:27" s="55" customFormat="1">
      <c r="A33" s="62">
        <v>70032</v>
      </c>
      <c r="B33" s="62">
        <v>2</v>
      </c>
      <c r="C33" s="62">
        <v>10</v>
      </c>
      <c r="D33" s="63">
        <v>0</v>
      </c>
      <c r="E33" s="63">
        <v>50</v>
      </c>
      <c r="F33" s="63">
        <v>0</v>
      </c>
      <c r="G33" s="63">
        <v>0</v>
      </c>
      <c r="H33" s="63">
        <v>0</v>
      </c>
      <c r="I33" s="57" t="s">
        <v>697</v>
      </c>
      <c r="J33" s="57" t="s">
        <v>697</v>
      </c>
      <c r="K33" s="57" t="s">
        <v>697</v>
      </c>
      <c r="L33" s="57" t="s">
        <v>697</v>
      </c>
      <c r="M33" s="58">
        <v>7.5000000000000039E-2</v>
      </c>
      <c r="N33" s="58">
        <v>4.5454545454545456E-2</v>
      </c>
      <c r="O33" s="59" t="s">
        <v>697</v>
      </c>
      <c r="P33" s="59" t="s">
        <v>697</v>
      </c>
      <c r="Q33" s="60" t="s">
        <v>697</v>
      </c>
      <c r="R33" s="60" t="s">
        <v>697</v>
      </c>
      <c r="S33" s="60" t="s">
        <v>697</v>
      </c>
      <c r="T33" s="61" t="s">
        <v>697</v>
      </c>
      <c r="U33" s="61" t="s">
        <v>697</v>
      </c>
      <c r="V33" s="61" t="s">
        <v>697</v>
      </c>
      <c r="W33" s="87" t="s">
        <v>697</v>
      </c>
      <c r="X33" s="87" t="s">
        <v>697</v>
      </c>
      <c r="Y33" s="87" t="s">
        <v>697</v>
      </c>
      <c r="Z33" s="87" t="s">
        <v>697</v>
      </c>
      <c r="AA33" s="56"/>
    </row>
    <row r="34" spans="1:27" s="55" customFormat="1">
      <c r="A34" s="62">
        <v>70033</v>
      </c>
      <c r="B34" s="62">
        <v>2</v>
      </c>
      <c r="C34" s="62">
        <v>11</v>
      </c>
      <c r="D34" s="63">
        <v>0</v>
      </c>
      <c r="E34" s="63">
        <v>55</v>
      </c>
      <c r="F34" s="63">
        <v>0</v>
      </c>
      <c r="G34" s="63">
        <v>0</v>
      </c>
      <c r="H34" s="63">
        <v>0</v>
      </c>
      <c r="I34" s="57" t="s">
        <v>697</v>
      </c>
      <c r="J34" s="57" t="s">
        <v>697</v>
      </c>
      <c r="K34" s="57" t="s">
        <v>697</v>
      </c>
      <c r="L34" s="57" t="s">
        <v>697</v>
      </c>
      <c r="M34" s="58">
        <v>8.750000000000005E-2</v>
      </c>
      <c r="N34" s="58">
        <v>9.0909090909090912E-2</v>
      </c>
      <c r="O34" s="59" t="s">
        <v>697</v>
      </c>
      <c r="P34" s="59" t="s">
        <v>697</v>
      </c>
      <c r="Q34" s="60" t="s">
        <v>697</v>
      </c>
      <c r="R34" s="60" t="s">
        <v>697</v>
      </c>
      <c r="S34" s="60" t="s">
        <v>697</v>
      </c>
      <c r="T34" s="61" t="s">
        <v>697</v>
      </c>
      <c r="U34" s="61" t="s">
        <v>697</v>
      </c>
      <c r="V34" s="61" t="s">
        <v>697</v>
      </c>
      <c r="W34" s="87" t="s">
        <v>697</v>
      </c>
      <c r="X34" s="87" t="s">
        <v>697</v>
      </c>
      <c r="Y34" s="87" t="s">
        <v>697</v>
      </c>
      <c r="Z34" s="87" t="s">
        <v>697</v>
      </c>
      <c r="AA34" s="56"/>
    </row>
    <row r="35" spans="1:27" s="55" customFormat="1">
      <c r="A35" s="62">
        <v>70034</v>
      </c>
      <c r="B35" s="62">
        <v>2</v>
      </c>
      <c r="C35" s="62">
        <v>12</v>
      </c>
      <c r="D35" s="63">
        <v>0</v>
      </c>
      <c r="E35" s="63">
        <v>60</v>
      </c>
      <c r="F35" s="63">
        <v>0</v>
      </c>
      <c r="G35" s="63">
        <v>0</v>
      </c>
      <c r="H35" s="63">
        <v>0</v>
      </c>
      <c r="I35" s="57" t="s">
        <v>697</v>
      </c>
      <c r="J35" s="57" t="s">
        <v>697</v>
      </c>
      <c r="K35" s="57" t="s">
        <v>697</v>
      </c>
      <c r="L35" s="57" t="s">
        <v>697</v>
      </c>
      <c r="M35" s="58">
        <v>0.10000000000000006</v>
      </c>
      <c r="N35" s="58">
        <v>0.13636363636363635</v>
      </c>
      <c r="O35" s="59" t="s">
        <v>697</v>
      </c>
      <c r="P35" s="59" t="s">
        <v>697</v>
      </c>
      <c r="Q35" s="60" t="s">
        <v>697</v>
      </c>
      <c r="R35" s="60" t="s">
        <v>697</v>
      </c>
      <c r="S35" s="60" t="s">
        <v>697</v>
      </c>
      <c r="T35" s="61" t="s">
        <v>697</v>
      </c>
      <c r="U35" s="61" t="s">
        <v>697</v>
      </c>
      <c r="V35" s="61" t="s">
        <v>697</v>
      </c>
      <c r="W35" s="87" t="s">
        <v>697</v>
      </c>
      <c r="X35" s="87" t="s">
        <v>697</v>
      </c>
      <c r="Y35" s="87" t="s">
        <v>697</v>
      </c>
      <c r="Z35" s="87" t="s">
        <v>697</v>
      </c>
      <c r="AA35" s="56"/>
    </row>
    <row r="36" spans="1:27" s="55" customFormat="1">
      <c r="A36" s="62">
        <v>70035</v>
      </c>
      <c r="B36" s="62">
        <v>2</v>
      </c>
      <c r="C36" s="62">
        <v>13</v>
      </c>
      <c r="D36" s="63">
        <v>0</v>
      </c>
      <c r="E36" s="63">
        <v>65</v>
      </c>
      <c r="F36" s="63">
        <v>0</v>
      </c>
      <c r="G36" s="63">
        <v>0</v>
      </c>
      <c r="H36" s="63">
        <v>0</v>
      </c>
      <c r="I36" s="57" t="s">
        <v>697</v>
      </c>
      <c r="J36" s="57" t="s">
        <v>697</v>
      </c>
      <c r="K36" s="57" t="s">
        <v>697</v>
      </c>
      <c r="L36" s="57" t="s">
        <v>697</v>
      </c>
      <c r="M36" s="58">
        <v>0.11250000000000007</v>
      </c>
      <c r="N36" s="58">
        <v>0.18181818181818182</v>
      </c>
      <c r="O36" s="59" t="s">
        <v>697</v>
      </c>
      <c r="P36" s="59" t="s">
        <v>697</v>
      </c>
      <c r="Q36" s="60" t="s">
        <v>697</v>
      </c>
      <c r="R36" s="60" t="s">
        <v>697</v>
      </c>
      <c r="S36" s="60" t="s">
        <v>697</v>
      </c>
      <c r="T36" s="61" t="s">
        <v>697</v>
      </c>
      <c r="U36" s="61" t="s">
        <v>697</v>
      </c>
      <c r="V36" s="61" t="s">
        <v>697</v>
      </c>
      <c r="W36" s="87" t="s">
        <v>697</v>
      </c>
      <c r="X36" s="87" t="s">
        <v>697</v>
      </c>
      <c r="Y36" s="87" t="s">
        <v>697</v>
      </c>
      <c r="Z36" s="87" t="s">
        <v>697</v>
      </c>
      <c r="AA36" s="56"/>
    </row>
    <row r="37" spans="1:27" s="55" customFormat="1">
      <c r="A37" s="62">
        <v>70036</v>
      </c>
      <c r="B37" s="62">
        <v>2</v>
      </c>
      <c r="C37" s="62">
        <v>14</v>
      </c>
      <c r="D37" s="63">
        <v>0</v>
      </c>
      <c r="E37" s="63">
        <v>70</v>
      </c>
      <c r="F37" s="63">
        <v>0</v>
      </c>
      <c r="G37" s="63">
        <v>0</v>
      </c>
      <c r="H37" s="63">
        <v>0</v>
      </c>
      <c r="I37" s="57" t="s">
        <v>697</v>
      </c>
      <c r="J37" s="57" t="s">
        <v>697</v>
      </c>
      <c r="K37" s="57" t="s">
        <v>697</v>
      </c>
      <c r="L37" s="57" t="s">
        <v>697</v>
      </c>
      <c r="M37" s="58">
        <v>0.12500000000000008</v>
      </c>
      <c r="N37" s="58">
        <v>0.22727272727272729</v>
      </c>
      <c r="O37" s="59" t="s">
        <v>697</v>
      </c>
      <c r="P37" s="59" t="s">
        <v>697</v>
      </c>
      <c r="Q37" s="60" t="s">
        <v>697</v>
      </c>
      <c r="R37" s="60" t="s">
        <v>697</v>
      </c>
      <c r="S37" s="60" t="s">
        <v>697</v>
      </c>
      <c r="T37" s="61" t="s">
        <v>697</v>
      </c>
      <c r="U37" s="61" t="s">
        <v>697</v>
      </c>
      <c r="V37" s="61" t="s">
        <v>697</v>
      </c>
      <c r="W37" s="87" t="s">
        <v>697</v>
      </c>
      <c r="X37" s="87" t="s">
        <v>697</v>
      </c>
      <c r="Y37" s="87" t="s">
        <v>697</v>
      </c>
      <c r="Z37" s="87" t="s">
        <v>697</v>
      </c>
      <c r="AA37" s="56"/>
    </row>
    <row r="38" spans="1:27" s="55" customFormat="1">
      <c r="A38" s="62">
        <v>70037</v>
      </c>
      <c r="B38" s="62">
        <v>2</v>
      </c>
      <c r="C38" s="62">
        <v>15</v>
      </c>
      <c r="D38" s="63">
        <v>0</v>
      </c>
      <c r="E38" s="63">
        <v>75</v>
      </c>
      <c r="F38" s="63">
        <v>0</v>
      </c>
      <c r="G38" s="63">
        <v>0</v>
      </c>
      <c r="H38" s="63">
        <v>0</v>
      </c>
      <c r="I38" s="57">
        <v>3.3333333333333333E-2</v>
      </c>
      <c r="J38" s="57" t="s">
        <v>697</v>
      </c>
      <c r="K38" s="57" t="s">
        <v>697</v>
      </c>
      <c r="L38" s="57" t="s">
        <v>697</v>
      </c>
      <c r="M38" s="58">
        <v>0.13750000000000009</v>
      </c>
      <c r="N38" s="58">
        <v>0.27272727272727276</v>
      </c>
      <c r="O38" s="59" t="s">
        <v>697</v>
      </c>
      <c r="P38" s="59" t="s">
        <v>697</v>
      </c>
      <c r="Q38" s="60" t="s">
        <v>697</v>
      </c>
      <c r="R38" s="60" t="s">
        <v>697</v>
      </c>
      <c r="S38" s="60" t="s">
        <v>697</v>
      </c>
      <c r="T38" s="61" t="s">
        <v>697</v>
      </c>
      <c r="U38" s="61" t="s">
        <v>697</v>
      </c>
      <c r="V38" s="61" t="s">
        <v>697</v>
      </c>
      <c r="W38" s="87" t="s">
        <v>697</v>
      </c>
      <c r="X38" s="87" t="s">
        <v>697</v>
      </c>
      <c r="Y38" s="87" t="s">
        <v>697</v>
      </c>
      <c r="Z38" s="87" t="s">
        <v>697</v>
      </c>
      <c r="AA38" s="56"/>
    </row>
    <row r="39" spans="1:27" s="55" customFormat="1">
      <c r="A39" s="62">
        <v>70038</v>
      </c>
      <c r="B39" s="62">
        <v>2</v>
      </c>
      <c r="C39" s="62">
        <v>16</v>
      </c>
      <c r="D39" s="63">
        <v>0</v>
      </c>
      <c r="E39" s="63">
        <v>80</v>
      </c>
      <c r="F39" s="63">
        <v>0</v>
      </c>
      <c r="G39" s="63">
        <v>0</v>
      </c>
      <c r="H39" s="63">
        <v>0</v>
      </c>
      <c r="I39" s="57">
        <v>6.6666666666666666E-2</v>
      </c>
      <c r="J39" s="57" t="s">
        <v>697</v>
      </c>
      <c r="K39" s="57" t="s">
        <v>697</v>
      </c>
      <c r="L39" s="57" t="s">
        <v>697</v>
      </c>
      <c r="M39" s="58">
        <v>0.15000000000000011</v>
      </c>
      <c r="N39" s="58">
        <v>0.31818181818181823</v>
      </c>
      <c r="O39" s="59" t="s">
        <v>697</v>
      </c>
      <c r="P39" s="59" t="s">
        <v>697</v>
      </c>
      <c r="Q39" s="60" t="s">
        <v>697</v>
      </c>
      <c r="R39" s="60" t="s">
        <v>697</v>
      </c>
      <c r="S39" s="60" t="s">
        <v>697</v>
      </c>
      <c r="T39" s="61" t="s">
        <v>697</v>
      </c>
      <c r="U39" s="61" t="s">
        <v>697</v>
      </c>
      <c r="V39" s="61" t="s">
        <v>697</v>
      </c>
      <c r="W39" s="87" t="s">
        <v>697</v>
      </c>
      <c r="X39" s="87" t="s">
        <v>697</v>
      </c>
      <c r="Y39" s="87" t="s">
        <v>697</v>
      </c>
      <c r="Z39" s="87" t="s">
        <v>697</v>
      </c>
      <c r="AA39" s="56"/>
    </row>
    <row r="40" spans="1:27" s="55" customFormat="1">
      <c r="A40" s="62">
        <v>70039</v>
      </c>
      <c r="B40" s="62">
        <v>2</v>
      </c>
      <c r="C40" s="62">
        <v>17</v>
      </c>
      <c r="D40" s="63">
        <v>0</v>
      </c>
      <c r="E40" s="63">
        <v>85</v>
      </c>
      <c r="F40" s="63">
        <v>0</v>
      </c>
      <c r="G40" s="63">
        <v>0</v>
      </c>
      <c r="H40" s="63">
        <v>0</v>
      </c>
      <c r="I40" s="57">
        <v>0.1</v>
      </c>
      <c r="J40" s="57" t="s">
        <v>697</v>
      </c>
      <c r="K40" s="57" t="s">
        <v>697</v>
      </c>
      <c r="L40" s="57" t="s">
        <v>697</v>
      </c>
      <c r="M40" s="58">
        <v>0.16250000000000012</v>
      </c>
      <c r="N40" s="58">
        <v>0.3636363636363637</v>
      </c>
      <c r="O40" s="59" t="s">
        <v>697</v>
      </c>
      <c r="P40" s="59" t="s">
        <v>697</v>
      </c>
      <c r="Q40" s="60" t="s">
        <v>697</v>
      </c>
      <c r="R40" s="60" t="s">
        <v>697</v>
      </c>
      <c r="S40" s="60" t="s">
        <v>697</v>
      </c>
      <c r="T40" s="61" t="s">
        <v>697</v>
      </c>
      <c r="U40" s="61" t="s">
        <v>697</v>
      </c>
      <c r="V40" s="61" t="s">
        <v>697</v>
      </c>
      <c r="W40" s="87" t="s">
        <v>697</v>
      </c>
      <c r="X40" s="87" t="s">
        <v>697</v>
      </c>
      <c r="Y40" s="87" t="s">
        <v>697</v>
      </c>
      <c r="Z40" s="87" t="s">
        <v>697</v>
      </c>
      <c r="AA40" s="56"/>
    </row>
    <row r="41" spans="1:27" s="55" customFormat="1">
      <c r="A41" s="62">
        <v>70040</v>
      </c>
      <c r="B41" s="62">
        <v>2</v>
      </c>
      <c r="C41" s="62">
        <v>18</v>
      </c>
      <c r="D41" s="63">
        <v>0</v>
      </c>
      <c r="E41" s="63">
        <v>90</v>
      </c>
      <c r="F41" s="63">
        <v>0</v>
      </c>
      <c r="G41" s="63">
        <v>0</v>
      </c>
      <c r="H41" s="63">
        <v>0</v>
      </c>
      <c r="I41" s="57">
        <v>0.13333333333333333</v>
      </c>
      <c r="J41" s="57" t="s">
        <v>697</v>
      </c>
      <c r="K41" s="57" t="s">
        <v>697</v>
      </c>
      <c r="L41" s="57" t="s">
        <v>697</v>
      </c>
      <c r="M41" s="58">
        <v>0.17500000000000013</v>
      </c>
      <c r="N41" s="58">
        <v>0.40909090909090917</v>
      </c>
      <c r="O41" s="59" t="s">
        <v>697</v>
      </c>
      <c r="P41" s="59" t="s">
        <v>697</v>
      </c>
      <c r="Q41" s="60" t="s">
        <v>697</v>
      </c>
      <c r="R41" s="60" t="s">
        <v>697</v>
      </c>
      <c r="S41" s="60" t="s">
        <v>697</v>
      </c>
      <c r="T41" s="61" t="s">
        <v>697</v>
      </c>
      <c r="U41" s="61" t="s">
        <v>697</v>
      </c>
      <c r="V41" s="61" t="s">
        <v>697</v>
      </c>
      <c r="W41" s="87" t="s">
        <v>697</v>
      </c>
      <c r="X41" s="87" t="s">
        <v>697</v>
      </c>
      <c r="Y41" s="87" t="s">
        <v>697</v>
      </c>
      <c r="Z41" s="87" t="s">
        <v>697</v>
      </c>
      <c r="AA41" s="56"/>
    </row>
    <row r="42" spans="1:27" s="55" customFormat="1">
      <c r="A42" s="62">
        <v>70041</v>
      </c>
      <c r="B42" s="62">
        <v>2</v>
      </c>
      <c r="C42" s="62">
        <v>19</v>
      </c>
      <c r="D42" s="63">
        <v>0</v>
      </c>
      <c r="E42" s="63">
        <v>95</v>
      </c>
      <c r="F42" s="63">
        <v>0</v>
      </c>
      <c r="G42" s="63">
        <v>0</v>
      </c>
      <c r="H42" s="63">
        <v>0</v>
      </c>
      <c r="I42" s="57">
        <v>0.16666666666666666</v>
      </c>
      <c r="J42" s="57" t="s">
        <v>697</v>
      </c>
      <c r="K42" s="57" t="s">
        <v>697</v>
      </c>
      <c r="L42" s="57" t="s">
        <v>697</v>
      </c>
      <c r="M42" s="58">
        <v>0.18750000000000014</v>
      </c>
      <c r="N42" s="58">
        <v>0.45454545454545464</v>
      </c>
      <c r="O42" s="59" t="s">
        <v>697</v>
      </c>
      <c r="P42" s="59" t="s">
        <v>697</v>
      </c>
      <c r="Q42" s="60" t="s">
        <v>697</v>
      </c>
      <c r="R42" s="60" t="s">
        <v>697</v>
      </c>
      <c r="S42" s="60" t="s">
        <v>697</v>
      </c>
      <c r="T42" s="61" t="s">
        <v>697</v>
      </c>
      <c r="U42" s="61" t="s">
        <v>697</v>
      </c>
      <c r="V42" s="61" t="s">
        <v>697</v>
      </c>
      <c r="W42" s="87" t="s">
        <v>697</v>
      </c>
      <c r="X42" s="87" t="s">
        <v>697</v>
      </c>
      <c r="Y42" s="87" t="s">
        <v>697</v>
      </c>
      <c r="Z42" s="87" t="s">
        <v>697</v>
      </c>
      <c r="AA42" s="56"/>
    </row>
    <row r="43" spans="1:27" s="55" customFormat="1">
      <c r="A43" s="62">
        <v>70042</v>
      </c>
      <c r="B43" s="62">
        <v>2</v>
      </c>
      <c r="C43" s="62">
        <v>20</v>
      </c>
      <c r="D43" s="63">
        <v>0</v>
      </c>
      <c r="E43" s="63">
        <v>100</v>
      </c>
      <c r="F43" s="63">
        <v>0</v>
      </c>
      <c r="G43" s="63">
        <v>0</v>
      </c>
      <c r="H43" s="63">
        <v>0</v>
      </c>
      <c r="I43" s="57">
        <v>0.19999999999999998</v>
      </c>
      <c r="J43" s="57" t="s">
        <v>697</v>
      </c>
      <c r="K43" s="57" t="s">
        <v>697</v>
      </c>
      <c r="L43" s="57" t="s">
        <v>697</v>
      </c>
      <c r="M43" s="58">
        <v>0.20000000000000015</v>
      </c>
      <c r="N43" s="58">
        <v>0.50000000000000011</v>
      </c>
      <c r="O43" s="59" t="s">
        <v>697</v>
      </c>
      <c r="P43" s="59" t="s">
        <v>697</v>
      </c>
      <c r="Q43" s="60" t="s">
        <v>697</v>
      </c>
      <c r="R43" s="60" t="s">
        <v>697</v>
      </c>
      <c r="S43" s="60" t="s">
        <v>697</v>
      </c>
      <c r="T43" s="61" t="s">
        <v>697</v>
      </c>
      <c r="U43" s="61" t="s">
        <v>697</v>
      </c>
      <c r="V43" s="61" t="s">
        <v>697</v>
      </c>
      <c r="W43" s="87" t="s">
        <v>697</v>
      </c>
      <c r="X43" s="87" t="s">
        <v>697</v>
      </c>
      <c r="Y43" s="87" t="s">
        <v>697</v>
      </c>
      <c r="Z43" s="87" t="s">
        <v>697</v>
      </c>
      <c r="AA43" s="56"/>
    </row>
    <row r="44" spans="1:27" s="55" customFormat="1">
      <c r="A44" s="62">
        <v>70043</v>
      </c>
      <c r="B44" s="62">
        <v>3</v>
      </c>
      <c r="C44" s="62">
        <v>0</v>
      </c>
      <c r="D44" s="63">
        <v>0</v>
      </c>
      <c r="E44" s="63">
        <v>0</v>
      </c>
      <c r="F44" s="63">
        <v>0</v>
      </c>
      <c r="G44" s="63">
        <v>0</v>
      </c>
      <c r="H44" s="63">
        <v>0</v>
      </c>
      <c r="I44" s="57" t="s">
        <v>697</v>
      </c>
      <c r="J44" s="57" t="s">
        <v>697</v>
      </c>
      <c r="K44" s="57" t="s">
        <v>697</v>
      </c>
      <c r="L44" s="57" t="s">
        <v>697</v>
      </c>
      <c r="M44" s="58" t="s">
        <v>697</v>
      </c>
      <c r="N44" s="58" t="s">
        <v>697</v>
      </c>
      <c r="O44" s="59" t="s">
        <v>697</v>
      </c>
      <c r="P44" s="59" t="s">
        <v>697</v>
      </c>
      <c r="Q44" s="60" t="s">
        <v>697</v>
      </c>
      <c r="R44" s="60" t="s">
        <v>697</v>
      </c>
      <c r="S44" s="60" t="s">
        <v>697</v>
      </c>
      <c r="T44" s="61" t="s">
        <v>697</v>
      </c>
      <c r="U44" s="61" t="s">
        <v>697</v>
      </c>
      <c r="V44" s="61" t="s">
        <v>697</v>
      </c>
      <c r="W44" s="87" t="s">
        <v>697</v>
      </c>
      <c r="X44" s="87" t="s">
        <v>697</v>
      </c>
      <c r="Y44" s="87" t="s">
        <v>697</v>
      </c>
      <c r="Z44" s="87" t="s">
        <v>697</v>
      </c>
      <c r="AA44" s="56"/>
    </row>
    <row r="45" spans="1:27" s="55" customFormat="1">
      <c r="A45" s="62">
        <v>70044</v>
      </c>
      <c r="B45" s="62">
        <v>3</v>
      </c>
      <c r="C45" s="62">
        <v>1</v>
      </c>
      <c r="D45" s="63">
        <v>0</v>
      </c>
      <c r="E45" s="63">
        <v>0</v>
      </c>
      <c r="F45" s="63">
        <v>0.1</v>
      </c>
      <c r="G45" s="63">
        <v>0</v>
      </c>
      <c r="H45" s="63">
        <v>0</v>
      </c>
      <c r="I45" s="57" t="s">
        <v>697</v>
      </c>
      <c r="J45" s="57" t="s">
        <v>697</v>
      </c>
      <c r="K45" s="57" t="s">
        <v>697</v>
      </c>
      <c r="L45" s="57" t="s">
        <v>697</v>
      </c>
      <c r="M45" s="58" t="s">
        <v>697</v>
      </c>
      <c r="N45" s="58" t="s">
        <v>697</v>
      </c>
      <c r="O45" s="59" t="s">
        <v>697</v>
      </c>
      <c r="P45" s="59" t="s">
        <v>697</v>
      </c>
      <c r="Q45" s="60" t="s">
        <v>697</v>
      </c>
      <c r="R45" s="60" t="s">
        <v>697</v>
      </c>
      <c r="S45" s="60" t="s">
        <v>697</v>
      </c>
      <c r="T45" s="61" t="s">
        <v>697</v>
      </c>
      <c r="U45" s="61" t="s">
        <v>697</v>
      </c>
      <c r="V45" s="61" t="s">
        <v>697</v>
      </c>
      <c r="W45" s="87" t="s">
        <v>697</v>
      </c>
      <c r="X45" s="87" t="s">
        <v>697</v>
      </c>
      <c r="Y45" s="87" t="s">
        <v>697</v>
      </c>
      <c r="Z45" s="87" t="s">
        <v>697</v>
      </c>
      <c r="AA45" s="56"/>
    </row>
    <row r="46" spans="1:27" s="55" customFormat="1">
      <c r="A46" s="62">
        <v>70045</v>
      </c>
      <c r="B46" s="62">
        <v>3</v>
      </c>
      <c r="C46" s="62">
        <v>2</v>
      </c>
      <c r="D46" s="63">
        <v>0</v>
      </c>
      <c r="E46" s="63">
        <v>0</v>
      </c>
      <c r="F46" s="63">
        <v>0.2</v>
      </c>
      <c r="G46" s="63">
        <v>0</v>
      </c>
      <c r="H46" s="63">
        <v>0</v>
      </c>
      <c r="I46" s="57" t="s">
        <v>697</v>
      </c>
      <c r="J46" s="57" t="s">
        <v>697</v>
      </c>
      <c r="K46" s="57" t="s">
        <v>697</v>
      </c>
      <c r="L46" s="57" t="s">
        <v>697</v>
      </c>
      <c r="M46" s="58" t="s">
        <v>697</v>
      </c>
      <c r="N46" s="58" t="s">
        <v>697</v>
      </c>
      <c r="O46" s="59" t="s">
        <v>697</v>
      </c>
      <c r="P46" s="59" t="s">
        <v>697</v>
      </c>
      <c r="Q46" s="60" t="s">
        <v>697</v>
      </c>
      <c r="R46" s="60" t="s">
        <v>697</v>
      </c>
      <c r="S46" s="60" t="s">
        <v>697</v>
      </c>
      <c r="T46" s="61" t="s">
        <v>697</v>
      </c>
      <c r="U46" s="61" t="s">
        <v>697</v>
      </c>
      <c r="V46" s="61" t="s">
        <v>697</v>
      </c>
      <c r="W46" s="87" t="s">
        <v>697</v>
      </c>
      <c r="X46" s="87" t="s">
        <v>697</v>
      </c>
      <c r="Y46" s="87" t="s">
        <v>697</v>
      </c>
      <c r="Z46" s="87" t="s">
        <v>697</v>
      </c>
      <c r="AA46" s="56"/>
    </row>
    <row r="47" spans="1:27" s="55" customFormat="1">
      <c r="A47" s="62">
        <v>70046</v>
      </c>
      <c r="B47" s="62">
        <v>3</v>
      </c>
      <c r="C47" s="62">
        <v>3</v>
      </c>
      <c r="D47" s="63">
        <v>0</v>
      </c>
      <c r="E47" s="63">
        <v>0</v>
      </c>
      <c r="F47" s="63">
        <v>0.30000000000000004</v>
      </c>
      <c r="G47" s="63">
        <v>0</v>
      </c>
      <c r="H47" s="63">
        <v>0</v>
      </c>
      <c r="I47" s="57" t="s">
        <v>697</v>
      </c>
      <c r="J47" s="57" t="s">
        <v>697</v>
      </c>
      <c r="K47" s="57" t="s">
        <v>697</v>
      </c>
      <c r="L47" s="57" t="s">
        <v>697</v>
      </c>
      <c r="M47" s="58" t="s">
        <v>697</v>
      </c>
      <c r="N47" s="58" t="s">
        <v>697</v>
      </c>
      <c r="O47" s="59" t="s">
        <v>697</v>
      </c>
      <c r="P47" s="59" t="s">
        <v>697</v>
      </c>
      <c r="Q47" s="60" t="s">
        <v>697</v>
      </c>
      <c r="R47" s="60" t="s">
        <v>697</v>
      </c>
      <c r="S47" s="60" t="s">
        <v>697</v>
      </c>
      <c r="T47" s="61" t="s">
        <v>697</v>
      </c>
      <c r="U47" s="61" t="s">
        <v>697</v>
      </c>
      <c r="V47" s="61" t="s">
        <v>697</v>
      </c>
      <c r="W47" s="87" t="s">
        <v>697</v>
      </c>
      <c r="X47" s="87" t="s">
        <v>697</v>
      </c>
      <c r="Y47" s="87" t="s">
        <v>697</v>
      </c>
      <c r="Z47" s="87" t="s">
        <v>697</v>
      </c>
      <c r="AA47" s="56"/>
    </row>
    <row r="48" spans="1:27" s="55" customFormat="1">
      <c r="A48" s="62">
        <v>70047</v>
      </c>
      <c r="B48" s="62">
        <v>3</v>
      </c>
      <c r="C48" s="62">
        <v>4</v>
      </c>
      <c r="D48" s="63">
        <v>0</v>
      </c>
      <c r="E48" s="63">
        <v>0</v>
      </c>
      <c r="F48" s="63">
        <v>0.4</v>
      </c>
      <c r="G48" s="63">
        <v>0</v>
      </c>
      <c r="H48" s="63">
        <v>0</v>
      </c>
      <c r="I48" s="57" t="s">
        <v>697</v>
      </c>
      <c r="J48" s="57" t="s">
        <v>697</v>
      </c>
      <c r="K48" s="57" t="s">
        <v>697</v>
      </c>
      <c r="L48" s="57" t="s">
        <v>697</v>
      </c>
      <c r="M48" s="58" t="s">
        <v>697</v>
      </c>
      <c r="N48" s="58" t="s">
        <v>697</v>
      </c>
      <c r="O48" s="59" t="s">
        <v>697</v>
      </c>
      <c r="P48" s="59" t="s">
        <v>697</v>
      </c>
      <c r="Q48" s="60" t="s">
        <v>697</v>
      </c>
      <c r="R48" s="60" t="s">
        <v>697</v>
      </c>
      <c r="S48" s="60" t="s">
        <v>697</v>
      </c>
      <c r="T48" s="61" t="s">
        <v>697</v>
      </c>
      <c r="U48" s="61" t="s">
        <v>697</v>
      </c>
      <c r="V48" s="61" t="s">
        <v>697</v>
      </c>
      <c r="W48" s="87" t="s">
        <v>697</v>
      </c>
      <c r="X48" s="87" t="s">
        <v>697</v>
      </c>
      <c r="Y48" s="87" t="s">
        <v>697</v>
      </c>
      <c r="Z48" s="87" t="s">
        <v>697</v>
      </c>
      <c r="AA48" s="56"/>
    </row>
    <row r="49" spans="1:27" s="55" customFormat="1">
      <c r="A49" s="62">
        <v>70048</v>
      </c>
      <c r="B49" s="62">
        <v>3</v>
      </c>
      <c r="C49" s="62">
        <v>5</v>
      </c>
      <c r="D49" s="63">
        <v>0</v>
      </c>
      <c r="E49" s="63">
        <v>0</v>
      </c>
      <c r="F49" s="63">
        <v>0.5</v>
      </c>
      <c r="G49" s="63">
        <v>0</v>
      </c>
      <c r="H49" s="63">
        <v>0</v>
      </c>
      <c r="I49" s="57" t="s">
        <v>697</v>
      </c>
      <c r="J49" s="57" t="s">
        <v>697</v>
      </c>
      <c r="K49" s="57" t="s">
        <v>697</v>
      </c>
      <c r="L49" s="57" t="s">
        <v>697</v>
      </c>
      <c r="M49" s="58" t="s">
        <v>697</v>
      </c>
      <c r="N49" s="58" t="s">
        <v>697</v>
      </c>
      <c r="O49" s="59">
        <v>1.2500000000000001E-2</v>
      </c>
      <c r="P49" s="59" t="s">
        <v>697</v>
      </c>
      <c r="Q49" s="60" t="s">
        <v>697</v>
      </c>
      <c r="R49" s="60" t="s">
        <v>697</v>
      </c>
      <c r="S49" s="60" t="s">
        <v>697</v>
      </c>
      <c r="T49" s="61" t="s">
        <v>697</v>
      </c>
      <c r="U49" s="61" t="s">
        <v>697</v>
      </c>
      <c r="V49" s="61" t="s">
        <v>697</v>
      </c>
      <c r="W49" s="87" t="s">
        <v>697</v>
      </c>
      <c r="X49" s="87" t="s">
        <v>697</v>
      </c>
      <c r="Y49" s="87" t="s">
        <v>697</v>
      </c>
      <c r="Z49" s="87" t="s">
        <v>697</v>
      </c>
      <c r="AA49" s="56"/>
    </row>
    <row r="50" spans="1:27" s="55" customFormat="1">
      <c r="A50" s="62">
        <v>70049</v>
      </c>
      <c r="B50" s="62">
        <v>3</v>
      </c>
      <c r="C50" s="62">
        <v>6</v>
      </c>
      <c r="D50" s="63">
        <v>0</v>
      </c>
      <c r="E50" s="63">
        <v>0</v>
      </c>
      <c r="F50" s="63">
        <v>0.6</v>
      </c>
      <c r="G50" s="63">
        <v>0</v>
      </c>
      <c r="H50" s="63">
        <v>0</v>
      </c>
      <c r="I50" s="57" t="s">
        <v>697</v>
      </c>
      <c r="J50" s="57" t="s">
        <v>697</v>
      </c>
      <c r="K50" s="57" t="s">
        <v>697</v>
      </c>
      <c r="L50" s="57" t="s">
        <v>697</v>
      </c>
      <c r="M50" s="58" t="s">
        <v>697</v>
      </c>
      <c r="N50" s="58" t="s">
        <v>697</v>
      </c>
      <c r="O50" s="59">
        <v>2.5000000000000001E-2</v>
      </c>
      <c r="P50" s="59" t="s">
        <v>697</v>
      </c>
      <c r="Q50" s="60" t="s">
        <v>697</v>
      </c>
      <c r="R50" s="60" t="s">
        <v>697</v>
      </c>
      <c r="S50" s="60" t="s">
        <v>697</v>
      </c>
      <c r="T50" s="61" t="s">
        <v>697</v>
      </c>
      <c r="U50" s="61" t="s">
        <v>697</v>
      </c>
      <c r="V50" s="61" t="s">
        <v>697</v>
      </c>
      <c r="W50" s="87" t="s">
        <v>697</v>
      </c>
      <c r="X50" s="87" t="s">
        <v>697</v>
      </c>
      <c r="Y50" s="87" t="s">
        <v>697</v>
      </c>
      <c r="Z50" s="87" t="s">
        <v>697</v>
      </c>
      <c r="AA50" s="56"/>
    </row>
    <row r="51" spans="1:27" s="55" customFormat="1">
      <c r="A51" s="62">
        <v>70050</v>
      </c>
      <c r="B51" s="62">
        <v>3</v>
      </c>
      <c r="C51" s="62">
        <v>7</v>
      </c>
      <c r="D51" s="63">
        <v>0</v>
      </c>
      <c r="E51" s="63">
        <v>0</v>
      </c>
      <c r="F51" s="63">
        <v>0.7</v>
      </c>
      <c r="G51" s="63">
        <v>0</v>
      </c>
      <c r="H51" s="63">
        <v>0</v>
      </c>
      <c r="I51" s="57" t="s">
        <v>697</v>
      </c>
      <c r="J51" s="57" t="s">
        <v>697</v>
      </c>
      <c r="K51" s="57" t="s">
        <v>697</v>
      </c>
      <c r="L51" s="57" t="s">
        <v>697</v>
      </c>
      <c r="M51" s="58" t="s">
        <v>697</v>
      </c>
      <c r="N51" s="58" t="s">
        <v>697</v>
      </c>
      <c r="O51" s="59">
        <v>3.7500000000000006E-2</v>
      </c>
      <c r="P51" s="59" t="s">
        <v>697</v>
      </c>
      <c r="Q51" s="60" t="s">
        <v>697</v>
      </c>
      <c r="R51" s="60" t="s">
        <v>697</v>
      </c>
      <c r="S51" s="60" t="s">
        <v>697</v>
      </c>
      <c r="T51" s="61" t="s">
        <v>697</v>
      </c>
      <c r="U51" s="61" t="s">
        <v>697</v>
      </c>
      <c r="V51" s="61" t="s">
        <v>697</v>
      </c>
      <c r="W51" s="87" t="s">
        <v>697</v>
      </c>
      <c r="X51" s="87" t="s">
        <v>697</v>
      </c>
      <c r="Y51" s="87" t="s">
        <v>697</v>
      </c>
      <c r="Z51" s="87" t="s">
        <v>697</v>
      </c>
      <c r="AA51" s="56"/>
    </row>
    <row r="52" spans="1:27" s="55" customFormat="1">
      <c r="A52" s="62">
        <v>70051</v>
      </c>
      <c r="B52" s="62">
        <v>3</v>
      </c>
      <c r="C52" s="62">
        <v>8</v>
      </c>
      <c r="D52" s="63">
        <v>0</v>
      </c>
      <c r="E52" s="63">
        <v>0</v>
      </c>
      <c r="F52" s="63">
        <v>0.79999999999999993</v>
      </c>
      <c r="G52" s="63">
        <v>0</v>
      </c>
      <c r="H52" s="63">
        <v>0</v>
      </c>
      <c r="I52" s="57" t="s">
        <v>697</v>
      </c>
      <c r="J52" s="57" t="s">
        <v>697</v>
      </c>
      <c r="K52" s="57" t="s">
        <v>697</v>
      </c>
      <c r="L52" s="57" t="s">
        <v>697</v>
      </c>
      <c r="M52" s="58" t="s">
        <v>697</v>
      </c>
      <c r="N52" s="58" t="s">
        <v>697</v>
      </c>
      <c r="O52" s="59">
        <v>0.05</v>
      </c>
      <c r="P52" s="59" t="s">
        <v>697</v>
      </c>
      <c r="Q52" s="60" t="s">
        <v>697</v>
      </c>
      <c r="R52" s="60" t="s">
        <v>697</v>
      </c>
      <c r="S52" s="60" t="s">
        <v>697</v>
      </c>
      <c r="T52" s="61" t="s">
        <v>697</v>
      </c>
      <c r="U52" s="61" t="s">
        <v>697</v>
      </c>
      <c r="V52" s="61" t="s">
        <v>697</v>
      </c>
      <c r="W52" s="87" t="s">
        <v>697</v>
      </c>
      <c r="X52" s="87" t="s">
        <v>697</v>
      </c>
      <c r="Y52" s="87" t="s">
        <v>697</v>
      </c>
      <c r="Z52" s="87" t="s">
        <v>697</v>
      </c>
      <c r="AA52" s="56"/>
    </row>
    <row r="53" spans="1:27" s="55" customFormat="1">
      <c r="A53" s="62">
        <v>70052</v>
      </c>
      <c r="B53" s="62">
        <v>3</v>
      </c>
      <c r="C53" s="62">
        <v>9</v>
      </c>
      <c r="D53" s="63">
        <v>0</v>
      </c>
      <c r="E53" s="63">
        <v>0</v>
      </c>
      <c r="F53" s="63">
        <v>0.89999999999999991</v>
      </c>
      <c r="G53" s="63">
        <v>0</v>
      </c>
      <c r="H53" s="63">
        <v>0</v>
      </c>
      <c r="I53" s="57" t="s">
        <v>697</v>
      </c>
      <c r="J53" s="57" t="s">
        <v>697</v>
      </c>
      <c r="K53" s="57" t="s">
        <v>697</v>
      </c>
      <c r="L53" s="57" t="s">
        <v>697</v>
      </c>
      <c r="M53" s="58" t="s">
        <v>697</v>
      </c>
      <c r="N53" s="58" t="s">
        <v>697</v>
      </c>
      <c r="O53" s="59">
        <v>6.25E-2</v>
      </c>
      <c r="P53" s="59" t="s">
        <v>697</v>
      </c>
      <c r="Q53" s="60" t="s">
        <v>697</v>
      </c>
      <c r="R53" s="60" t="s">
        <v>697</v>
      </c>
      <c r="S53" s="60" t="s">
        <v>697</v>
      </c>
      <c r="T53" s="61" t="s">
        <v>697</v>
      </c>
      <c r="U53" s="61" t="s">
        <v>697</v>
      </c>
      <c r="V53" s="61" t="s">
        <v>697</v>
      </c>
      <c r="W53" s="87" t="s">
        <v>697</v>
      </c>
      <c r="X53" s="87" t="s">
        <v>697</v>
      </c>
      <c r="Y53" s="87" t="s">
        <v>697</v>
      </c>
      <c r="Z53" s="87" t="s">
        <v>697</v>
      </c>
      <c r="AA53" s="56"/>
    </row>
    <row r="54" spans="1:27" s="55" customFormat="1">
      <c r="A54" s="62">
        <v>70053</v>
      </c>
      <c r="B54" s="62">
        <v>3</v>
      </c>
      <c r="C54" s="62">
        <v>10</v>
      </c>
      <c r="D54" s="63">
        <v>0</v>
      </c>
      <c r="E54" s="63">
        <v>0</v>
      </c>
      <c r="F54" s="63">
        <v>0.99999999999999989</v>
      </c>
      <c r="G54" s="63">
        <v>0</v>
      </c>
      <c r="H54" s="63">
        <v>0</v>
      </c>
      <c r="I54" s="57" t="s">
        <v>697</v>
      </c>
      <c r="J54" s="57" t="s">
        <v>697</v>
      </c>
      <c r="K54" s="57" t="s">
        <v>697</v>
      </c>
      <c r="L54" s="57" t="s">
        <v>697</v>
      </c>
      <c r="M54" s="58" t="s">
        <v>697</v>
      </c>
      <c r="N54" s="58" t="s">
        <v>697</v>
      </c>
      <c r="O54" s="59">
        <v>7.4999999999999997E-2</v>
      </c>
      <c r="P54" s="59">
        <v>2.7272727272727271E-2</v>
      </c>
      <c r="Q54" s="60" t="s">
        <v>697</v>
      </c>
      <c r="R54" s="60" t="s">
        <v>697</v>
      </c>
      <c r="S54" s="60" t="s">
        <v>697</v>
      </c>
      <c r="T54" s="61" t="s">
        <v>697</v>
      </c>
      <c r="U54" s="61" t="s">
        <v>697</v>
      </c>
      <c r="V54" s="61" t="s">
        <v>697</v>
      </c>
      <c r="W54" s="87" t="s">
        <v>697</v>
      </c>
      <c r="X54" s="87" t="s">
        <v>697</v>
      </c>
      <c r="Y54" s="87" t="s">
        <v>697</v>
      </c>
      <c r="Z54" s="87" t="s">
        <v>697</v>
      </c>
      <c r="AA54" s="56"/>
    </row>
    <row r="55" spans="1:27" s="55" customFormat="1">
      <c r="A55" s="62">
        <v>70054</v>
      </c>
      <c r="B55" s="62">
        <v>3</v>
      </c>
      <c r="C55" s="62">
        <v>11</v>
      </c>
      <c r="D55" s="63">
        <v>0</v>
      </c>
      <c r="E55" s="63">
        <v>0</v>
      </c>
      <c r="F55" s="63">
        <v>1.0999999999999999</v>
      </c>
      <c r="G55" s="63">
        <v>0</v>
      </c>
      <c r="H55" s="63">
        <v>0</v>
      </c>
      <c r="I55" s="57" t="s">
        <v>697</v>
      </c>
      <c r="J55" s="57" t="s">
        <v>697</v>
      </c>
      <c r="K55" s="57" t="s">
        <v>697</v>
      </c>
      <c r="L55" s="57" t="s">
        <v>697</v>
      </c>
      <c r="M55" s="58" t="s">
        <v>697</v>
      </c>
      <c r="N55" s="58" t="s">
        <v>697</v>
      </c>
      <c r="O55" s="59">
        <v>8.7499999999999994E-2</v>
      </c>
      <c r="P55" s="59">
        <v>5.4545454545454543E-2</v>
      </c>
      <c r="Q55" s="60" t="s">
        <v>697</v>
      </c>
      <c r="R55" s="60" t="s">
        <v>697</v>
      </c>
      <c r="S55" s="60" t="s">
        <v>697</v>
      </c>
      <c r="T55" s="61" t="s">
        <v>697</v>
      </c>
      <c r="U55" s="61" t="s">
        <v>697</v>
      </c>
      <c r="V55" s="61" t="s">
        <v>697</v>
      </c>
      <c r="W55" s="87" t="s">
        <v>697</v>
      </c>
      <c r="X55" s="87" t="s">
        <v>697</v>
      </c>
      <c r="Y55" s="87" t="s">
        <v>697</v>
      </c>
      <c r="Z55" s="87" t="s">
        <v>697</v>
      </c>
      <c r="AA55" s="56"/>
    </row>
    <row r="56" spans="1:27" s="55" customFormat="1">
      <c r="A56" s="62">
        <v>70055</v>
      </c>
      <c r="B56" s="62">
        <v>3</v>
      </c>
      <c r="C56" s="62">
        <v>12</v>
      </c>
      <c r="D56" s="63">
        <v>0</v>
      </c>
      <c r="E56" s="63">
        <v>0</v>
      </c>
      <c r="F56" s="63">
        <v>1.2</v>
      </c>
      <c r="G56" s="63">
        <v>0</v>
      </c>
      <c r="H56" s="63">
        <v>0</v>
      </c>
      <c r="I56" s="57" t="s">
        <v>697</v>
      </c>
      <c r="J56" s="57" t="s">
        <v>697</v>
      </c>
      <c r="K56" s="57" t="s">
        <v>697</v>
      </c>
      <c r="L56" s="57" t="s">
        <v>697</v>
      </c>
      <c r="M56" s="58" t="s">
        <v>697</v>
      </c>
      <c r="N56" s="58" t="s">
        <v>697</v>
      </c>
      <c r="O56" s="59">
        <v>9.9999999999999992E-2</v>
      </c>
      <c r="P56" s="59">
        <v>8.1818181818181818E-2</v>
      </c>
      <c r="Q56" s="60" t="s">
        <v>697</v>
      </c>
      <c r="R56" s="60" t="s">
        <v>697</v>
      </c>
      <c r="S56" s="60" t="s">
        <v>697</v>
      </c>
      <c r="T56" s="61" t="s">
        <v>697</v>
      </c>
      <c r="U56" s="61" t="s">
        <v>697</v>
      </c>
      <c r="V56" s="61" t="s">
        <v>697</v>
      </c>
      <c r="W56" s="87" t="s">
        <v>697</v>
      </c>
      <c r="X56" s="87" t="s">
        <v>697</v>
      </c>
      <c r="Y56" s="87" t="s">
        <v>697</v>
      </c>
      <c r="Z56" s="87" t="s">
        <v>697</v>
      </c>
      <c r="AA56" s="56"/>
    </row>
    <row r="57" spans="1:27" s="55" customFormat="1">
      <c r="A57" s="62">
        <v>70056</v>
      </c>
      <c r="B57" s="62">
        <v>3</v>
      </c>
      <c r="C57" s="62">
        <v>13</v>
      </c>
      <c r="D57" s="63">
        <v>0</v>
      </c>
      <c r="E57" s="63">
        <v>0</v>
      </c>
      <c r="F57" s="63">
        <v>1.3</v>
      </c>
      <c r="G57" s="63">
        <v>0</v>
      </c>
      <c r="H57" s="63">
        <v>0</v>
      </c>
      <c r="I57" s="57" t="s">
        <v>697</v>
      </c>
      <c r="J57" s="57" t="s">
        <v>697</v>
      </c>
      <c r="K57" s="57" t="s">
        <v>697</v>
      </c>
      <c r="L57" s="57" t="s">
        <v>697</v>
      </c>
      <c r="M57" s="58" t="s">
        <v>697</v>
      </c>
      <c r="N57" s="58" t="s">
        <v>697</v>
      </c>
      <c r="O57" s="59">
        <v>0.11249999999999999</v>
      </c>
      <c r="P57" s="59">
        <v>0.10909090909090909</v>
      </c>
      <c r="Q57" s="60" t="s">
        <v>697</v>
      </c>
      <c r="R57" s="60" t="s">
        <v>697</v>
      </c>
      <c r="S57" s="60" t="s">
        <v>697</v>
      </c>
      <c r="T57" s="61" t="s">
        <v>697</v>
      </c>
      <c r="U57" s="61" t="s">
        <v>697</v>
      </c>
      <c r="V57" s="61" t="s">
        <v>697</v>
      </c>
      <c r="W57" s="87" t="s">
        <v>697</v>
      </c>
      <c r="X57" s="87" t="s">
        <v>697</v>
      </c>
      <c r="Y57" s="87" t="s">
        <v>697</v>
      </c>
      <c r="Z57" s="87" t="s">
        <v>697</v>
      </c>
      <c r="AA57" s="56"/>
    </row>
    <row r="58" spans="1:27" s="55" customFormat="1">
      <c r="A58" s="62">
        <v>70057</v>
      </c>
      <c r="B58" s="62">
        <v>3</v>
      </c>
      <c r="C58" s="62">
        <v>14</v>
      </c>
      <c r="D58" s="63">
        <v>0</v>
      </c>
      <c r="E58" s="63">
        <v>0</v>
      </c>
      <c r="F58" s="63">
        <v>1.4000000000000001</v>
      </c>
      <c r="G58" s="63">
        <v>0</v>
      </c>
      <c r="H58" s="63">
        <v>0</v>
      </c>
      <c r="I58" s="57" t="s">
        <v>697</v>
      </c>
      <c r="J58" s="57" t="s">
        <v>697</v>
      </c>
      <c r="K58" s="57" t="s">
        <v>697</v>
      </c>
      <c r="L58" s="57" t="s">
        <v>697</v>
      </c>
      <c r="M58" s="58" t="s">
        <v>697</v>
      </c>
      <c r="N58" s="58" t="s">
        <v>697</v>
      </c>
      <c r="O58" s="59">
        <v>0.12499999999999999</v>
      </c>
      <c r="P58" s="59">
        <v>0.13636363636363635</v>
      </c>
      <c r="Q58" s="60" t="s">
        <v>697</v>
      </c>
      <c r="R58" s="60" t="s">
        <v>697</v>
      </c>
      <c r="S58" s="60" t="s">
        <v>697</v>
      </c>
      <c r="T58" s="61" t="s">
        <v>697</v>
      </c>
      <c r="U58" s="61" t="s">
        <v>697</v>
      </c>
      <c r="V58" s="61" t="s">
        <v>697</v>
      </c>
      <c r="W58" s="87" t="s">
        <v>697</v>
      </c>
      <c r="X58" s="87" t="s">
        <v>697</v>
      </c>
      <c r="Y58" s="87" t="s">
        <v>697</v>
      </c>
      <c r="Z58" s="87" t="s">
        <v>697</v>
      </c>
      <c r="AA58" s="56"/>
    </row>
    <row r="59" spans="1:27" s="55" customFormat="1">
      <c r="A59" s="62">
        <v>70058</v>
      </c>
      <c r="B59" s="62">
        <v>3</v>
      </c>
      <c r="C59" s="62">
        <v>15</v>
      </c>
      <c r="D59" s="63">
        <v>0</v>
      </c>
      <c r="E59" s="63">
        <v>0</v>
      </c>
      <c r="F59" s="63">
        <v>1.5000000000000002</v>
      </c>
      <c r="G59" s="63">
        <v>0</v>
      </c>
      <c r="H59" s="63">
        <v>0</v>
      </c>
      <c r="I59" s="57" t="s">
        <v>697</v>
      </c>
      <c r="J59" s="57">
        <v>3.3333333333333333E-2</v>
      </c>
      <c r="K59" s="57" t="s">
        <v>697</v>
      </c>
      <c r="L59" s="57" t="s">
        <v>697</v>
      </c>
      <c r="M59" s="58" t="s">
        <v>697</v>
      </c>
      <c r="N59" s="58" t="s">
        <v>697</v>
      </c>
      <c r="O59" s="59">
        <v>0.13749999999999998</v>
      </c>
      <c r="P59" s="59">
        <v>0.16363636363636364</v>
      </c>
      <c r="Q59" s="60" t="s">
        <v>697</v>
      </c>
      <c r="R59" s="60" t="s">
        <v>697</v>
      </c>
      <c r="S59" s="60" t="s">
        <v>697</v>
      </c>
      <c r="T59" s="61" t="s">
        <v>697</v>
      </c>
      <c r="U59" s="61" t="s">
        <v>697</v>
      </c>
      <c r="V59" s="61" t="s">
        <v>697</v>
      </c>
      <c r="W59" s="87" t="s">
        <v>697</v>
      </c>
      <c r="X59" s="87" t="s">
        <v>697</v>
      </c>
      <c r="Y59" s="87" t="s">
        <v>697</v>
      </c>
      <c r="Z59" s="87" t="s">
        <v>697</v>
      </c>
      <c r="AA59" s="56"/>
    </row>
    <row r="60" spans="1:27" s="55" customFormat="1">
      <c r="A60" s="62">
        <v>70059</v>
      </c>
      <c r="B60" s="62">
        <v>3</v>
      </c>
      <c r="C60" s="62">
        <v>16</v>
      </c>
      <c r="D60" s="63">
        <v>0</v>
      </c>
      <c r="E60" s="63">
        <v>0</v>
      </c>
      <c r="F60" s="63">
        <v>1.6000000000000003</v>
      </c>
      <c r="G60" s="63">
        <v>0</v>
      </c>
      <c r="H60" s="63">
        <v>0</v>
      </c>
      <c r="I60" s="57" t="s">
        <v>697</v>
      </c>
      <c r="J60" s="57">
        <v>6.6666666666666666E-2</v>
      </c>
      <c r="K60" s="57" t="s">
        <v>697</v>
      </c>
      <c r="L60" s="57" t="s">
        <v>697</v>
      </c>
      <c r="M60" s="58" t="s">
        <v>697</v>
      </c>
      <c r="N60" s="58" t="s">
        <v>697</v>
      </c>
      <c r="O60" s="59">
        <v>0.15</v>
      </c>
      <c r="P60" s="59">
        <v>0.19090909090909092</v>
      </c>
      <c r="Q60" s="60" t="s">
        <v>697</v>
      </c>
      <c r="R60" s="60" t="s">
        <v>697</v>
      </c>
      <c r="S60" s="60" t="s">
        <v>697</v>
      </c>
      <c r="T60" s="61" t="s">
        <v>697</v>
      </c>
      <c r="U60" s="61" t="s">
        <v>697</v>
      </c>
      <c r="V60" s="61" t="s">
        <v>697</v>
      </c>
      <c r="W60" s="87" t="s">
        <v>697</v>
      </c>
      <c r="X60" s="87" t="s">
        <v>697</v>
      </c>
      <c r="Y60" s="87" t="s">
        <v>697</v>
      </c>
      <c r="Z60" s="87" t="s">
        <v>697</v>
      </c>
      <c r="AA60" s="56"/>
    </row>
    <row r="61" spans="1:27" s="55" customFormat="1">
      <c r="A61" s="62">
        <v>70060</v>
      </c>
      <c r="B61" s="62">
        <v>3</v>
      </c>
      <c r="C61" s="62">
        <v>17</v>
      </c>
      <c r="D61" s="63">
        <v>0</v>
      </c>
      <c r="E61" s="63">
        <v>0</v>
      </c>
      <c r="F61" s="63">
        <v>1.7000000000000004</v>
      </c>
      <c r="G61" s="63">
        <v>0</v>
      </c>
      <c r="H61" s="63">
        <v>0</v>
      </c>
      <c r="I61" s="57" t="s">
        <v>697</v>
      </c>
      <c r="J61" s="57">
        <v>0.1</v>
      </c>
      <c r="K61" s="57" t="s">
        <v>697</v>
      </c>
      <c r="L61" s="57" t="s">
        <v>697</v>
      </c>
      <c r="M61" s="58" t="s">
        <v>697</v>
      </c>
      <c r="N61" s="58" t="s">
        <v>697</v>
      </c>
      <c r="O61" s="59">
        <v>0.16250000000000001</v>
      </c>
      <c r="P61" s="59">
        <v>0.2181818181818182</v>
      </c>
      <c r="Q61" s="60" t="s">
        <v>697</v>
      </c>
      <c r="R61" s="60" t="s">
        <v>697</v>
      </c>
      <c r="S61" s="60" t="s">
        <v>697</v>
      </c>
      <c r="T61" s="61" t="s">
        <v>697</v>
      </c>
      <c r="U61" s="61" t="s">
        <v>697</v>
      </c>
      <c r="V61" s="61" t="s">
        <v>697</v>
      </c>
      <c r="W61" s="87" t="s">
        <v>697</v>
      </c>
      <c r="X61" s="87" t="s">
        <v>697</v>
      </c>
      <c r="Y61" s="87" t="s">
        <v>697</v>
      </c>
      <c r="Z61" s="87" t="s">
        <v>697</v>
      </c>
      <c r="AA61" s="56"/>
    </row>
    <row r="62" spans="1:27" s="55" customFormat="1">
      <c r="A62" s="62">
        <v>70061</v>
      </c>
      <c r="B62" s="62">
        <v>3</v>
      </c>
      <c r="C62" s="62">
        <v>18</v>
      </c>
      <c r="D62" s="63">
        <v>0</v>
      </c>
      <c r="E62" s="63">
        <v>0</v>
      </c>
      <c r="F62" s="63">
        <v>1.8000000000000005</v>
      </c>
      <c r="G62" s="63">
        <v>0</v>
      </c>
      <c r="H62" s="63">
        <v>0</v>
      </c>
      <c r="I62" s="57" t="s">
        <v>697</v>
      </c>
      <c r="J62" s="57">
        <v>0.13333333333333333</v>
      </c>
      <c r="K62" s="57" t="s">
        <v>697</v>
      </c>
      <c r="L62" s="57" t="s">
        <v>697</v>
      </c>
      <c r="M62" s="58" t="s">
        <v>697</v>
      </c>
      <c r="N62" s="58" t="s">
        <v>697</v>
      </c>
      <c r="O62" s="59">
        <v>0.17500000000000002</v>
      </c>
      <c r="P62" s="59">
        <v>0.24545454545454548</v>
      </c>
      <c r="Q62" s="60" t="s">
        <v>697</v>
      </c>
      <c r="R62" s="60" t="s">
        <v>697</v>
      </c>
      <c r="S62" s="60" t="s">
        <v>697</v>
      </c>
      <c r="T62" s="61" t="s">
        <v>697</v>
      </c>
      <c r="U62" s="61" t="s">
        <v>697</v>
      </c>
      <c r="V62" s="61" t="s">
        <v>697</v>
      </c>
      <c r="W62" s="87" t="s">
        <v>697</v>
      </c>
      <c r="X62" s="87" t="s">
        <v>697</v>
      </c>
      <c r="Y62" s="87" t="s">
        <v>697</v>
      </c>
      <c r="Z62" s="87" t="s">
        <v>697</v>
      </c>
      <c r="AA62" s="56"/>
    </row>
    <row r="63" spans="1:27" s="55" customFormat="1">
      <c r="A63" s="62">
        <v>70062</v>
      </c>
      <c r="B63" s="62">
        <v>3</v>
      </c>
      <c r="C63" s="62">
        <v>19</v>
      </c>
      <c r="D63" s="63">
        <v>0</v>
      </c>
      <c r="E63" s="63">
        <v>0</v>
      </c>
      <c r="F63" s="63">
        <v>1.9000000000000006</v>
      </c>
      <c r="G63" s="63">
        <v>0</v>
      </c>
      <c r="H63" s="63">
        <v>0</v>
      </c>
      <c r="I63" s="57" t="s">
        <v>697</v>
      </c>
      <c r="J63" s="57">
        <v>0.16666666666666666</v>
      </c>
      <c r="K63" s="57" t="s">
        <v>697</v>
      </c>
      <c r="L63" s="57" t="s">
        <v>697</v>
      </c>
      <c r="M63" s="58" t="s">
        <v>697</v>
      </c>
      <c r="N63" s="58" t="s">
        <v>697</v>
      </c>
      <c r="O63" s="59">
        <v>0.18750000000000003</v>
      </c>
      <c r="P63" s="59">
        <v>0.27272727272727276</v>
      </c>
      <c r="Q63" s="60" t="s">
        <v>697</v>
      </c>
      <c r="R63" s="60" t="s">
        <v>697</v>
      </c>
      <c r="S63" s="60" t="s">
        <v>697</v>
      </c>
      <c r="T63" s="61" t="s">
        <v>697</v>
      </c>
      <c r="U63" s="61" t="s">
        <v>697</v>
      </c>
      <c r="V63" s="61" t="s">
        <v>697</v>
      </c>
      <c r="W63" s="87" t="s">
        <v>697</v>
      </c>
      <c r="X63" s="87" t="s">
        <v>697</v>
      </c>
      <c r="Y63" s="87" t="s">
        <v>697</v>
      </c>
      <c r="Z63" s="87" t="s">
        <v>697</v>
      </c>
      <c r="AA63" s="56"/>
    </row>
    <row r="64" spans="1:27" s="55" customFormat="1">
      <c r="A64" s="62">
        <v>70063</v>
      </c>
      <c r="B64" s="62">
        <v>3</v>
      </c>
      <c r="C64" s="62">
        <v>20</v>
      </c>
      <c r="D64" s="63">
        <v>0</v>
      </c>
      <c r="E64" s="63">
        <v>0</v>
      </c>
      <c r="F64" s="63">
        <v>2.0000000000000004</v>
      </c>
      <c r="G64" s="63">
        <v>0</v>
      </c>
      <c r="H64" s="63">
        <v>0</v>
      </c>
      <c r="I64" s="57" t="s">
        <v>697</v>
      </c>
      <c r="J64" s="57">
        <v>0.19999999999999998</v>
      </c>
      <c r="K64" s="57">
        <v>0.25</v>
      </c>
      <c r="L64" s="57" t="s">
        <v>697</v>
      </c>
      <c r="M64" s="58" t="s">
        <v>697</v>
      </c>
      <c r="N64" s="58" t="s">
        <v>697</v>
      </c>
      <c r="O64" s="59">
        <v>0.20000000000000004</v>
      </c>
      <c r="P64" s="59">
        <v>0.30000000000000004</v>
      </c>
      <c r="Q64" s="60" t="s">
        <v>697</v>
      </c>
      <c r="R64" s="60" t="s">
        <v>697</v>
      </c>
      <c r="S64" s="60" t="s">
        <v>697</v>
      </c>
      <c r="T64" s="61" t="s">
        <v>697</v>
      </c>
      <c r="U64" s="61" t="s">
        <v>697</v>
      </c>
      <c r="V64" s="61" t="s">
        <v>697</v>
      </c>
      <c r="W64" s="87" t="s">
        <v>697</v>
      </c>
      <c r="X64" s="87" t="s">
        <v>697</v>
      </c>
      <c r="Y64" s="87" t="s">
        <v>697</v>
      </c>
      <c r="Z64" s="87" t="s">
        <v>697</v>
      </c>
      <c r="AA64" s="56"/>
    </row>
    <row r="65" spans="1:27" s="55" customFormat="1">
      <c r="A65" s="62">
        <v>70064</v>
      </c>
      <c r="B65" s="62">
        <v>4</v>
      </c>
      <c r="C65" s="62">
        <v>0</v>
      </c>
      <c r="D65" s="63">
        <v>0</v>
      </c>
      <c r="E65" s="63">
        <v>0</v>
      </c>
      <c r="F65" s="63">
        <v>0</v>
      </c>
      <c r="G65" s="63">
        <v>0</v>
      </c>
      <c r="H65" s="63">
        <v>0</v>
      </c>
      <c r="I65" s="57" t="s">
        <v>697</v>
      </c>
      <c r="J65" s="57" t="s">
        <v>697</v>
      </c>
      <c r="K65" s="57" t="s">
        <v>697</v>
      </c>
      <c r="L65" s="57" t="s">
        <v>697</v>
      </c>
      <c r="M65" s="58" t="s">
        <v>697</v>
      </c>
      <c r="N65" s="58" t="s">
        <v>697</v>
      </c>
      <c r="O65" s="59" t="s">
        <v>697</v>
      </c>
      <c r="P65" s="59" t="s">
        <v>697</v>
      </c>
      <c r="Q65" s="60" t="s">
        <v>697</v>
      </c>
      <c r="R65" s="60" t="s">
        <v>697</v>
      </c>
      <c r="S65" s="60" t="s">
        <v>697</v>
      </c>
      <c r="T65" s="61" t="s">
        <v>697</v>
      </c>
      <c r="U65" s="61" t="s">
        <v>697</v>
      </c>
      <c r="V65" s="61" t="s">
        <v>697</v>
      </c>
      <c r="W65" s="87" t="s">
        <v>697</v>
      </c>
      <c r="X65" s="87" t="s">
        <v>697</v>
      </c>
      <c r="Y65" s="87" t="s">
        <v>697</v>
      </c>
      <c r="Z65" s="87" t="s">
        <v>697</v>
      </c>
      <c r="AA65" s="56"/>
    </row>
    <row r="66" spans="1:27" s="55" customFormat="1">
      <c r="A66" s="62">
        <v>70065</v>
      </c>
      <c r="B66" s="62">
        <v>4</v>
      </c>
      <c r="C66" s="62">
        <v>1</v>
      </c>
      <c r="D66" s="63">
        <v>0</v>
      </c>
      <c r="E66" s="63">
        <v>0</v>
      </c>
      <c r="F66" s="63">
        <v>0</v>
      </c>
      <c r="G66" s="63">
        <v>1</v>
      </c>
      <c r="H66" s="63">
        <v>0</v>
      </c>
      <c r="I66" s="57" t="s">
        <v>697</v>
      </c>
      <c r="J66" s="57" t="s">
        <v>697</v>
      </c>
      <c r="K66" s="57" t="s">
        <v>697</v>
      </c>
      <c r="L66" s="57" t="s">
        <v>697</v>
      </c>
      <c r="M66" s="58" t="s">
        <v>697</v>
      </c>
      <c r="N66" s="58" t="s">
        <v>697</v>
      </c>
      <c r="O66" s="59" t="s">
        <v>697</v>
      </c>
      <c r="P66" s="59" t="s">
        <v>697</v>
      </c>
      <c r="Q66" s="60" t="s">
        <v>697</v>
      </c>
      <c r="R66" s="60" t="s">
        <v>697</v>
      </c>
      <c r="S66" s="60" t="s">
        <v>697</v>
      </c>
      <c r="T66" s="61" t="s">
        <v>697</v>
      </c>
      <c r="U66" s="61" t="s">
        <v>697</v>
      </c>
      <c r="V66" s="61" t="s">
        <v>697</v>
      </c>
      <c r="W66" s="87" t="s">
        <v>697</v>
      </c>
      <c r="X66" s="87" t="s">
        <v>697</v>
      </c>
      <c r="Y66" s="87" t="s">
        <v>697</v>
      </c>
      <c r="Z66" s="87" t="s">
        <v>697</v>
      </c>
      <c r="AA66" s="56"/>
    </row>
    <row r="67" spans="1:27" s="55" customFormat="1">
      <c r="A67" s="62">
        <v>70066</v>
      </c>
      <c r="B67" s="62">
        <v>4</v>
      </c>
      <c r="C67" s="62">
        <v>2</v>
      </c>
      <c r="D67" s="63">
        <v>0</v>
      </c>
      <c r="E67" s="63">
        <v>0</v>
      </c>
      <c r="F67" s="63">
        <v>0</v>
      </c>
      <c r="G67" s="63">
        <v>2</v>
      </c>
      <c r="H67" s="63">
        <v>0</v>
      </c>
      <c r="I67" s="57" t="s">
        <v>697</v>
      </c>
      <c r="J67" s="57" t="s">
        <v>697</v>
      </c>
      <c r="K67" s="57" t="s">
        <v>697</v>
      </c>
      <c r="L67" s="57" t="s">
        <v>697</v>
      </c>
      <c r="M67" s="58" t="s">
        <v>697</v>
      </c>
      <c r="N67" s="58" t="s">
        <v>697</v>
      </c>
      <c r="O67" s="59" t="s">
        <v>697</v>
      </c>
      <c r="P67" s="59" t="s">
        <v>697</v>
      </c>
      <c r="Q67" s="60" t="s">
        <v>697</v>
      </c>
      <c r="R67" s="60" t="s">
        <v>697</v>
      </c>
      <c r="S67" s="60" t="s">
        <v>697</v>
      </c>
      <c r="T67" s="61" t="s">
        <v>697</v>
      </c>
      <c r="U67" s="61" t="s">
        <v>697</v>
      </c>
      <c r="V67" s="61" t="s">
        <v>697</v>
      </c>
      <c r="W67" s="87" t="s">
        <v>697</v>
      </c>
      <c r="X67" s="87" t="s">
        <v>697</v>
      </c>
      <c r="Y67" s="87" t="s">
        <v>697</v>
      </c>
      <c r="Z67" s="87" t="s">
        <v>697</v>
      </c>
      <c r="AA67" s="56"/>
    </row>
    <row r="68" spans="1:27" s="55" customFormat="1">
      <c r="A68" s="62">
        <v>70067</v>
      </c>
      <c r="B68" s="62">
        <v>4</v>
      </c>
      <c r="C68" s="62">
        <v>3</v>
      </c>
      <c r="D68" s="63">
        <v>0</v>
      </c>
      <c r="E68" s="63">
        <v>0</v>
      </c>
      <c r="F68" s="63">
        <v>0</v>
      </c>
      <c r="G68" s="63">
        <v>3</v>
      </c>
      <c r="H68" s="63">
        <v>0</v>
      </c>
      <c r="I68" s="57" t="s">
        <v>697</v>
      </c>
      <c r="J68" s="57" t="s">
        <v>697</v>
      </c>
      <c r="K68" s="57" t="s">
        <v>697</v>
      </c>
      <c r="L68" s="57" t="s">
        <v>697</v>
      </c>
      <c r="M68" s="58" t="s">
        <v>697</v>
      </c>
      <c r="N68" s="58" t="s">
        <v>697</v>
      </c>
      <c r="O68" s="59" t="s">
        <v>697</v>
      </c>
      <c r="P68" s="59" t="s">
        <v>697</v>
      </c>
      <c r="Q68" s="60" t="s">
        <v>697</v>
      </c>
      <c r="R68" s="60" t="s">
        <v>697</v>
      </c>
      <c r="S68" s="60" t="s">
        <v>697</v>
      </c>
      <c r="T68" s="61" t="s">
        <v>697</v>
      </c>
      <c r="U68" s="61" t="s">
        <v>697</v>
      </c>
      <c r="V68" s="61" t="s">
        <v>697</v>
      </c>
      <c r="W68" s="87" t="s">
        <v>697</v>
      </c>
      <c r="X68" s="87" t="s">
        <v>697</v>
      </c>
      <c r="Y68" s="87" t="s">
        <v>697</v>
      </c>
      <c r="Z68" s="87" t="s">
        <v>697</v>
      </c>
      <c r="AA68" s="56"/>
    </row>
    <row r="69" spans="1:27" s="55" customFormat="1">
      <c r="A69" s="62">
        <v>70068</v>
      </c>
      <c r="B69" s="62">
        <v>4</v>
      </c>
      <c r="C69" s="62">
        <v>4</v>
      </c>
      <c r="D69" s="63">
        <v>0</v>
      </c>
      <c r="E69" s="63">
        <v>0</v>
      </c>
      <c r="F69" s="63">
        <v>0</v>
      </c>
      <c r="G69" s="63">
        <v>4</v>
      </c>
      <c r="H69" s="63">
        <v>0</v>
      </c>
      <c r="I69" s="57" t="s">
        <v>697</v>
      </c>
      <c r="J69" s="57" t="s">
        <v>697</v>
      </c>
      <c r="K69" s="57" t="s">
        <v>697</v>
      </c>
      <c r="L69" s="57" t="s">
        <v>697</v>
      </c>
      <c r="M69" s="58" t="s">
        <v>697</v>
      </c>
      <c r="N69" s="58" t="s">
        <v>697</v>
      </c>
      <c r="O69" s="59" t="s">
        <v>697</v>
      </c>
      <c r="P69" s="59" t="s">
        <v>697</v>
      </c>
      <c r="Q69" s="60" t="s">
        <v>697</v>
      </c>
      <c r="R69" s="60" t="s">
        <v>697</v>
      </c>
      <c r="S69" s="60" t="s">
        <v>697</v>
      </c>
      <c r="T69" s="61" t="s">
        <v>697</v>
      </c>
      <c r="U69" s="61" t="s">
        <v>697</v>
      </c>
      <c r="V69" s="61" t="s">
        <v>697</v>
      </c>
      <c r="W69" s="87" t="s">
        <v>697</v>
      </c>
      <c r="X69" s="87" t="s">
        <v>697</v>
      </c>
      <c r="Y69" s="87" t="s">
        <v>697</v>
      </c>
      <c r="Z69" s="87" t="s">
        <v>697</v>
      </c>
      <c r="AA69" s="56"/>
    </row>
    <row r="70" spans="1:27" s="55" customFormat="1">
      <c r="A70" s="62">
        <v>70069</v>
      </c>
      <c r="B70" s="62">
        <v>4</v>
      </c>
      <c r="C70" s="62">
        <v>5</v>
      </c>
      <c r="D70" s="63">
        <v>0</v>
      </c>
      <c r="E70" s="63">
        <v>0</v>
      </c>
      <c r="F70" s="63">
        <v>0</v>
      </c>
      <c r="G70" s="63">
        <v>5</v>
      </c>
      <c r="H70" s="63">
        <v>0</v>
      </c>
      <c r="I70" s="57" t="s">
        <v>697</v>
      </c>
      <c r="J70" s="57" t="s">
        <v>697</v>
      </c>
      <c r="K70" s="57" t="s">
        <v>697</v>
      </c>
      <c r="L70" s="57" t="s">
        <v>697</v>
      </c>
      <c r="M70" s="58" t="s">
        <v>697</v>
      </c>
      <c r="N70" s="58" t="s">
        <v>697</v>
      </c>
      <c r="O70" s="59" t="s">
        <v>697</v>
      </c>
      <c r="P70" s="59" t="s">
        <v>697</v>
      </c>
      <c r="Q70" s="60">
        <v>1</v>
      </c>
      <c r="R70" s="60">
        <v>-0.1</v>
      </c>
      <c r="S70" s="60" t="s">
        <v>697</v>
      </c>
      <c r="T70" s="61" t="s">
        <v>697</v>
      </c>
      <c r="U70" s="61" t="s">
        <v>697</v>
      </c>
      <c r="V70" s="61" t="s">
        <v>697</v>
      </c>
      <c r="W70" s="87" t="s">
        <v>697</v>
      </c>
      <c r="X70" s="87" t="s">
        <v>697</v>
      </c>
      <c r="Y70" s="87" t="s">
        <v>697</v>
      </c>
      <c r="Z70" s="87" t="s">
        <v>697</v>
      </c>
      <c r="AA70" s="56"/>
    </row>
    <row r="71" spans="1:27" s="55" customFormat="1">
      <c r="A71" s="62">
        <v>70070</v>
      </c>
      <c r="B71" s="62">
        <v>4</v>
      </c>
      <c r="C71" s="62">
        <v>6</v>
      </c>
      <c r="D71" s="63">
        <v>0</v>
      </c>
      <c r="E71" s="63">
        <v>0</v>
      </c>
      <c r="F71" s="63">
        <v>0</v>
      </c>
      <c r="G71" s="63">
        <v>6</v>
      </c>
      <c r="H71" s="63">
        <v>0</v>
      </c>
      <c r="I71" s="57" t="s">
        <v>697</v>
      </c>
      <c r="J71" s="57" t="s">
        <v>697</v>
      </c>
      <c r="K71" s="57" t="s">
        <v>697</v>
      </c>
      <c r="L71" s="57" t="s">
        <v>697</v>
      </c>
      <c r="M71" s="58" t="s">
        <v>697</v>
      </c>
      <c r="N71" s="58" t="s">
        <v>697</v>
      </c>
      <c r="O71" s="59" t="s">
        <v>697</v>
      </c>
      <c r="P71" s="59" t="s">
        <v>697</v>
      </c>
      <c r="Q71" s="60">
        <v>2</v>
      </c>
      <c r="R71" s="60">
        <f t="shared" ref="R71:R85" si="0">R70+$R$70</f>
        <v>-0.2</v>
      </c>
      <c r="S71" s="60" t="s">
        <v>697</v>
      </c>
      <c r="T71" s="61" t="s">
        <v>697</v>
      </c>
      <c r="U71" s="61" t="s">
        <v>697</v>
      </c>
      <c r="V71" s="61" t="s">
        <v>697</v>
      </c>
      <c r="W71" s="87" t="s">
        <v>697</v>
      </c>
      <c r="X71" s="87" t="s">
        <v>697</v>
      </c>
      <c r="Y71" s="87" t="s">
        <v>697</v>
      </c>
      <c r="Z71" s="87" t="s">
        <v>697</v>
      </c>
      <c r="AA71" s="56"/>
    </row>
    <row r="72" spans="1:27" s="55" customFormat="1">
      <c r="A72" s="62">
        <v>70071</v>
      </c>
      <c r="B72" s="62">
        <v>4</v>
      </c>
      <c r="C72" s="62">
        <v>7</v>
      </c>
      <c r="D72" s="63">
        <v>0</v>
      </c>
      <c r="E72" s="63">
        <v>0</v>
      </c>
      <c r="F72" s="63">
        <v>0</v>
      </c>
      <c r="G72" s="63">
        <v>7</v>
      </c>
      <c r="H72" s="63">
        <v>0</v>
      </c>
      <c r="I72" s="57" t="s">
        <v>697</v>
      </c>
      <c r="J72" s="57" t="s">
        <v>697</v>
      </c>
      <c r="K72" s="57" t="s">
        <v>697</v>
      </c>
      <c r="L72" s="57" t="s">
        <v>697</v>
      </c>
      <c r="M72" s="58" t="s">
        <v>697</v>
      </c>
      <c r="N72" s="58" t="s">
        <v>697</v>
      </c>
      <c r="O72" s="59" t="s">
        <v>697</v>
      </c>
      <c r="P72" s="59" t="s">
        <v>697</v>
      </c>
      <c r="Q72" s="60">
        <v>3</v>
      </c>
      <c r="R72" s="60">
        <f t="shared" si="0"/>
        <v>-0.30000000000000004</v>
      </c>
      <c r="S72" s="60" t="s">
        <v>697</v>
      </c>
      <c r="T72" s="61" t="s">
        <v>697</v>
      </c>
      <c r="U72" s="61" t="s">
        <v>697</v>
      </c>
      <c r="V72" s="61" t="s">
        <v>697</v>
      </c>
      <c r="W72" s="87" t="s">
        <v>697</v>
      </c>
      <c r="X72" s="87" t="s">
        <v>697</v>
      </c>
      <c r="Y72" s="87" t="s">
        <v>697</v>
      </c>
      <c r="Z72" s="87" t="s">
        <v>697</v>
      </c>
      <c r="AA72" s="56"/>
    </row>
    <row r="73" spans="1:27" s="55" customFormat="1">
      <c r="A73" s="62">
        <v>70072</v>
      </c>
      <c r="B73" s="62">
        <v>4</v>
      </c>
      <c r="C73" s="62">
        <v>8</v>
      </c>
      <c r="D73" s="63">
        <v>0</v>
      </c>
      <c r="E73" s="63">
        <v>0</v>
      </c>
      <c r="F73" s="63">
        <v>0</v>
      </c>
      <c r="G73" s="63">
        <v>8</v>
      </c>
      <c r="H73" s="63">
        <v>0</v>
      </c>
      <c r="I73" s="57" t="s">
        <v>697</v>
      </c>
      <c r="J73" s="57" t="s">
        <v>697</v>
      </c>
      <c r="K73" s="57" t="s">
        <v>697</v>
      </c>
      <c r="L73" s="57" t="s">
        <v>697</v>
      </c>
      <c r="M73" s="58" t="s">
        <v>697</v>
      </c>
      <c r="N73" s="58" t="s">
        <v>697</v>
      </c>
      <c r="O73" s="59" t="s">
        <v>697</v>
      </c>
      <c r="P73" s="59" t="s">
        <v>697</v>
      </c>
      <c r="Q73" s="60">
        <v>4</v>
      </c>
      <c r="R73" s="60">
        <f t="shared" si="0"/>
        <v>-0.4</v>
      </c>
      <c r="S73" s="60" t="s">
        <v>697</v>
      </c>
      <c r="T73" s="61" t="s">
        <v>697</v>
      </c>
      <c r="U73" s="61" t="s">
        <v>697</v>
      </c>
      <c r="V73" s="61" t="s">
        <v>697</v>
      </c>
      <c r="W73" s="87" t="s">
        <v>697</v>
      </c>
      <c r="X73" s="87" t="s">
        <v>697</v>
      </c>
      <c r="Y73" s="87" t="s">
        <v>697</v>
      </c>
      <c r="Z73" s="87" t="s">
        <v>697</v>
      </c>
      <c r="AA73" s="56"/>
    </row>
    <row r="74" spans="1:27" s="55" customFormat="1">
      <c r="A74" s="62">
        <v>70073</v>
      </c>
      <c r="B74" s="62">
        <v>4</v>
      </c>
      <c r="C74" s="62">
        <v>9</v>
      </c>
      <c r="D74" s="63">
        <v>0</v>
      </c>
      <c r="E74" s="63">
        <v>0</v>
      </c>
      <c r="F74" s="63">
        <v>0</v>
      </c>
      <c r="G74" s="63">
        <v>9</v>
      </c>
      <c r="H74" s="63">
        <v>0</v>
      </c>
      <c r="I74" s="57" t="s">
        <v>697</v>
      </c>
      <c r="J74" s="57" t="s">
        <v>697</v>
      </c>
      <c r="K74" s="57" t="s">
        <v>697</v>
      </c>
      <c r="L74" s="57" t="s">
        <v>697</v>
      </c>
      <c r="M74" s="58" t="s">
        <v>697</v>
      </c>
      <c r="N74" s="58" t="s">
        <v>697</v>
      </c>
      <c r="O74" s="59" t="s">
        <v>697</v>
      </c>
      <c r="P74" s="59" t="s">
        <v>697</v>
      </c>
      <c r="Q74" s="60">
        <v>5</v>
      </c>
      <c r="R74" s="60">
        <f t="shared" si="0"/>
        <v>-0.5</v>
      </c>
      <c r="S74" s="60" t="s">
        <v>697</v>
      </c>
      <c r="T74" s="61" t="s">
        <v>697</v>
      </c>
      <c r="U74" s="61" t="s">
        <v>697</v>
      </c>
      <c r="V74" s="61" t="s">
        <v>697</v>
      </c>
      <c r="W74" s="87" t="s">
        <v>697</v>
      </c>
      <c r="X74" s="87" t="s">
        <v>697</v>
      </c>
      <c r="Y74" s="87" t="s">
        <v>697</v>
      </c>
      <c r="Z74" s="87" t="s">
        <v>697</v>
      </c>
      <c r="AA74" s="56"/>
    </row>
    <row r="75" spans="1:27" s="55" customFormat="1">
      <c r="A75" s="62">
        <v>70074</v>
      </c>
      <c r="B75" s="62">
        <v>4</v>
      </c>
      <c r="C75" s="62">
        <v>10</v>
      </c>
      <c r="D75" s="63">
        <v>0</v>
      </c>
      <c r="E75" s="63">
        <v>0</v>
      </c>
      <c r="F75" s="63">
        <v>0</v>
      </c>
      <c r="G75" s="63">
        <v>10</v>
      </c>
      <c r="H75" s="63">
        <v>0</v>
      </c>
      <c r="I75" s="57" t="s">
        <v>697</v>
      </c>
      <c r="J75" s="57" t="s">
        <v>697</v>
      </c>
      <c r="K75" s="57" t="s">
        <v>697</v>
      </c>
      <c r="L75" s="57" t="s">
        <v>697</v>
      </c>
      <c r="M75" s="58" t="s">
        <v>697</v>
      </c>
      <c r="N75" s="58" t="s">
        <v>697</v>
      </c>
      <c r="O75" s="59" t="s">
        <v>697</v>
      </c>
      <c r="P75" s="59" t="s">
        <v>697</v>
      </c>
      <c r="Q75" s="60">
        <v>6</v>
      </c>
      <c r="R75" s="60">
        <f t="shared" si="0"/>
        <v>-0.6</v>
      </c>
      <c r="S75" s="60" t="s">
        <v>697</v>
      </c>
      <c r="T75" s="61" t="s">
        <v>697</v>
      </c>
      <c r="U75" s="61" t="s">
        <v>697</v>
      </c>
      <c r="V75" s="61" t="s">
        <v>697</v>
      </c>
      <c r="W75" s="87" t="s">
        <v>697</v>
      </c>
      <c r="X75" s="87" t="s">
        <v>697</v>
      </c>
      <c r="Y75" s="87" t="s">
        <v>697</v>
      </c>
      <c r="Z75" s="87" t="s">
        <v>697</v>
      </c>
      <c r="AA75" s="56"/>
    </row>
    <row r="76" spans="1:27" s="55" customFormat="1">
      <c r="A76" s="62">
        <v>70075</v>
      </c>
      <c r="B76" s="62">
        <v>4</v>
      </c>
      <c r="C76" s="62">
        <v>11</v>
      </c>
      <c r="D76" s="63">
        <v>0</v>
      </c>
      <c r="E76" s="63">
        <v>0</v>
      </c>
      <c r="F76" s="63">
        <v>0</v>
      </c>
      <c r="G76" s="63">
        <v>11</v>
      </c>
      <c r="H76" s="63">
        <v>0</v>
      </c>
      <c r="I76" s="57" t="s">
        <v>697</v>
      </c>
      <c r="J76" s="57" t="s">
        <v>697</v>
      </c>
      <c r="K76" s="57" t="s">
        <v>697</v>
      </c>
      <c r="L76" s="57" t="s">
        <v>697</v>
      </c>
      <c r="M76" s="58" t="s">
        <v>697</v>
      </c>
      <c r="N76" s="58" t="s">
        <v>697</v>
      </c>
      <c r="O76" s="59" t="s">
        <v>697</v>
      </c>
      <c r="P76" s="59" t="s">
        <v>697</v>
      </c>
      <c r="Q76" s="60">
        <v>7</v>
      </c>
      <c r="R76" s="60">
        <f t="shared" si="0"/>
        <v>-0.7</v>
      </c>
      <c r="S76" s="60" t="s">
        <v>697</v>
      </c>
      <c r="T76" s="61" t="s">
        <v>697</v>
      </c>
      <c r="U76" s="61" t="s">
        <v>697</v>
      </c>
      <c r="V76" s="61" t="s">
        <v>697</v>
      </c>
      <c r="W76" s="87" t="s">
        <v>697</v>
      </c>
      <c r="X76" s="87" t="s">
        <v>697</v>
      </c>
      <c r="Y76" s="87" t="s">
        <v>697</v>
      </c>
      <c r="Z76" s="87" t="s">
        <v>697</v>
      </c>
      <c r="AA76" s="56"/>
    </row>
    <row r="77" spans="1:27" s="55" customFormat="1">
      <c r="A77" s="62">
        <v>70076</v>
      </c>
      <c r="B77" s="62">
        <v>4</v>
      </c>
      <c r="C77" s="62">
        <v>12</v>
      </c>
      <c r="D77" s="63">
        <v>0</v>
      </c>
      <c r="E77" s="63">
        <v>0</v>
      </c>
      <c r="F77" s="63">
        <v>0</v>
      </c>
      <c r="G77" s="63">
        <v>12</v>
      </c>
      <c r="H77" s="63">
        <v>0</v>
      </c>
      <c r="I77" s="57" t="s">
        <v>697</v>
      </c>
      <c r="J77" s="57" t="s">
        <v>697</v>
      </c>
      <c r="K77" s="57" t="s">
        <v>697</v>
      </c>
      <c r="L77" s="57" t="s">
        <v>697</v>
      </c>
      <c r="M77" s="58" t="s">
        <v>697</v>
      </c>
      <c r="N77" s="58" t="s">
        <v>697</v>
      </c>
      <c r="O77" s="59" t="s">
        <v>697</v>
      </c>
      <c r="P77" s="59" t="s">
        <v>697</v>
      </c>
      <c r="Q77" s="60">
        <v>8</v>
      </c>
      <c r="R77" s="60">
        <f t="shared" si="0"/>
        <v>-0.79999999999999993</v>
      </c>
      <c r="S77" s="60" t="s">
        <v>697</v>
      </c>
      <c r="T77" s="61" t="s">
        <v>697</v>
      </c>
      <c r="U77" s="61" t="s">
        <v>697</v>
      </c>
      <c r="V77" s="61" t="s">
        <v>697</v>
      </c>
      <c r="W77" s="87" t="s">
        <v>697</v>
      </c>
      <c r="X77" s="87" t="s">
        <v>697</v>
      </c>
      <c r="Y77" s="87" t="s">
        <v>697</v>
      </c>
      <c r="Z77" s="87" t="s">
        <v>697</v>
      </c>
      <c r="AA77" s="56"/>
    </row>
    <row r="78" spans="1:27" s="55" customFormat="1">
      <c r="A78" s="62">
        <v>70077</v>
      </c>
      <c r="B78" s="62">
        <v>4</v>
      </c>
      <c r="C78" s="62">
        <v>13</v>
      </c>
      <c r="D78" s="63">
        <v>0</v>
      </c>
      <c r="E78" s="63">
        <v>0</v>
      </c>
      <c r="F78" s="63">
        <v>0</v>
      </c>
      <c r="G78" s="63">
        <v>13</v>
      </c>
      <c r="H78" s="63">
        <v>0</v>
      </c>
      <c r="I78" s="57" t="s">
        <v>697</v>
      </c>
      <c r="J78" s="57" t="s">
        <v>697</v>
      </c>
      <c r="K78" s="57" t="s">
        <v>697</v>
      </c>
      <c r="L78" s="57" t="s">
        <v>697</v>
      </c>
      <c r="M78" s="58" t="s">
        <v>697</v>
      </c>
      <c r="N78" s="58" t="s">
        <v>697</v>
      </c>
      <c r="O78" s="59" t="s">
        <v>697</v>
      </c>
      <c r="P78" s="59" t="s">
        <v>697</v>
      </c>
      <c r="Q78" s="60">
        <v>9</v>
      </c>
      <c r="R78" s="60">
        <f t="shared" si="0"/>
        <v>-0.89999999999999991</v>
      </c>
      <c r="S78" s="60" t="s">
        <v>697</v>
      </c>
      <c r="T78" s="61" t="s">
        <v>697</v>
      </c>
      <c r="U78" s="61" t="s">
        <v>697</v>
      </c>
      <c r="V78" s="61" t="s">
        <v>697</v>
      </c>
      <c r="W78" s="87" t="s">
        <v>697</v>
      </c>
      <c r="X78" s="87" t="s">
        <v>697</v>
      </c>
      <c r="Y78" s="87" t="s">
        <v>697</v>
      </c>
      <c r="Z78" s="87" t="s">
        <v>697</v>
      </c>
      <c r="AA78" s="56"/>
    </row>
    <row r="79" spans="1:27" s="55" customFormat="1">
      <c r="A79" s="62">
        <v>70078</v>
      </c>
      <c r="B79" s="62">
        <v>4</v>
      </c>
      <c r="C79" s="62">
        <v>14</v>
      </c>
      <c r="D79" s="63">
        <v>0</v>
      </c>
      <c r="E79" s="63">
        <v>0</v>
      </c>
      <c r="F79" s="63">
        <v>0</v>
      </c>
      <c r="G79" s="63">
        <v>14</v>
      </c>
      <c r="H79" s="63">
        <v>0</v>
      </c>
      <c r="I79" s="57" t="s">
        <v>697</v>
      </c>
      <c r="J79" s="57" t="s">
        <v>697</v>
      </c>
      <c r="K79" s="57" t="s">
        <v>697</v>
      </c>
      <c r="L79" s="57" t="s">
        <v>697</v>
      </c>
      <c r="M79" s="58" t="s">
        <v>697</v>
      </c>
      <c r="N79" s="58" t="s">
        <v>697</v>
      </c>
      <c r="O79" s="59" t="s">
        <v>697</v>
      </c>
      <c r="P79" s="59" t="s">
        <v>697</v>
      </c>
      <c r="Q79" s="60">
        <v>10</v>
      </c>
      <c r="R79" s="60">
        <f t="shared" si="0"/>
        <v>-0.99999999999999989</v>
      </c>
      <c r="S79" s="60" t="s">
        <v>697</v>
      </c>
      <c r="T79" s="61" t="s">
        <v>697</v>
      </c>
      <c r="U79" s="61" t="s">
        <v>697</v>
      </c>
      <c r="V79" s="61" t="s">
        <v>697</v>
      </c>
      <c r="W79" s="87" t="s">
        <v>697</v>
      </c>
      <c r="X79" s="87" t="s">
        <v>697</v>
      </c>
      <c r="Y79" s="87" t="s">
        <v>697</v>
      </c>
      <c r="Z79" s="87" t="s">
        <v>697</v>
      </c>
      <c r="AA79" s="56"/>
    </row>
    <row r="80" spans="1:27" s="55" customFormat="1">
      <c r="A80" s="62">
        <v>70079</v>
      </c>
      <c r="B80" s="62">
        <v>4</v>
      </c>
      <c r="C80" s="62">
        <v>15</v>
      </c>
      <c r="D80" s="63">
        <v>0</v>
      </c>
      <c r="E80" s="63">
        <v>0</v>
      </c>
      <c r="F80" s="63">
        <v>0</v>
      </c>
      <c r="G80" s="63">
        <v>15</v>
      </c>
      <c r="H80" s="63">
        <v>0</v>
      </c>
      <c r="I80" s="57" t="s">
        <v>697</v>
      </c>
      <c r="J80" s="57" t="s">
        <v>697</v>
      </c>
      <c r="K80" s="57" t="s">
        <v>697</v>
      </c>
      <c r="L80" s="57" t="s">
        <v>697</v>
      </c>
      <c r="M80" s="58" t="s">
        <v>697</v>
      </c>
      <c r="N80" s="58">
        <f>0.3/6</f>
        <v>4.9999999999999996E-2</v>
      </c>
      <c r="O80" s="59" t="s">
        <v>697</v>
      </c>
      <c r="P80" s="59" t="s">
        <v>697</v>
      </c>
      <c r="Q80" s="60">
        <v>11</v>
      </c>
      <c r="R80" s="60">
        <f t="shared" si="0"/>
        <v>-1.0999999999999999</v>
      </c>
      <c r="S80" s="60" t="s">
        <v>697</v>
      </c>
      <c r="T80" s="61" t="s">
        <v>697</v>
      </c>
      <c r="U80" s="61" t="s">
        <v>697</v>
      </c>
      <c r="V80" s="61" t="s">
        <v>697</v>
      </c>
      <c r="W80" s="87" t="s">
        <v>697</v>
      </c>
      <c r="X80" s="87" t="s">
        <v>697</v>
      </c>
      <c r="Y80" s="87" t="s">
        <v>697</v>
      </c>
      <c r="Z80" s="87" t="s">
        <v>697</v>
      </c>
      <c r="AA80" s="56"/>
    </row>
    <row r="81" spans="1:27" s="55" customFormat="1">
      <c r="A81" s="62">
        <v>70080</v>
      </c>
      <c r="B81" s="62">
        <v>4</v>
      </c>
      <c r="C81" s="62">
        <v>16</v>
      </c>
      <c r="D81" s="63">
        <v>0</v>
      </c>
      <c r="E81" s="63">
        <v>0</v>
      </c>
      <c r="F81" s="63">
        <v>0</v>
      </c>
      <c r="G81" s="63">
        <v>16</v>
      </c>
      <c r="H81" s="63">
        <v>0</v>
      </c>
      <c r="I81" s="57" t="s">
        <v>697</v>
      </c>
      <c r="J81" s="57" t="s">
        <v>697</v>
      </c>
      <c r="K81" s="57" t="s">
        <v>697</v>
      </c>
      <c r="L81" s="57" t="s">
        <v>697</v>
      </c>
      <c r="M81" s="58" t="s">
        <v>697</v>
      </c>
      <c r="N81" s="58">
        <f>N80+$N$80</f>
        <v>9.9999999999999992E-2</v>
      </c>
      <c r="O81" s="59" t="s">
        <v>697</v>
      </c>
      <c r="P81" s="59" t="s">
        <v>697</v>
      </c>
      <c r="Q81" s="60">
        <v>12</v>
      </c>
      <c r="R81" s="60">
        <f t="shared" si="0"/>
        <v>-1.2</v>
      </c>
      <c r="S81" s="60" t="s">
        <v>697</v>
      </c>
      <c r="T81" s="61" t="s">
        <v>697</v>
      </c>
      <c r="U81" s="61" t="s">
        <v>697</v>
      </c>
      <c r="V81" s="61" t="s">
        <v>697</v>
      </c>
      <c r="W81" s="87" t="s">
        <v>697</v>
      </c>
      <c r="X81" s="87" t="s">
        <v>697</v>
      </c>
      <c r="Y81" s="87" t="s">
        <v>697</v>
      </c>
      <c r="Z81" s="87" t="s">
        <v>697</v>
      </c>
      <c r="AA81" s="56"/>
    </row>
    <row r="82" spans="1:27" s="55" customFormat="1">
      <c r="A82" s="62">
        <v>70081</v>
      </c>
      <c r="B82" s="62">
        <v>4</v>
      </c>
      <c r="C82" s="62">
        <v>17</v>
      </c>
      <c r="D82" s="63">
        <v>0</v>
      </c>
      <c r="E82" s="63">
        <v>0</v>
      </c>
      <c r="F82" s="63">
        <v>0</v>
      </c>
      <c r="G82" s="63">
        <v>17</v>
      </c>
      <c r="H82" s="63">
        <v>0</v>
      </c>
      <c r="I82" s="57" t="s">
        <v>697</v>
      </c>
      <c r="J82" s="57" t="s">
        <v>697</v>
      </c>
      <c r="K82" s="57" t="s">
        <v>697</v>
      </c>
      <c r="L82" s="57" t="s">
        <v>697</v>
      </c>
      <c r="M82" s="58" t="s">
        <v>697</v>
      </c>
      <c r="N82" s="58">
        <f>N81+$N$80</f>
        <v>0.15</v>
      </c>
      <c r="O82" s="59" t="s">
        <v>697</v>
      </c>
      <c r="P82" s="59" t="s">
        <v>697</v>
      </c>
      <c r="Q82" s="60">
        <v>13</v>
      </c>
      <c r="R82" s="60">
        <f t="shared" si="0"/>
        <v>-1.3</v>
      </c>
      <c r="S82" s="60" t="s">
        <v>697</v>
      </c>
      <c r="T82" s="61" t="s">
        <v>697</v>
      </c>
      <c r="U82" s="61" t="s">
        <v>697</v>
      </c>
      <c r="V82" s="61" t="s">
        <v>697</v>
      </c>
      <c r="W82" s="87" t="s">
        <v>697</v>
      </c>
      <c r="X82" s="87" t="s">
        <v>697</v>
      </c>
      <c r="Y82" s="87" t="s">
        <v>697</v>
      </c>
      <c r="Z82" s="87" t="s">
        <v>697</v>
      </c>
      <c r="AA82" s="56"/>
    </row>
    <row r="83" spans="1:27" s="55" customFormat="1">
      <c r="A83" s="62">
        <v>70082</v>
      </c>
      <c r="B83" s="62">
        <v>4</v>
      </c>
      <c r="C83" s="62">
        <v>18</v>
      </c>
      <c r="D83" s="63">
        <v>0</v>
      </c>
      <c r="E83" s="63">
        <v>0</v>
      </c>
      <c r="F83" s="63">
        <v>0</v>
      </c>
      <c r="G83" s="63">
        <v>18</v>
      </c>
      <c r="H83" s="63">
        <v>0</v>
      </c>
      <c r="I83" s="57" t="s">
        <v>697</v>
      </c>
      <c r="J83" s="57" t="s">
        <v>697</v>
      </c>
      <c r="K83" s="57" t="s">
        <v>697</v>
      </c>
      <c r="L83" s="57" t="s">
        <v>697</v>
      </c>
      <c r="M83" s="58" t="s">
        <v>697</v>
      </c>
      <c r="N83" s="58">
        <f>N82+$N$80</f>
        <v>0.19999999999999998</v>
      </c>
      <c r="O83" s="59" t="s">
        <v>697</v>
      </c>
      <c r="P83" s="59" t="s">
        <v>697</v>
      </c>
      <c r="Q83" s="60">
        <v>14</v>
      </c>
      <c r="R83" s="60">
        <f t="shared" si="0"/>
        <v>-1.4000000000000001</v>
      </c>
      <c r="S83" s="60" t="s">
        <v>697</v>
      </c>
      <c r="T83" s="61" t="s">
        <v>697</v>
      </c>
      <c r="U83" s="61" t="s">
        <v>697</v>
      </c>
      <c r="V83" s="61" t="s">
        <v>697</v>
      </c>
      <c r="W83" s="87" t="s">
        <v>697</v>
      </c>
      <c r="X83" s="87" t="s">
        <v>697</v>
      </c>
      <c r="Y83" s="87" t="s">
        <v>697</v>
      </c>
      <c r="Z83" s="87" t="s">
        <v>697</v>
      </c>
      <c r="AA83" s="56"/>
    </row>
    <row r="84" spans="1:27" s="55" customFormat="1">
      <c r="A84" s="62">
        <v>70083</v>
      </c>
      <c r="B84" s="62">
        <v>4</v>
      </c>
      <c r="C84" s="62">
        <v>19</v>
      </c>
      <c r="D84" s="63">
        <v>0</v>
      </c>
      <c r="E84" s="63">
        <v>0</v>
      </c>
      <c r="F84" s="63">
        <v>0</v>
      </c>
      <c r="G84" s="63">
        <v>19</v>
      </c>
      <c r="H84" s="63">
        <v>0</v>
      </c>
      <c r="I84" s="57" t="s">
        <v>697</v>
      </c>
      <c r="J84" s="57" t="s">
        <v>697</v>
      </c>
      <c r="K84" s="57" t="s">
        <v>697</v>
      </c>
      <c r="L84" s="57" t="s">
        <v>697</v>
      </c>
      <c r="M84" s="58" t="s">
        <v>697</v>
      </c>
      <c r="N84" s="58">
        <f>N83+$N$80</f>
        <v>0.24999999999999997</v>
      </c>
      <c r="O84" s="59" t="s">
        <v>697</v>
      </c>
      <c r="P84" s="59" t="s">
        <v>697</v>
      </c>
      <c r="Q84" s="60">
        <v>15</v>
      </c>
      <c r="R84" s="60">
        <f t="shared" si="0"/>
        <v>-1.5000000000000002</v>
      </c>
      <c r="S84" s="60" t="s">
        <v>697</v>
      </c>
      <c r="T84" s="61" t="s">
        <v>697</v>
      </c>
      <c r="U84" s="61" t="s">
        <v>697</v>
      </c>
      <c r="V84" s="61" t="s">
        <v>697</v>
      </c>
      <c r="W84" s="87" t="s">
        <v>697</v>
      </c>
      <c r="X84" s="87" t="s">
        <v>697</v>
      </c>
      <c r="Y84" s="87" t="s">
        <v>697</v>
      </c>
      <c r="Z84" s="87" t="s">
        <v>697</v>
      </c>
      <c r="AA84" s="56"/>
    </row>
    <row r="85" spans="1:27" s="55" customFormat="1">
      <c r="A85" s="62">
        <v>70084</v>
      </c>
      <c r="B85" s="62">
        <v>4</v>
      </c>
      <c r="C85" s="62">
        <v>20</v>
      </c>
      <c r="D85" s="63">
        <v>0</v>
      </c>
      <c r="E85" s="63">
        <v>0</v>
      </c>
      <c r="F85" s="63">
        <v>0</v>
      </c>
      <c r="G85" s="63">
        <v>20</v>
      </c>
      <c r="H85" s="63">
        <v>0</v>
      </c>
      <c r="I85" s="57" t="s">
        <v>697</v>
      </c>
      <c r="J85" s="57" t="s">
        <v>697</v>
      </c>
      <c r="K85" s="57" t="s">
        <v>697</v>
      </c>
      <c r="L85" s="57" t="s">
        <v>697</v>
      </c>
      <c r="M85" s="58" t="s">
        <v>697</v>
      </c>
      <c r="N85" s="58">
        <f>N84+$N$80</f>
        <v>0.3</v>
      </c>
      <c r="O85" s="59" t="s">
        <v>697</v>
      </c>
      <c r="P85" s="59" t="s">
        <v>697</v>
      </c>
      <c r="Q85" s="60" t="s">
        <v>697</v>
      </c>
      <c r="R85" s="60">
        <f t="shared" si="0"/>
        <v>-1.6000000000000003</v>
      </c>
      <c r="S85" s="60">
        <v>2</v>
      </c>
      <c r="T85" s="61" t="s">
        <v>697</v>
      </c>
      <c r="U85" s="61" t="s">
        <v>697</v>
      </c>
      <c r="V85" s="61" t="s">
        <v>697</v>
      </c>
      <c r="W85" s="87" t="s">
        <v>697</v>
      </c>
      <c r="X85" s="87" t="s">
        <v>697</v>
      </c>
      <c r="Y85" s="87" t="s">
        <v>697</v>
      </c>
      <c r="Z85" s="87" t="s">
        <v>697</v>
      </c>
      <c r="AA85" s="56"/>
    </row>
    <row r="86" spans="1:27" s="55" customFormat="1">
      <c r="A86" s="62">
        <v>70085</v>
      </c>
      <c r="B86" s="62">
        <v>5</v>
      </c>
      <c r="C86" s="62">
        <v>0</v>
      </c>
      <c r="D86" s="63">
        <v>0</v>
      </c>
      <c r="E86" s="63">
        <v>0</v>
      </c>
      <c r="F86" s="63">
        <v>0</v>
      </c>
      <c r="G86" s="63">
        <v>0</v>
      </c>
      <c r="H86" s="63">
        <v>0</v>
      </c>
      <c r="I86" s="57" t="s">
        <v>697</v>
      </c>
      <c r="J86" s="57" t="s">
        <v>697</v>
      </c>
      <c r="K86" s="57" t="s">
        <v>697</v>
      </c>
      <c r="L86" s="57" t="s">
        <v>697</v>
      </c>
      <c r="M86" s="58" t="s">
        <v>697</v>
      </c>
      <c r="N86" s="58" t="s">
        <v>697</v>
      </c>
      <c r="O86" s="59" t="s">
        <v>697</v>
      </c>
      <c r="P86" s="59" t="s">
        <v>697</v>
      </c>
      <c r="Q86" s="60" t="s">
        <v>697</v>
      </c>
      <c r="R86" s="60" t="s">
        <v>697</v>
      </c>
      <c r="S86" s="60" t="s">
        <v>697</v>
      </c>
      <c r="T86" s="61" t="s">
        <v>697</v>
      </c>
      <c r="U86" s="61" t="s">
        <v>697</v>
      </c>
      <c r="V86" s="61" t="s">
        <v>697</v>
      </c>
      <c r="W86" s="87" t="s">
        <v>697</v>
      </c>
      <c r="X86" s="87" t="s">
        <v>697</v>
      </c>
      <c r="Y86" s="87" t="s">
        <v>697</v>
      </c>
      <c r="Z86" s="87" t="s">
        <v>697</v>
      </c>
      <c r="AA86" s="56"/>
    </row>
    <row r="87" spans="1:27" s="55" customFormat="1">
      <c r="A87" s="62">
        <v>70086</v>
      </c>
      <c r="B87" s="62">
        <v>5</v>
      </c>
      <c r="C87" s="62">
        <v>1</v>
      </c>
      <c r="D87" s="63">
        <v>0</v>
      </c>
      <c r="E87" s="63">
        <v>0</v>
      </c>
      <c r="F87" s="63">
        <v>0</v>
      </c>
      <c r="G87" s="63">
        <v>0</v>
      </c>
      <c r="H87" s="63">
        <v>-4.4999999999999998E-2</v>
      </c>
      <c r="I87" s="57" t="s">
        <v>697</v>
      </c>
      <c r="J87" s="57" t="s">
        <v>697</v>
      </c>
      <c r="K87" s="57" t="s">
        <v>697</v>
      </c>
      <c r="L87" s="57" t="s">
        <v>697</v>
      </c>
      <c r="M87" s="58" t="s">
        <v>697</v>
      </c>
      <c r="N87" s="58" t="s">
        <v>697</v>
      </c>
      <c r="O87" s="59" t="s">
        <v>697</v>
      </c>
      <c r="P87" s="59" t="s">
        <v>697</v>
      </c>
      <c r="Q87" s="60" t="s">
        <v>697</v>
      </c>
      <c r="R87" s="60" t="s">
        <v>697</v>
      </c>
      <c r="S87" s="60" t="s">
        <v>697</v>
      </c>
      <c r="T87" s="61">
        <v>-0.01</v>
      </c>
      <c r="U87" s="91"/>
      <c r="V87" s="91"/>
      <c r="W87" s="87" t="s">
        <v>697</v>
      </c>
      <c r="X87" s="87" t="s">
        <v>697</v>
      </c>
      <c r="Y87" s="87" t="s">
        <v>697</v>
      </c>
      <c r="Z87" s="87" t="s">
        <v>697</v>
      </c>
      <c r="AA87" s="56"/>
    </row>
    <row r="88" spans="1:27" s="55" customFormat="1">
      <c r="A88" s="62">
        <v>70087</v>
      </c>
      <c r="B88" s="62">
        <v>5</v>
      </c>
      <c r="C88" s="62">
        <v>2</v>
      </c>
      <c r="D88" s="63">
        <v>0</v>
      </c>
      <c r="E88" s="63">
        <v>0</v>
      </c>
      <c r="F88" s="63">
        <v>0</v>
      </c>
      <c r="G88" s="63">
        <v>0</v>
      </c>
      <c r="H88" s="63">
        <v>-0.09</v>
      </c>
      <c r="I88" s="57" t="s">
        <v>697</v>
      </c>
      <c r="J88" s="57" t="s">
        <v>697</v>
      </c>
      <c r="K88" s="57" t="s">
        <v>697</v>
      </c>
      <c r="L88" s="57" t="s">
        <v>697</v>
      </c>
      <c r="M88" s="58" t="s">
        <v>697</v>
      </c>
      <c r="N88" s="58" t="s">
        <v>697</v>
      </c>
      <c r="O88" s="59" t="s">
        <v>697</v>
      </c>
      <c r="P88" s="59" t="s">
        <v>697</v>
      </c>
      <c r="Q88" s="60" t="s">
        <v>697</v>
      </c>
      <c r="R88" s="60" t="s">
        <v>697</v>
      </c>
      <c r="S88" s="60" t="s">
        <v>697</v>
      </c>
      <c r="T88" s="61">
        <f t="shared" ref="T88:T106" si="1">T87+$T$87</f>
        <v>-0.02</v>
      </c>
      <c r="U88" s="91"/>
      <c r="V88" s="91"/>
      <c r="W88" s="87" t="s">
        <v>697</v>
      </c>
      <c r="X88" s="87" t="s">
        <v>697</v>
      </c>
      <c r="Y88" s="87" t="s">
        <v>697</v>
      </c>
      <c r="Z88" s="87" t="s">
        <v>697</v>
      </c>
      <c r="AA88" s="56"/>
    </row>
    <row r="89" spans="1:27" s="55" customFormat="1">
      <c r="A89" s="62">
        <v>70088</v>
      </c>
      <c r="B89" s="62">
        <v>5</v>
      </c>
      <c r="C89" s="62">
        <v>3</v>
      </c>
      <c r="D89" s="63">
        <v>0</v>
      </c>
      <c r="E89" s="63">
        <v>0</v>
      </c>
      <c r="F89" s="63">
        <v>0</v>
      </c>
      <c r="G89" s="63">
        <v>0</v>
      </c>
      <c r="H89" s="63">
        <v>-0.13500000000000001</v>
      </c>
      <c r="I89" s="57" t="s">
        <v>697</v>
      </c>
      <c r="J89" s="57" t="s">
        <v>697</v>
      </c>
      <c r="K89" s="57" t="s">
        <v>697</v>
      </c>
      <c r="L89" s="57" t="s">
        <v>697</v>
      </c>
      <c r="M89" s="58" t="s">
        <v>697</v>
      </c>
      <c r="N89" s="58" t="s">
        <v>697</v>
      </c>
      <c r="O89" s="59" t="s">
        <v>697</v>
      </c>
      <c r="P89" s="59" t="s">
        <v>697</v>
      </c>
      <c r="Q89" s="60" t="s">
        <v>697</v>
      </c>
      <c r="R89" s="60" t="s">
        <v>697</v>
      </c>
      <c r="S89" s="60" t="s">
        <v>697</v>
      </c>
      <c r="T89" s="61">
        <f t="shared" si="1"/>
        <v>-0.03</v>
      </c>
      <c r="U89" s="91"/>
      <c r="V89" s="91"/>
      <c r="W89" s="87" t="s">
        <v>697</v>
      </c>
      <c r="X89" s="87" t="s">
        <v>697</v>
      </c>
      <c r="Y89" s="87" t="s">
        <v>697</v>
      </c>
      <c r="Z89" s="87" t="s">
        <v>697</v>
      </c>
      <c r="AA89" s="56"/>
    </row>
    <row r="90" spans="1:27" s="55" customFormat="1">
      <c r="A90" s="62">
        <v>70089</v>
      </c>
      <c r="B90" s="62">
        <v>5</v>
      </c>
      <c r="C90" s="62">
        <v>4</v>
      </c>
      <c r="D90" s="63">
        <v>0</v>
      </c>
      <c r="E90" s="63">
        <v>0</v>
      </c>
      <c r="F90" s="63">
        <v>0</v>
      </c>
      <c r="G90" s="63">
        <v>0</v>
      </c>
      <c r="H90" s="63">
        <v>-0.18</v>
      </c>
      <c r="I90" s="57" t="s">
        <v>697</v>
      </c>
      <c r="J90" s="57" t="s">
        <v>697</v>
      </c>
      <c r="K90" s="57" t="s">
        <v>697</v>
      </c>
      <c r="L90" s="57" t="s">
        <v>697</v>
      </c>
      <c r="M90" s="58" t="s">
        <v>697</v>
      </c>
      <c r="N90" s="58" t="s">
        <v>697</v>
      </c>
      <c r="O90" s="59" t="s">
        <v>697</v>
      </c>
      <c r="P90" s="59" t="s">
        <v>697</v>
      </c>
      <c r="Q90" s="60" t="s">
        <v>697</v>
      </c>
      <c r="R90" s="60" t="s">
        <v>697</v>
      </c>
      <c r="S90" s="60" t="s">
        <v>697</v>
      </c>
      <c r="T90" s="61">
        <f t="shared" si="1"/>
        <v>-0.04</v>
      </c>
      <c r="U90" s="91"/>
      <c r="V90" s="91"/>
      <c r="W90" s="87" t="s">
        <v>697</v>
      </c>
      <c r="X90" s="87" t="s">
        <v>697</v>
      </c>
      <c r="Y90" s="87" t="s">
        <v>697</v>
      </c>
      <c r="Z90" s="87" t="s">
        <v>697</v>
      </c>
      <c r="AA90" s="56"/>
    </row>
    <row r="91" spans="1:27" s="55" customFormat="1">
      <c r="A91" s="62">
        <v>70090</v>
      </c>
      <c r="B91" s="62">
        <v>5</v>
      </c>
      <c r="C91" s="62">
        <v>5</v>
      </c>
      <c r="D91" s="63">
        <v>0</v>
      </c>
      <c r="E91" s="63">
        <v>0</v>
      </c>
      <c r="F91" s="63">
        <v>0</v>
      </c>
      <c r="G91" s="63">
        <v>0</v>
      </c>
      <c r="H91" s="63">
        <v>-0.22499999999999998</v>
      </c>
      <c r="I91" s="57" t="s">
        <v>697</v>
      </c>
      <c r="J91" s="57" t="s">
        <v>697</v>
      </c>
      <c r="K91" s="57" t="s">
        <v>697</v>
      </c>
      <c r="L91" s="57" t="s">
        <v>697</v>
      </c>
      <c r="M91" s="58" t="s">
        <v>697</v>
      </c>
      <c r="N91" s="58" t="s">
        <v>697</v>
      </c>
      <c r="O91" s="59" t="s">
        <v>697</v>
      </c>
      <c r="P91" s="59" t="s">
        <v>697</v>
      </c>
      <c r="Q91" s="60" t="s">
        <v>697</v>
      </c>
      <c r="R91" s="60" t="s">
        <v>697</v>
      </c>
      <c r="S91" s="60" t="s">
        <v>697</v>
      </c>
      <c r="T91" s="61">
        <f t="shared" si="1"/>
        <v>-0.05</v>
      </c>
      <c r="U91" s="91"/>
      <c r="V91" s="91"/>
      <c r="W91" s="87" t="s">
        <v>697</v>
      </c>
      <c r="X91" s="87" t="s">
        <v>697</v>
      </c>
      <c r="Y91" s="87" t="s">
        <v>697</v>
      </c>
      <c r="Z91" s="87" t="s">
        <v>697</v>
      </c>
      <c r="AA91" s="56"/>
    </row>
    <row r="92" spans="1:27" s="55" customFormat="1">
      <c r="A92" s="62">
        <v>70091</v>
      </c>
      <c r="B92" s="62">
        <v>5</v>
      </c>
      <c r="C92" s="62">
        <v>6</v>
      </c>
      <c r="D92" s="63">
        <v>0</v>
      </c>
      <c r="E92" s="63">
        <v>0</v>
      </c>
      <c r="F92" s="63">
        <v>0</v>
      </c>
      <c r="G92" s="63">
        <v>0</v>
      </c>
      <c r="H92" s="63">
        <v>-0.26999999999999996</v>
      </c>
      <c r="I92" s="57" t="s">
        <v>697</v>
      </c>
      <c r="J92" s="57" t="s">
        <v>697</v>
      </c>
      <c r="K92" s="57" t="s">
        <v>697</v>
      </c>
      <c r="L92" s="57" t="s">
        <v>697</v>
      </c>
      <c r="M92" s="58" t="s">
        <v>697</v>
      </c>
      <c r="N92" s="58" t="s">
        <v>697</v>
      </c>
      <c r="O92" s="59" t="s">
        <v>697</v>
      </c>
      <c r="P92" s="59" t="s">
        <v>697</v>
      </c>
      <c r="Q92" s="60" t="s">
        <v>697</v>
      </c>
      <c r="R92" s="60" t="s">
        <v>697</v>
      </c>
      <c r="S92" s="60" t="s">
        <v>697</v>
      </c>
      <c r="T92" s="61">
        <f t="shared" si="1"/>
        <v>-6.0000000000000005E-2</v>
      </c>
      <c r="U92" s="91"/>
      <c r="V92" s="91"/>
      <c r="W92" s="87" t="s">
        <v>697</v>
      </c>
      <c r="X92" s="87" t="s">
        <v>697</v>
      </c>
      <c r="Y92" s="87" t="s">
        <v>697</v>
      </c>
      <c r="Z92" s="87" t="s">
        <v>697</v>
      </c>
      <c r="AA92" s="56"/>
    </row>
    <row r="93" spans="1:27" s="55" customFormat="1">
      <c r="A93" s="62">
        <v>70092</v>
      </c>
      <c r="B93" s="62">
        <v>5</v>
      </c>
      <c r="C93" s="62">
        <v>7</v>
      </c>
      <c r="D93" s="63">
        <v>0</v>
      </c>
      <c r="E93" s="63">
        <v>0</v>
      </c>
      <c r="F93" s="63">
        <v>0</v>
      </c>
      <c r="G93" s="63">
        <v>0</v>
      </c>
      <c r="H93" s="63">
        <v>-0.31499999999999995</v>
      </c>
      <c r="I93" s="57" t="s">
        <v>697</v>
      </c>
      <c r="J93" s="57" t="s">
        <v>697</v>
      </c>
      <c r="K93" s="57" t="s">
        <v>697</v>
      </c>
      <c r="L93" s="57" t="s">
        <v>697</v>
      </c>
      <c r="M93" s="58" t="s">
        <v>697</v>
      </c>
      <c r="N93" s="58" t="s">
        <v>697</v>
      </c>
      <c r="O93" s="59" t="s">
        <v>697</v>
      </c>
      <c r="P93" s="59" t="s">
        <v>697</v>
      </c>
      <c r="Q93" s="60" t="s">
        <v>697</v>
      </c>
      <c r="R93" s="60" t="s">
        <v>697</v>
      </c>
      <c r="S93" s="60" t="s">
        <v>697</v>
      </c>
      <c r="T93" s="61">
        <f t="shared" si="1"/>
        <v>-7.0000000000000007E-2</v>
      </c>
      <c r="U93" s="91"/>
      <c r="V93" s="91"/>
      <c r="W93" s="87" t="s">
        <v>697</v>
      </c>
      <c r="X93" s="87" t="s">
        <v>697</v>
      </c>
      <c r="Y93" s="87" t="s">
        <v>697</v>
      </c>
      <c r="Z93" s="87" t="s">
        <v>697</v>
      </c>
      <c r="AA93" s="56"/>
    </row>
    <row r="94" spans="1:27" s="55" customFormat="1">
      <c r="A94" s="62">
        <v>70093</v>
      </c>
      <c r="B94" s="62">
        <v>5</v>
      </c>
      <c r="C94" s="62">
        <v>8</v>
      </c>
      <c r="D94" s="63">
        <v>0</v>
      </c>
      <c r="E94" s="63">
        <v>0</v>
      </c>
      <c r="F94" s="63">
        <v>0</v>
      </c>
      <c r="G94" s="63">
        <v>0</v>
      </c>
      <c r="H94" s="63">
        <v>-0.35999999999999993</v>
      </c>
      <c r="I94" s="57" t="s">
        <v>697</v>
      </c>
      <c r="J94" s="57" t="s">
        <v>697</v>
      </c>
      <c r="K94" s="57" t="s">
        <v>697</v>
      </c>
      <c r="L94" s="57" t="s">
        <v>697</v>
      </c>
      <c r="M94" s="58" t="s">
        <v>697</v>
      </c>
      <c r="N94" s="58" t="s">
        <v>697</v>
      </c>
      <c r="O94" s="59" t="s">
        <v>697</v>
      </c>
      <c r="P94" s="59" t="s">
        <v>697</v>
      </c>
      <c r="Q94" s="60" t="s">
        <v>697</v>
      </c>
      <c r="R94" s="60" t="s">
        <v>697</v>
      </c>
      <c r="S94" s="60" t="s">
        <v>697</v>
      </c>
      <c r="T94" s="61">
        <f t="shared" si="1"/>
        <v>-0.08</v>
      </c>
      <c r="U94" s="91"/>
      <c r="V94" s="91"/>
      <c r="W94" s="87" t="s">
        <v>697</v>
      </c>
      <c r="X94" s="87" t="s">
        <v>697</v>
      </c>
      <c r="Y94" s="87" t="s">
        <v>697</v>
      </c>
      <c r="Z94" s="87" t="s">
        <v>697</v>
      </c>
      <c r="AA94" s="56"/>
    </row>
    <row r="95" spans="1:27" s="55" customFormat="1">
      <c r="A95" s="62">
        <v>70094</v>
      </c>
      <c r="B95" s="62">
        <v>5</v>
      </c>
      <c r="C95" s="62">
        <v>9</v>
      </c>
      <c r="D95" s="63">
        <v>0</v>
      </c>
      <c r="E95" s="63">
        <v>0</v>
      </c>
      <c r="F95" s="63">
        <v>0</v>
      </c>
      <c r="G95" s="63">
        <v>0</v>
      </c>
      <c r="H95" s="63">
        <v>-0.40499999999999992</v>
      </c>
      <c r="I95" s="57" t="s">
        <v>697</v>
      </c>
      <c r="J95" s="57" t="s">
        <v>697</v>
      </c>
      <c r="K95" s="57" t="s">
        <v>697</v>
      </c>
      <c r="L95" s="57" t="s">
        <v>697</v>
      </c>
      <c r="M95" s="58" t="s">
        <v>697</v>
      </c>
      <c r="N95" s="58" t="s">
        <v>697</v>
      </c>
      <c r="O95" s="59" t="s">
        <v>697</v>
      </c>
      <c r="P95" s="59" t="s">
        <v>697</v>
      </c>
      <c r="Q95" s="60" t="s">
        <v>697</v>
      </c>
      <c r="R95" s="60" t="s">
        <v>697</v>
      </c>
      <c r="S95" s="60" t="s">
        <v>697</v>
      </c>
      <c r="T95" s="61">
        <f t="shared" si="1"/>
        <v>-0.09</v>
      </c>
      <c r="U95" s="91"/>
      <c r="V95" s="91"/>
      <c r="W95" s="87" t="s">
        <v>697</v>
      </c>
      <c r="X95" s="87" t="s">
        <v>697</v>
      </c>
      <c r="Y95" s="87" t="s">
        <v>697</v>
      </c>
      <c r="Z95" s="87" t="s">
        <v>697</v>
      </c>
      <c r="AA95" s="56"/>
    </row>
    <row r="96" spans="1:27" s="55" customFormat="1">
      <c r="A96" s="62">
        <v>70095</v>
      </c>
      <c r="B96" s="62">
        <v>5</v>
      </c>
      <c r="C96" s="62">
        <v>10</v>
      </c>
      <c r="D96" s="63">
        <v>0</v>
      </c>
      <c r="E96" s="63">
        <v>0</v>
      </c>
      <c r="F96" s="63">
        <v>0</v>
      </c>
      <c r="G96" s="63">
        <v>0</v>
      </c>
      <c r="H96" s="63">
        <v>-0.4499999999999999</v>
      </c>
      <c r="I96" s="57" t="s">
        <v>697</v>
      </c>
      <c r="J96" s="57" t="s">
        <v>697</v>
      </c>
      <c r="K96" s="57" t="s">
        <v>697</v>
      </c>
      <c r="L96" s="57" t="s">
        <v>697</v>
      </c>
      <c r="M96" s="58" t="s">
        <v>697</v>
      </c>
      <c r="N96" s="58" t="s">
        <v>697</v>
      </c>
      <c r="O96" s="59" t="s">
        <v>697</v>
      </c>
      <c r="P96" s="59" t="s">
        <v>697</v>
      </c>
      <c r="Q96" s="60" t="s">
        <v>697</v>
      </c>
      <c r="R96" s="60" t="s">
        <v>697</v>
      </c>
      <c r="S96" s="60" t="s">
        <v>697</v>
      </c>
      <c r="T96" s="61">
        <f t="shared" si="1"/>
        <v>-9.9999999999999992E-2</v>
      </c>
      <c r="U96" s="91"/>
      <c r="V96" s="91"/>
      <c r="W96" s="87" t="s">
        <v>697</v>
      </c>
      <c r="X96" s="87" t="s">
        <v>697</v>
      </c>
      <c r="Y96" s="87" t="s">
        <v>697</v>
      </c>
      <c r="Z96" s="87" t="s">
        <v>697</v>
      </c>
      <c r="AA96" s="56"/>
    </row>
    <row r="97" spans="1:27" s="55" customFormat="1">
      <c r="A97" s="62">
        <v>70096</v>
      </c>
      <c r="B97" s="62">
        <v>5</v>
      </c>
      <c r="C97" s="62">
        <v>11</v>
      </c>
      <c r="D97" s="63">
        <v>0</v>
      </c>
      <c r="E97" s="63">
        <v>0</v>
      </c>
      <c r="F97" s="63">
        <v>0</v>
      </c>
      <c r="G97" s="63">
        <v>0</v>
      </c>
      <c r="H97" s="63">
        <v>-0.49499999999999988</v>
      </c>
      <c r="I97" s="57" t="s">
        <v>697</v>
      </c>
      <c r="J97" s="57" t="s">
        <v>697</v>
      </c>
      <c r="K97" s="57" t="s">
        <v>697</v>
      </c>
      <c r="L97" s="57" t="s">
        <v>697</v>
      </c>
      <c r="M97" s="58" t="s">
        <v>697</v>
      </c>
      <c r="N97" s="58" t="s">
        <v>697</v>
      </c>
      <c r="O97" s="59" t="s">
        <v>697</v>
      </c>
      <c r="P97" s="59" t="s">
        <v>697</v>
      </c>
      <c r="Q97" s="60" t="s">
        <v>697</v>
      </c>
      <c r="R97" s="60" t="s">
        <v>697</v>
      </c>
      <c r="S97" s="60" t="s">
        <v>697</v>
      </c>
      <c r="T97" s="61">
        <f t="shared" si="1"/>
        <v>-0.10999999999999999</v>
      </c>
      <c r="U97" s="91"/>
      <c r="V97" s="91"/>
      <c r="W97" s="87" t="s">
        <v>697</v>
      </c>
      <c r="X97" s="87" t="s">
        <v>697</v>
      </c>
      <c r="Y97" s="87" t="s">
        <v>697</v>
      </c>
      <c r="Z97" s="87" t="s">
        <v>697</v>
      </c>
      <c r="AA97" s="56"/>
    </row>
    <row r="98" spans="1:27" s="55" customFormat="1">
      <c r="A98" s="62">
        <v>70097</v>
      </c>
      <c r="B98" s="62">
        <v>5</v>
      </c>
      <c r="C98" s="62">
        <v>12</v>
      </c>
      <c r="D98" s="63">
        <v>0</v>
      </c>
      <c r="E98" s="63">
        <v>0</v>
      </c>
      <c r="F98" s="63">
        <v>0</v>
      </c>
      <c r="G98" s="63">
        <v>0</v>
      </c>
      <c r="H98" s="63">
        <v>-0.53999999999999992</v>
      </c>
      <c r="I98" s="57" t="s">
        <v>697</v>
      </c>
      <c r="J98" s="57" t="s">
        <v>697</v>
      </c>
      <c r="K98" s="57" t="s">
        <v>697</v>
      </c>
      <c r="L98" s="57" t="s">
        <v>697</v>
      </c>
      <c r="M98" s="58" t="s">
        <v>697</v>
      </c>
      <c r="N98" s="58" t="s">
        <v>697</v>
      </c>
      <c r="O98" s="59" t="s">
        <v>697</v>
      </c>
      <c r="P98" s="59" t="s">
        <v>697</v>
      </c>
      <c r="Q98" s="60" t="s">
        <v>697</v>
      </c>
      <c r="R98" s="60" t="s">
        <v>697</v>
      </c>
      <c r="S98" s="60" t="s">
        <v>697</v>
      </c>
      <c r="T98" s="61">
        <f t="shared" si="1"/>
        <v>-0.11999999999999998</v>
      </c>
      <c r="U98" s="91"/>
      <c r="V98" s="91"/>
      <c r="W98" s="87" t="s">
        <v>697</v>
      </c>
      <c r="X98" s="87" t="s">
        <v>697</v>
      </c>
      <c r="Y98" s="87" t="s">
        <v>697</v>
      </c>
      <c r="Z98" s="87" t="s">
        <v>697</v>
      </c>
      <c r="AA98" s="56"/>
    </row>
    <row r="99" spans="1:27" s="55" customFormat="1">
      <c r="A99" s="62">
        <v>70098</v>
      </c>
      <c r="B99" s="62">
        <v>5</v>
      </c>
      <c r="C99" s="62">
        <v>13</v>
      </c>
      <c r="D99" s="63">
        <v>0</v>
      </c>
      <c r="E99" s="63">
        <v>0</v>
      </c>
      <c r="F99" s="63">
        <v>0</v>
      </c>
      <c r="G99" s="63">
        <v>0</v>
      </c>
      <c r="H99" s="63">
        <v>-0.58499999999999996</v>
      </c>
      <c r="I99" s="57" t="s">
        <v>697</v>
      </c>
      <c r="J99" s="57" t="s">
        <v>697</v>
      </c>
      <c r="K99" s="57" t="s">
        <v>697</v>
      </c>
      <c r="L99" s="57" t="s">
        <v>697</v>
      </c>
      <c r="M99" s="58" t="s">
        <v>697</v>
      </c>
      <c r="N99" s="58" t="s">
        <v>697</v>
      </c>
      <c r="O99" s="59" t="s">
        <v>697</v>
      </c>
      <c r="P99" s="59" t="s">
        <v>697</v>
      </c>
      <c r="Q99" s="60" t="s">
        <v>697</v>
      </c>
      <c r="R99" s="60" t="s">
        <v>697</v>
      </c>
      <c r="S99" s="60" t="s">
        <v>697</v>
      </c>
      <c r="T99" s="61">
        <f t="shared" si="1"/>
        <v>-0.12999999999999998</v>
      </c>
      <c r="U99" s="91"/>
      <c r="V99" s="91"/>
      <c r="W99" s="87" t="s">
        <v>697</v>
      </c>
      <c r="X99" s="87" t="s">
        <v>697</v>
      </c>
      <c r="Y99" s="87" t="s">
        <v>697</v>
      </c>
      <c r="Z99" s="87" t="s">
        <v>697</v>
      </c>
      <c r="AA99" s="56"/>
    </row>
    <row r="100" spans="1:27" s="55" customFormat="1">
      <c r="A100" s="62">
        <v>70099</v>
      </c>
      <c r="B100" s="62">
        <v>5</v>
      </c>
      <c r="C100" s="62">
        <v>14</v>
      </c>
      <c r="D100" s="63">
        <v>0</v>
      </c>
      <c r="E100" s="63">
        <v>0</v>
      </c>
      <c r="F100" s="63">
        <v>0</v>
      </c>
      <c r="G100" s="63">
        <v>0</v>
      </c>
      <c r="H100" s="63">
        <v>-0.63</v>
      </c>
      <c r="I100" s="57" t="s">
        <v>697</v>
      </c>
      <c r="J100" s="57" t="s">
        <v>697</v>
      </c>
      <c r="K100" s="57" t="s">
        <v>697</v>
      </c>
      <c r="L100" s="57" t="s">
        <v>697</v>
      </c>
      <c r="M100" s="58" t="s">
        <v>697</v>
      </c>
      <c r="N100" s="58" t="s">
        <v>697</v>
      </c>
      <c r="O100" s="59" t="s">
        <v>697</v>
      </c>
      <c r="P100" s="59" t="s">
        <v>697</v>
      </c>
      <c r="Q100" s="60" t="s">
        <v>697</v>
      </c>
      <c r="R100" s="60" t="s">
        <v>697</v>
      </c>
      <c r="S100" s="60" t="s">
        <v>697</v>
      </c>
      <c r="T100" s="61">
        <f t="shared" si="1"/>
        <v>-0.13999999999999999</v>
      </c>
      <c r="U100" s="91"/>
      <c r="V100" s="91"/>
      <c r="W100" s="87" t="s">
        <v>697</v>
      </c>
      <c r="X100" s="87" t="s">
        <v>697</v>
      </c>
      <c r="Y100" s="87" t="s">
        <v>697</v>
      </c>
      <c r="Z100" s="87" t="s">
        <v>697</v>
      </c>
      <c r="AA100" s="56"/>
    </row>
    <row r="101" spans="1:27" s="55" customFormat="1">
      <c r="A101" s="62">
        <v>70100</v>
      </c>
      <c r="B101" s="62">
        <v>5</v>
      </c>
      <c r="C101" s="62">
        <v>15</v>
      </c>
      <c r="D101" s="63">
        <v>0</v>
      </c>
      <c r="E101" s="63">
        <v>0</v>
      </c>
      <c r="F101" s="63">
        <v>0</v>
      </c>
      <c r="G101" s="63">
        <v>0</v>
      </c>
      <c r="H101" s="63">
        <v>-0.67500000000000004</v>
      </c>
      <c r="I101" s="57" t="s">
        <v>697</v>
      </c>
      <c r="J101" s="57" t="s">
        <v>697</v>
      </c>
      <c r="K101" s="57" t="s">
        <v>697</v>
      </c>
      <c r="L101" s="57" t="s">
        <v>697</v>
      </c>
      <c r="M101" s="58" t="s">
        <v>697</v>
      </c>
      <c r="N101" s="58" t="s">
        <v>697</v>
      </c>
      <c r="O101" s="59" t="s">
        <v>697</v>
      </c>
      <c r="P101" s="59" t="s">
        <v>697</v>
      </c>
      <c r="Q101" s="60" t="s">
        <v>697</v>
      </c>
      <c r="R101" s="60" t="s">
        <v>697</v>
      </c>
      <c r="S101" s="60" t="s">
        <v>697</v>
      </c>
      <c r="T101" s="61">
        <f t="shared" si="1"/>
        <v>-0.15</v>
      </c>
      <c r="U101" s="91"/>
      <c r="V101" s="91"/>
      <c r="W101" s="87" t="s">
        <v>697</v>
      </c>
      <c r="X101" s="87" t="s">
        <v>697</v>
      </c>
      <c r="Y101" s="87" t="s">
        <v>697</v>
      </c>
      <c r="Z101" s="87" t="s">
        <v>697</v>
      </c>
      <c r="AA101" s="56"/>
    </row>
    <row r="102" spans="1:27" s="55" customFormat="1">
      <c r="A102" s="62">
        <v>70101</v>
      </c>
      <c r="B102" s="62">
        <v>5</v>
      </c>
      <c r="C102" s="62">
        <v>16</v>
      </c>
      <c r="D102" s="63">
        <v>0</v>
      </c>
      <c r="E102" s="63">
        <v>0</v>
      </c>
      <c r="F102" s="63">
        <v>0</v>
      </c>
      <c r="G102" s="63">
        <v>0</v>
      </c>
      <c r="H102" s="63">
        <v>-0.72000000000000008</v>
      </c>
      <c r="I102" s="57" t="s">
        <v>697</v>
      </c>
      <c r="J102" s="57" t="s">
        <v>697</v>
      </c>
      <c r="K102" s="57" t="s">
        <v>697</v>
      </c>
      <c r="L102" s="57" t="s">
        <v>697</v>
      </c>
      <c r="M102" s="58" t="s">
        <v>697</v>
      </c>
      <c r="N102" s="58" t="s">
        <v>697</v>
      </c>
      <c r="O102" s="59" t="s">
        <v>697</v>
      </c>
      <c r="P102" s="59" t="s">
        <v>697</v>
      </c>
      <c r="Q102" s="60" t="s">
        <v>697</v>
      </c>
      <c r="R102" s="60" t="s">
        <v>697</v>
      </c>
      <c r="S102" s="60" t="s">
        <v>697</v>
      </c>
      <c r="T102" s="61">
        <f t="shared" si="1"/>
        <v>-0.16</v>
      </c>
      <c r="U102" s="91"/>
      <c r="V102" s="91"/>
      <c r="W102" s="87" t="s">
        <v>697</v>
      </c>
      <c r="X102" s="87" t="s">
        <v>697</v>
      </c>
      <c r="Y102" s="87" t="s">
        <v>697</v>
      </c>
      <c r="Z102" s="87" t="s">
        <v>697</v>
      </c>
      <c r="AA102" s="56"/>
    </row>
    <row r="103" spans="1:27" s="55" customFormat="1">
      <c r="A103" s="62">
        <v>70102</v>
      </c>
      <c r="B103" s="62">
        <v>5</v>
      </c>
      <c r="C103" s="62">
        <v>17</v>
      </c>
      <c r="D103" s="63">
        <v>0</v>
      </c>
      <c r="E103" s="63">
        <v>0</v>
      </c>
      <c r="F103" s="63">
        <v>0</v>
      </c>
      <c r="G103" s="63">
        <v>0</v>
      </c>
      <c r="H103" s="63">
        <v>-0.76500000000000012</v>
      </c>
      <c r="I103" s="57" t="s">
        <v>697</v>
      </c>
      <c r="J103" s="57" t="s">
        <v>697</v>
      </c>
      <c r="K103" s="57" t="s">
        <v>697</v>
      </c>
      <c r="L103" s="57" t="s">
        <v>697</v>
      </c>
      <c r="M103" s="58" t="s">
        <v>697</v>
      </c>
      <c r="N103" s="58" t="s">
        <v>697</v>
      </c>
      <c r="O103" s="59" t="s">
        <v>697</v>
      </c>
      <c r="P103" s="59" t="s">
        <v>697</v>
      </c>
      <c r="Q103" s="60" t="s">
        <v>697</v>
      </c>
      <c r="R103" s="60" t="s">
        <v>697</v>
      </c>
      <c r="S103" s="60" t="s">
        <v>697</v>
      </c>
      <c r="T103" s="61">
        <f t="shared" si="1"/>
        <v>-0.17</v>
      </c>
      <c r="U103" s="91"/>
      <c r="V103" s="91"/>
      <c r="W103" s="87" t="s">
        <v>697</v>
      </c>
      <c r="X103" s="87" t="s">
        <v>697</v>
      </c>
      <c r="Y103" s="87" t="s">
        <v>697</v>
      </c>
      <c r="Z103" s="87" t="s">
        <v>697</v>
      </c>
      <c r="AA103" s="56"/>
    </row>
    <row r="104" spans="1:27" s="55" customFormat="1">
      <c r="A104" s="62">
        <v>70103</v>
      </c>
      <c r="B104" s="62">
        <v>5</v>
      </c>
      <c r="C104" s="62">
        <v>18</v>
      </c>
      <c r="D104" s="63">
        <v>0</v>
      </c>
      <c r="E104" s="63">
        <v>0</v>
      </c>
      <c r="F104" s="63">
        <v>0</v>
      </c>
      <c r="G104" s="63">
        <v>0</v>
      </c>
      <c r="H104" s="63">
        <v>-0.81000000000000016</v>
      </c>
      <c r="I104" s="57" t="s">
        <v>697</v>
      </c>
      <c r="J104" s="57" t="s">
        <v>697</v>
      </c>
      <c r="K104" s="57" t="s">
        <v>697</v>
      </c>
      <c r="L104" s="57" t="s">
        <v>697</v>
      </c>
      <c r="M104" s="58" t="s">
        <v>697</v>
      </c>
      <c r="N104" s="58" t="s">
        <v>697</v>
      </c>
      <c r="O104" s="59" t="s">
        <v>697</v>
      </c>
      <c r="P104" s="59" t="s">
        <v>697</v>
      </c>
      <c r="Q104" s="60" t="s">
        <v>697</v>
      </c>
      <c r="R104" s="60" t="s">
        <v>697</v>
      </c>
      <c r="S104" s="60" t="s">
        <v>697</v>
      </c>
      <c r="T104" s="61">
        <f t="shared" si="1"/>
        <v>-0.18000000000000002</v>
      </c>
      <c r="U104" s="91"/>
      <c r="V104" s="91"/>
      <c r="W104" s="87" t="s">
        <v>697</v>
      </c>
      <c r="X104" s="87" t="s">
        <v>697</v>
      </c>
      <c r="Y104" s="87" t="s">
        <v>697</v>
      </c>
      <c r="Z104" s="87" t="s">
        <v>697</v>
      </c>
      <c r="AA104" s="56"/>
    </row>
    <row r="105" spans="1:27" s="55" customFormat="1">
      <c r="A105" s="62">
        <v>70104</v>
      </c>
      <c r="B105" s="62">
        <v>5</v>
      </c>
      <c r="C105" s="62">
        <v>19</v>
      </c>
      <c r="D105" s="63">
        <v>0</v>
      </c>
      <c r="E105" s="63">
        <v>0</v>
      </c>
      <c r="F105" s="63">
        <v>0</v>
      </c>
      <c r="G105" s="63">
        <v>0</v>
      </c>
      <c r="H105" s="63">
        <v>-0.8550000000000002</v>
      </c>
      <c r="I105" s="57" t="s">
        <v>697</v>
      </c>
      <c r="J105" s="57" t="s">
        <v>697</v>
      </c>
      <c r="K105" s="57" t="s">
        <v>697</v>
      </c>
      <c r="L105" s="57" t="s">
        <v>697</v>
      </c>
      <c r="M105" s="58" t="s">
        <v>697</v>
      </c>
      <c r="N105" s="58" t="s">
        <v>697</v>
      </c>
      <c r="O105" s="59" t="s">
        <v>697</v>
      </c>
      <c r="P105" s="59" t="s">
        <v>697</v>
      </c>
      <c r="Q105" s="60" t="s">
        <v>697</v>
      </c>
      <c r="R105" s="60" t="s">
        <v>697</v>
      </c>
      <c r="S105" s="60" t="s">
        <v>697</v>
      </c>
      <c r="T105" s="61">
        <f t="shared" si="1"/>
        <v>-0.19000000000000003</v>
      </c>
      <c r="U105" s="91"/>
      <c r="V105" s="91"/>
      <c r="W105" s="87" t="s">
        <v>697</v>
      </c>
      <c r="X105" s="87" t="s">
        <v>697</v>
      </c>
      <c r="Y105" s="87" t="s">
        <v>697</v>
      </c>
      <c r="Z105" s="87" t="s">
        <v>697</v>
      </c>
      <c r="AA105" s="56"/>
    </row>
    <row r="106" spans="1:27" s="55" customFormat="1">
      <c r="A106" s="62">
        <v>70105</v>
      </c>
      <c r="B106" s="62">
        <v>5</v>
      </c>
      <c r="C106" s="62">
        <v>20</v>
      </c>
      <c r="D106" s="63">
        <v>0</v>
      </c>
      <c r="E106" s="63">
        <v>0</v>
      </c>
      <c r="F106" s="63">
        <v>0</v>
      </c>
      <c r="G106" s="63">
        <v>0</v>
      </c>
      <c r="H106" s="63">
        <v>-0.90000000000000024</v>
      </c>
      <c r="I106" s="57" t="s">
        <v>697</v>
      </c>
      <c r="J106" s="57" t="s">
        <v>697</v>
      </c>
      <c r="K106" s="57" t="s">
        <v>697</v>
      </c>
      <c r="L106" s="57" t="s">
        <v>697</v>
      </c>
      <c r="M106" s="58" t="s">
        <v>697</v>
      </c>
      <c r="N106" s="58" t="s">
        <v>697</v>
      </c>
      <c r="O106" s="59" t="s">
        <v>697</v>
      </c>
      <c r="P106" s="59" t="s">
        <v>697</v>
      </c>
      <c r="Q106" s="60" t="s">
        <v>697</v>
      </c>
      <c r="R106" s="60" t="s">
        <v>697</v>
      </c>
      <c r="S106" s="60" t="s">
        <v>697</v>
      </c>
      <c r="T106" s="61">
        <f t="shared" si="1"/>
        <v>-0.20000000000000004</v>
      </c>
      <c r="U106" s="91"/>
      <c r="V106" s="91"/>
      <c r="W106" s="87" t="s">
        <v>697</v>
      </c>
      <c r="X106" s="87" t="s">
        <v>697</v>
      </c>
      <c r="Y106" s="87" t="s">
        <v>697</v>
      </c>
      <c r="Z106" s="87" t="s">
        <v>697</v>
      </c>
      <c r="AA106" s="56"/>
    </row>
    <row r="107" spans="1:27">
      <c r="U107" s="53"/>
      <c r="V107" s="53"/>
      <c r="W107" s="88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56EE-1CC1-42CB-B039-C02D1AEFE4BA}">
  <dimension ref="A1:J41"/>
  <sheetViews>
    <sheetView workbookViewId="0"/>
  </sheetViews>
  <sheetFormatPr defaultRowHeight="16.5"/>
  <cols>
    <col min="2" max="2" width="9" style="1"/>
    <col min="3" max="3" width="9.5" style="1" bestFit="1" customWidth="1"/>
    <col min="4" max="4" width="11.25" style="1" bestFit="1" customWidth="1"/>
    <col min="5" max="5" width="10.25" style="1" bestFit="1" customWidth="1"/>
    <col min="6" max="16384" width="9" style="1"/>
  </cols>
  <sheetData>
    <row r="1" spans="1:10">
      <c r="A1" t="s">
        <v>19</v>
      </c>
      <c r="B1" s="2" t="s">
        <v>41</v>
      </c>
      <c r="C1" s="2" t="s">
        <v>424</v>
      </c>
      <c r="D1" s="2" t="s">
        <v>425</v>
      </c>
      <c r="E1" s="2" t="s">
        <v>426</v>
      </c>
    </row>
    <row r="2" spans="1:10">
      <c r="A2">
        <v>80001</v>
      </c>
      <c r="B2" s="2">
        <v>1</v>
      </c>
      <c r="C2" s="2">
        <v>240</v>
      </c>
      <c r="D2" s="2">
        <v>1</v>
      </c>
      <c r="E2" s="2">
        <f>D2</f>
        <v>1</v>
      </c>
    </row>
    <row r="3" spans="1:10">
      <c r="A3">
        <v>80002</v>
      </c>
      <c r="B3" s="2">
        <v>2</v>
      </c>
      <c r="C3" s="2">
        <v>1300</v>
      </c>
      <c r="D3" s="2">
        <v>1</v>
      </c>
      <c r="E3" s="2">
        <f>E2+D3</f>
        <v>2</v>
      </c>
    </row>
    <row r="4" spans="1:10">
      <c r="A4">
        <v>80003</v>
      </c>
      <c r="B4" s="2">
        <v>3</v>
      </c>
      <c r="C4" s="2">
        <v>3080</v>
      </c>
      <c r="D4" s="2">
        <v>1</v>
      </c>
      <c r="E4" s="2">
        <f t="shared" ref="E4:E41" si="0">E3+D4</f>
        <v>3</v>
      </c>
      <c r="I4" s="1" t="s">
        <v>431</v>
      </c>
      <c r="J4" s="1">
        <f>SUM(C2:C41)</f>
        <v>29883600</v>
      </c>
    </row>
    <row r="5" spans="1:10">
      <c r="A5">
        <v>80004</v>
      </c>
      <c r="B5" s="2">
        <v>4</v>
      </c>
      <c r="C5" s="2">
        <v>5820</v>
      </c>
      <c r="D5" s="2">
        <v>1</v>
      </c>
      <c r="E5" s="2">
        <f t="shared" si="0"/>
        <v>4</v>
      </c>
    </row>
    <row r="6" spans="1:10">
      <c r="A6">
        <v>80005</v>
      </c>
      <c r="B6" s="2">
        <v>5</v>
      </c>
      <c r="C6" s="2">
        <v>9760</v>
      </c>
      <c r="D6" s="2">
        <v>2</v>
      </c>
      <c r="E6" s="2">
        <f t="shared" si="0"/>
        <v>6</v>
      </c>
    </row>
    <row r="7" spans="1:10">
      <c r="A7">
        <v>80006</v>
      </c>
      <c r="B7" s="2">
        <v>6</v>
      </c>
      <c r="C7" s="2">
        <v>15140</v>
      </c>
      <c r="D7" s="2">
        <v>1</v>
      </c>
      <c r="E7" s="2">
        <f t="shared" si="0"/>
        <v>7</v>
      </c>
    </row>
    <row r="8" spans="1:10">
      <c r="A8">
        <v>80007</v>
      </c>
      <c r="B8" s="2">
        <v>7</v>
      </c>
      <c r="C8" s="2">
        <v>22200</v>
      </c>
      <c r="D8" s="2">
        <v>1</v>
      </c>
      <c r="E8" s="2">
        <f t="shared" si="0"/>
        <v>8</v>
      </c>
    </row>
    <row r="9" spans="1:10">
      <c r="A9">
        <v>80008</v>
      </c>
      <c r="B9" s="2">
        <v>8</v>
      </c>
      <c r="C9" s="2">
        <v>31180</v>
      </c>
      <c r="D9" s="2">
        <v>1</v>
      </c>
      <c r="E9" s="2">
        <f t="shared" si="0"/>
        <v>9</v>
      </c>
    </row>
    <row r="10" spans="1:10">
      <c r="A10">
        <v>80009</v>
      </c>
      <c r="B10" s="2">
        <v>9</v>
      </c>
      <c r="C10" s="2">
        <v>42320</v>
      </c>
      <c r="D10" s="2">
        <v>1</v>
      </c>
      <c r="E10" s="2">
        <f t="shared" si="0"/>
        <v>10</v>
      </c>
    </row>
    <row r="11" spans="1:10">
      <c r="A11">
        <v>80010</v>
      </c>
      <c r="B11" s="2">
        <v>10</v>
      </c>
      <c r="C11" s="2">
        <v>55860</v>
      </c>
      <c r="D11" s="2">
        <v>2</v>
      </c>
      <c r="E11" s="2">
        <f t="shared" si="0"/>
        <v>12</v>
      </c>
    </row>
    <row r="12" spans="1:10">
      <c r="A12">
        <v>80011</v>
      </c>
      <c r="B12" s="2">
        <v>11</v>
      </c>
      <c r="C12" s="2">
        <v>72040</v>
      </c>
      <c r="D12" s="2">
        <v>1</v>
      </c>
      <c r="E12" s="2">
        <f t="shared" si="0"/>
        <v>13</v>
      </c>
    </row>
    <row r="13" spans="1:10">
      <c r="A13">
        <v>80012</v>
      </c>
      <c r="B13" s="2">
        <v>12</v>
      </c>
      <c r="C13" s="2">
        <v>91100</v>
      </c>
      <c r="D13" s="2">
        <v>1</v>
      </c>
      <c r="E13" s="2">
        <f t="shared" si="0"/>
        <v>14</v>
      </c>
    </row>
    <row r="14" spans="1:10">
      <c r="A14">
        <v>80013</v>
      </c>
      <c r="B14" s="2">
        <v>13</v>
      </c>
      <c r="C14" s="2">
        <v>113280</v>
      </c>
      <c r="D14" s="2">
        <v>1</v>
      </c>
      <c r="E14" s="2">
        <f t="shared" si="0"/>
        <v>15</v>
      </c>
    </row>
    <row r="15" spans="1:10">
      <c r="A15">
        <v>80014</v>
      </c>
      <c r="B15" s="2">
        <v>14</v>
      </c>
      <c r="C15" s="2">
        <v>138820</v>
      </c>
      <c r="D15" s="2">
        <v>1</v>
      </c>
      <c r="E15" s="2">
        <f t="shared" si="0"/>
        <v>16</v>
      </c>
    </row>
    <row r="16" spans="1:10">
      <c r="A16">
        <v>80015</v>
      </c>
      <c r="B16" s="2">
        <v>15</v>
      </c>
      <c r="C16" s="2">
        <v>167960</v>
      </c>
      <c r="D16" s="2">
        <v>2</v>
      </c>
      <c r="E16" s="2">
        <f t="shared" si="0"/>
        <v>18</v>
      </c>
    </row>
    <row r="17" spans="1:5">
      <c r="A17">
        <v>80016</v>
      </c>
      <c r="B17" s="2">
        <v>16</v>
      </c>
      <c r="C17" s="2">
        <v>200940</v>
      </c>
      <c r="D17" s="2">
        <v>1</v>
      </c>
      <c r="E17" s="2">
        <f t="shared" si="0"/>
        <v>19</v>
      </c>
    </row>
    <row r="18" spans="1:5">
      <c r="A18">
        <v>80017</v>
      </c>
      <c r="B18" s="2">
        <v>17</v>
      </c>
      <c r="C18" s="2">
        <v>238000</v>
      </c>
      <c r="D18" s="2">
        <v>1</v>
      </c>
      <c r="E18" s="2">
        <f t="shared" si="0"/>
        <v>20</v>
      </c>
    </row>
    <row r="19" spans="1:5">
      <c r="A19">
        <v>80018</v>
      </c>
      <c r="B19" s="2">
        <v>18</v>
      </c>
      <c r="C19" s="2">
        <v>279380</v>
      </c>
      <c r="D19" s="2">
        <v>1</v>
      </c>
      <c r="E19" s="2">
        <f t="shared" si="0"/>
        <v>21</v>
      </c>
    </row>
    <row r="20" spans="1:5">
      <c r="A20">
        <v>80019</v>
      </c>
      <c r="B20" s="2">
        <v>19</v>
      </c>
      <c r="C20" s="2">
        <v>325320</v>
      </c>
      <c r="D20" s="2">
        <v>1</v>
      </c>
      <c r="E20" s="2">
        <f t="shared" si="0"/>
        <v>22</v>
      </c>
    </row>
    <row r="21" spans="1:5">
      <c r="A21">
        <v>80020</v>
      </c>
      <c r="B21" s="2">
        <v>20</v>
      </c>
      <c r="C21" s="2">
        <v>376060</v>
      </c>
      <c r="D21" s="2">
        <v>2</v>
      </c>
      <c r="E21" s="2">
        <f t="shared" si="0"/>
        <v>24</v>
      </c>
    </row>
    <row r="22" spans="1:5">
      <c r="A22">
        <v>80021</v>
      </c>
      <c r="B22" s="2">
        <v>21</v>
      </c>
      <c r="C22" s="2">
        <v>431840</v>
      </c>
      <c r="D22" s="2">
        <v>1</v>
      </c>
      <c r="E22" s="2">
        <f t="shared" si="0"/>
        <v>25</v>
      </c>
    </row>
    <row r="23" spans="1:5">
      <c r="A23">
        <v>80022</v>
      </c>
      <c r="B23" s="2">
        <v>22</v>
      </c>
      <c r="C23" s="2">
        <v>492900</v>
      </c>
      <c r="D23" s="2">
        <v>1</v>
      </c>
      <c r="E23" s="2">
        <f t="shared" si="0"/>
        <v>26</v>
      </c>
    </row>
    <row r="24" spans="1:5">
      <c r="A24">
        <v>80023</v>
      </c>
      <c r="B24" s="2">
        <v>23</v>
      </c>
      <c r="C24" s="2">
        <v>559480</v>
      </c>
      <c r="D24" s="2">
        <v>1</v>
      </c>
      <c r="E24" s="2">
        <f t="shared" si="0"/>
        <v>27</v>
      </c>
    </row>
    <row r="25" spans="1:5">
      <c r="A25">
        <v>80024</v>
      </c>
      <c r="B25" s="2">
        <v>24</v>
      </c>
      <c r="C25" s="2">
        <v>631820</v>
      </c>
      <c r="D25" s="2">
        <v>1</v>
      </c>
      <c r="E25" s="2">
        <f t="shared" si="0"/>
        <v>28</v>
      </c>
    </row>
    <row r="26" spans="1:5">
      <c r="A26">
        <v>80025</v>
      </c>
      <c r="B26" s="2">
        <v>25</v>
      </c>
      <c r="C26" s="2">
        <v>710160</v>
      </c>
      <c r="D26" s="2">
        <v>2</v>
      </c>
      <c r="E26" s="2">
        <f t="shared" si="0"/>
        <v>30</v>
      </c>
    </row>
    <row r="27" spans="1:5">
      <c r="A27">
        <v>80026</v>
      </c>
      <c r="B27" s="2">
        <v>26</v>
      </c>
      <c r="C27" s="2">
        <v>794740</v>
      </c>
      <c r="D27" s="2">
        <v>1</v>
      </c>
      <c r="E27" s="2">
        <f t="shared" si="0"/>
        <v>31</v>
      </c>
    </row>
    <row r="28" spans="1:5">
      <c r="A28">
        <v>80027</v>
      </c>
      <c r="B28" s="2">
        <v>27</v>
      </c>
      <c r="C28" s="2">
        <v>885800</v>
      </c>
      <c r="D28" s="2">
        <v>1</v>
      </c>
      <c r="E28" s="2">
        <f t="shared" si="0"/>
        <v>32</v>
      </c>
    </row>
    <row r="29" spans="1:5">
      <c r="A29">
        <v>80028</v>
      </c>
      <c r="B29" s="2">
        <v>28</v>
      </c>
      <c r="C29" s="2">
        <v>983580</v>
      </c>
      <c r="D29" s="2">
        <v>1</v>
      </c>
      <c r="E29" s="2">
        <f t="shared" si="0"/>
        <v>33</v>
      </c>
    </row>
    <row r="30" spans="1:5">
      <c r="A30">
        <v>80029</v>
      </c>
      <c r="B30" s="2">
        <v>29</v>
      </c>
      <c r="C30" s="2">
        <v>1088320</v>
      </c>
      <c r="D30" s="2">
        <v>1</v>
      </c>
      <c r="E30" s="2">
        <f t="shared" si="0"/>
        <v>34</v>
      </c>
    </row>
    <row r="31" spans="1:5">
      <c r="A31">
        <v>80030</v>
      </c>
      <c r="B31" s="2">
        <v>30</v>
      </c>
      <c r="C31" s="2">
        <v>1200260</v>
      </c>
      <c r="D31" s="2">
        <v>2</v>
      </c>
      <c r="E31" s="2">
        <f t="shared" si="0"/>
        <v>36</v>
      </c>
    </row>
    <row r="32" spans="1:5">
      <c r="A32">
        <v>80031</v>
      </c>
      <c r="B32" s="2">
        <v>31</v>
      </c>
      <c r="C32" s="2">
        <v>1319640</v>
      </c>
      <c r="D32" s="2">
        <v>1</v>
      </c>
      <c r="E32" s="2">
        <f t="shared" si="0"/>
        <v>37</v>
      </c>
    </row>
    <row r="33" spans="1:5">
      <c r="A33">
        <v>80032</v>
      </c>
      <c r="B33" s="2">
        <v>32</v>
      </c>
      <c r="C33" s="2">
        <v>1446700</v>
      </c>
      <c r="D33" s="2">
        <v>1</v>
      </c>
      <c r="E33" s="2">
        <f t="shared" si="0"/>
        <v>38</v>
      </c>
    </row>
    <row r="34" spans="1:5">
      <c r="A34">
        <v>80033</v>
      </c>
      <c r="B34" s="2">
        <v>33</v>
      </c>
      <c r="C34" s="2">
        <v>1581680</v>
      </c>
      <c r="D34" s="2">
        <v>1</v>
      </c>
      <c r="E34" s="2">
        <f t="shared" si="0"/>
        <v>39</v>
      </c>
    </row>
    <row r="35" spans="1:5">
      <c r="A35">
        <v>80034</v>
      </c>
      <c r="B35" s="2">
        <v>34</v>
      </c>
      <c r="C35" s="2">
        <v>1724820</v>
      </c>
      <c r="D35" s="2">
        <v>1</v>
      </c>
      <c r="E35" s="2">
        <f t="shared" si="0"/>
        <v>40</v>
      </c>
    </row>
    <row r="36" spans="1:5">
      <c r="A36">
        <v>80035</v>
      </c>
      <c r="B36" s="2">
        <v>35</v>
      </c>
      <c r="C36" s="2">
        <v>1876360</v>
      </c>
      <c r="D36" s="2">
        <v>2</v>
      </c>
      <c r="E36" s="2">
        <f t="shared" si="0"/>
        <v>42</v>
      </c>
    </row>
    <row r="37" spans="1:5">
      <c r="A37">
        <v>80036</v>
      </c>
      <c r="B37" s="2">
        <v>36</v>
      </c>
      <c r="C37" s="2">
        <v>2036540</v>
      </c>
      <c r="D37" s="2">
        <v>1</v>
      </c>
      <c r="E37" s="2">
        <f t="shared" si="0"/>
        <v>43</v>
      </c>
    </row>
    <row r="38" spans="1:5">
      <c r="A38">
        <v>80037</v>
      </c>
      <c r="B38" s="2">
        <v>37</v>
      </c>
      <c r="C38" s="2">
        <v>2205600</v>
      </c>
      <c r="D38" s="2">
        <v>1</v>
      </c>
      <c r="E38" s="2">
        <f t="shared" si="0"/>
        <v>44</v>
      </c>
    </row>
    <row r="39" spans="1:5">
      <c r="A39">
        <v>80038</v>
      </c>
      <c r="B39" s="2">
        <v>38</v>
      </c>
      <c r="C39" s="2">
        <v>2383780</v>
      </c>
      <c r="D39" s="2">
        <v>1</v>
      </c>
      <c r="E39" s="2">
        <f t="shared" si="0"/>
        <v>45</v>
      </c>
    </row>
    <row r="40" spans="1:5">
      <c r="A40">
        <v>80039</v>
      </c>
      <c r="B40" s="2">
        <v>39</v>
      </c>
      <c r="C40" s="2">
        <v>2571320</v>
      </c>
      <c r="D40" s="2">
        <v>1</v>
      </c>
      <c r="E40" s="2">
        <f t="shared" si="0"/>
        <v>46</v>
      </c>
    </row>
    <row r="41" spans="1:5">
      <c r="A41">
        <v>80040</v>
      </c>
      <c r="B41" s="2">
        <v>40</v>
      </c>
      <c r="C41" s="2">
        <v>2768460</v>
      </c>
      <c r="D41" s="2">
        <v>2</v>
      </c>
      <c r="E41" s="2">
        <f t="shared" si="0"/>
        <v>48</v>
      </c>
    </row>
  </sheetData>
  <phoneticPr fontId="1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1C5A-ED8B-443A-889B-0F7A9E1B943A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DDC3-B964-4221-98AA-2B58E2232DE6}">
  <dimension ref="A4:GM93"/>
  <sheetViews>
    <sheetView zoomScale="40" zoomScaleNormal="40" workbookViewId="0"/>
  </sheetViews>
  <sheetFormatPr defaultColWidth="2.625" defaultRowHeight="15" customHeight="1"/>
  <cols>
    <col min="1" max="16384" width="2.625" style="5"/>
  </cols>
  <sheetData>
    <row r="4" spans="1:195" ht="1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95" ht="15" customHeight="1">
      <c r="A5" s="13"/>
      <c r="B5" s="13"/>
      <c r="C5" s="1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</row>
    <row r="6" spans="1:195" ht="15" customHeight="1">
      <c r="A6" s="13"/>
      <c r="B6" s="13"/>
      <c r="C6" s="1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</row>
    <row r="7" spans="1:195" ht="15" customHeight="1">
      <c r="A7" s="13"/>
      <c r="B7" s="13"/>
      <c r="C7" s="1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H7" s="14"/>
      <c r="BI7" s="14"/>
      <c r="BJ7" s="14"/>
      <c r="BK7" s="14"/>
      <c r="BL7" s="14"/>
      <c r="BM7" s="14"/>
      <c r="BN7" s="14"/>
      <c r="BO7" s="14"/>
      <c r="BP7" s="14"/>
      <c r="BQ7" s="15"/>
      <c r="BR7" s="15"/>
      <c r="BS7" s="15"/>
      <c r="BT7" s="15"/>
      <c r="BU7" s="15"/>
      <c r="BV7" s="15"/>
      <c r="BW7" s="14"/>
      <c r="BX7" s="14"/>
      <c r="BY7" s="14"/>
      <c r="BZ7" s="14"/>
      <c r="CA7" s="14"/>
      <c r="CB7" s="14"/>
      <c r="CC7" s="14"/>
      <c r="CD7" s="14"/>
      <c r="CE7" s="14"/>
      <c r="CJ7" s="14"/>
      <c r="CK7" s="14"/>
      <c r="CL7" s="14"/>
      <c r="CM7" s="14"/>
      <c r="CN7" s="14"/>
      <c r="CO7" s="14"/>
      <c r="CP7" s="14"/>
      <c r="CQ7" s="14"/>
      <c r="CR7" s="14"/>
      <c r="CS7" s="15"/>
      <c r="CT7" s="15"/>
      <c r="CU7" s="15"/>
      <c r="CV7" s="15"/>
      <c r="CW7" s="15"/>
      <c r="CX7" s="15"/>
      <c r="CY7" s="14"/>
      <c r="CZ7" s="14"/>
      <c r="DA7" s="14"/>
      <c r="DB7" s="14"/>
      <c r="DC7" s="14"/>
      <c r="DD7" s="14"/>
      <c r="DE7" s="14"/>
      <c r="DF7" s="14"/>
      <c r="DG7" s="14"/>
      <c r="DL7" s="14"/>
      <c r="DM7" s="14"/>
      <c r="DN7" s="14"/>
      <c r="DO7" s="14"/>
      <c r="DP7" s="14"/>
      <c r="DQ7" s="14"/>
      <c r="DR7" s="14"/>
      <c r="DS7" s="14"/>
      <c r="DT7" s="14"/>
      <c r="DU7" s="15"/>
      <c r="DV7" s="15"/>
      <c r="DW7" s="15"/>
      <c r="DX7" s="15"/>
      <c r="DY7" s="15"/>
      <c r="DZ7" s="15"/>
      <c r="EA7" s="14"/>
      <c r="EB7" s="14"/>
      <c r="EC7" s="14"/>
      <c r="ED7" s="14"/>
      <c r="EE7" s="14"/>
      <c r="EF7" s="14"/>
      <c r="EG7" s="14"/>
      <c r="EH7" s="14"/>
      <c r="EI7" s="14"/>
      <c r="EN7" s="14"/>
      <c r="EO7" s="14"/>
      <c r="EP7" s="14"/>
      <c r="EQ7" s="14"/>
      <c r="ER7" s="14"/>
      <c r="ES7" s="14"/>
      <c r="ET7" s="14"/>
      <c r="EU7" s="14"/>
      <c r="EV7" s="14"/>
      <c r="EW7" s="15"/>
      <c r="EX7" s="15"/>
      <c r="EY7" s="15"/>
      <c r="EZ7" s="15"/>
      <c r="FA7" s="15"/>
      <c r="FB7" s="15"/>
      <c r="FC7" s="14"/>
      <c r="FD7" s="14"/>
      <c r="FE7" s="14"/>
      <c r="FF7" s="14"/>
      <c r="FG7" s="14"/>
      <c r="FH7" s="14"/>
      <c r="FI7" s="14"/>
      <c r="FJ7" s="14"/>
      <c r="FK7" s="14"/>
      <c r="FP7" s="14"/>
      <c r="FQ7" s="14"/>
      <c r="FR7" s="14"/>
      <c r="FS7" s="14"/>
      <c r="FT7" s="14"/>
      <c r="FU7" s="14"/>
      <c r="FV7" s="14"/>
      <c r="FW7" s="14"/>
      <c r="FX7" s="14"/>
      <c r="FY7" s="15"/>
      <c r="FZ7" s="15"/>
      <c r="GA7" s="15"/>
      <c r="GB7" s="15"/>
      <c r="GC7" s="15"/>
      <c r="GD7" s="15"/>
      <c r="GE7" s="14"/>
      <c r="GF7" s="14"/>
      <c r="GG7" s="14"/>
      <c r="GH7" s="14"/>
      <c r="GI7" s="14"/>
      <c r="GJ7" s="14"/>
      <c r="GK7" s="14"/>
      <c r="GL7" s="14"/>
      <c r="GM7" s="14"/>
    </row>
    <row r="8" spans="1:195" ht="15" customHeight="1">
      <c r="A8" s="13"/>
      <c r="B8" s="13"/>
      <c r="C8" s="1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F8" s="14"/>
      <c r="AG8" s="14"/>
      <c r="AH8" s="14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4"/>
      <c r="BB8" s="14"/>
      <c r="BC8" s="14"/>
      <c r="BH8" s="14"/>
      <c r="BI8" s="14"/>
      <c r="BJ8" s="14"/>
      <c r="BK8" s="11"/>
      <c r="BL8" s="11"/>
      <c r="BM8" s="11"/>
      <c r="BN8" s="11"/>
      <c r="BO8" s="11"/>
      <c r="BP8" s="11"/>
      <c r="BQ8" s="15"/>
      <c r="BR8" s="15"/>
      <c r="BS8" s="15"/>
      <c r="BT8" s="15"/>
      <c r="BU8" s="15"/>
      <c r="BV8" s="15"/>
      <c r="BW8" s="11"/>
      <c r="BX8" s="11"/>
      <c r="BY8" s="11"/>
      <c r="BZ8" s="11"/>
      <c r="CA8" s="11"/>
      <c r="CB8" s="11"/>
      <c r="CC8" s="14"/>
      <c r="CD8" s="14"/>
      <c r="CE8" s="14"/>
      <c r="CJ8" s="14"/>
      <c r="CK8" s="14"/>
      <c r="CL8" s="14"/>
      <c r="CM8" s="11"/>
      <c r="CN8" s="11"/>
      <c r="CO8" s="11"/>
      <c r="CP8" s="11"/>
      <c r="CQ8" s="11"/>
      <c r="CR8" s="11"/>
      <c r="CS8" s="15"/>
      <c r="CT8" s="15"/>
      <c r="CU8" s="15"/>
      <c r="CV8" s="15"/>
      <c r="CW8" s="15"/>
      <c r="CX8" s="15"/>
      <c r="CY8" s="11"/>
      <c r="CZ8" s="11"/>
      <c r="DA8" s="11"/>
      <c r="DB8" s="11"/>
      <c r="DC8" s="11"/>
      <c r="DD8" s="11"/>
      <c r="DE8" s="14"/>
      <c r="DF8" s="14"/>
      <c r="DG8" s="14"/>
      <c r="DL8" s="14"/>
      <c r="DM8" s="14"/>
      <c r="DN8" s="14"/>
      <c r="DO8" s="11"/>
      <c r="DP8" s="11"/>
      <c r="DQ8" s="11"/>
      <c r="DR8" s="11"/>
      <c r="DS8" s="11"/>
      <c r="DT8" s="11"/>
      <c r="DU8" s="15"/>
      <c r="DV8" s="15"/>
      <c r="DW8" s="15"/>
      <c r="DX8" s="15"/>
      <c r="DY8" s="15"/>
      <c r="DZ8" s="15"/>
      <c r="EA8" s="11"/>
      <c r="EB8" s="11"/>
      <c r="EC8" s="11"/>
      <c r="ED8" s="11"/>
      <c r="EE8" s="11"/>
      <c r="EF8" s="11"/>
      <c r="EG8" s="14"/>
      <c r="EH8" s="14"/>
      <c r="EI8" s="14"/>
      <c r="EN8" s="14"/>
      <c r="EO8" s="14"/>
      <c r="EP8" s="14"/>
      <c r="EQ8" s="11"/>
      <c r="ER8" s="11"/>
      <c r="ES8" s="11"/>
      <c r="ET8" s="11"/>
      <c r="EU8" s="11"/>
      <c r="EV8" s="11"/>
      <c r="EW8" s="15"/>
      <c r="EX8" s="15"/>
      <c r="EY8" s="15"/>
      <c r="EZ8" s="15"/>
      <c r="FA8" s="15"/>
      <c r="FB8" s="15"/>
      <c r="FC8" s="11"/>
      <c r="FD8" s="11"/>
      <c r="FE8" s="11"/>
      <c r="FF8" s="11"/>
      <c r="FG8" s="11"/>
      <c r="FH8" s="11"/>
      <c r="FI8" s="14"/>
      <c r="FJ8" s="14"/>
      <c r="FK8" s="14"/>
      <c r="FP8" s="14"/>
      <c r="FQ8" s="14"/>
      <c r="FR8" s="14"/>
      <c r="FS8" s="19"/>
      <c r="FT8" s="19"/>
      <c r="FU8" s="11"/>
      <c r="FV8" s="11"/>
      <c r="FW8" s="11"/>
      <c r="FX8" s="11"/>
      <c r="FY8" s="15"/>
      <c r="FZ8" s="15"/>
      <c r="GA8" s="15"/>
      <c r="GB8" s="15"/>
      <c r="GC8" s="15"/>
      <c r="GD8" s="15"/>
      <c r="GE8" s="11"/>
      <c r="GF8" s="11"/>
      <c r="GG8" s="11"/>
      <c r="GH8" s="11"/>
      <c r="GI8" s="11"/>
      <c r="GJ8" s="11"/>
      <c r="GK8" s="14"/>
      <c r="GL8" s="14"/>
      <c r="GM8" s="14"/>
    </row>
    <row r="9" spans="1:195" ht="15" customHeight="1">
      <c r="A9" s="13"/>
      <c r="B9" s="13"/>
      <c r="C9" s="1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F9" s="14"/>
      <c r="AG9" s="14"/>
      <c r="AH9" s="14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4"/>
      <c r="BB9" s="14"/>
      <c r="BC9" s="14"/>
      <c r="BH9" s="14"/>
      <c r="BI9" s="14"/>
      <c r="BJ9" s="14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4"/>
      <c r="CD9" s="14"/>
      <c r="CE9" s="14"/>
      <c r="CJ9" s="14"/>
      <c r="CK9" s="14"/>
      <c r="CL9" s="14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4"/>
      <c r="DF9" s="14"/>
      <c r="DG9" s="14"/>
      <c r="DL9" s="14"/>
      <c r="DM9" s="14"/>
      <c r="DN9" s="14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4"/>
      <c r="EH9" s="14"/>
      <c r="EI9" s="14"/>
      <c r="EN9" s="14"/>
      <c r="EO9" s="14"/>
      <c r="EP9" s="14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4"/>
      <c r="FJ9" s="14"/>
      <c r="FK9" s="14"/>
      <c r="FP9" s="14"/>
      <c r="FQ9" s="14"/>
      <c r="FR9" s="14"/>
      <c r="FS9" s="19"/>
      <c r="FT9" s="19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4"/>
      <c r="GL9" s="14"/>
      <c r="GM9" s="14"/>
    </row>
    <row r="10" spans="1:195" ht="15" customHeight="1">
      <c r="A10" s="13"/>
      <c r="B10" s="13"/>
      <c r="C10" s="1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F10" s="14"/>
      <c r="AG10" s="14"/>
      <c r="AH10" s="14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4"/>
      <c r="BB10" s="14"/>
      <c r="BC10" s="14"/>
      <c r="BH10" s="14"/>
      <c r="BI10" s="14"/>
      <c r="BJ10" s="14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4"/>
      <c r="CD10" s="14"/>
      <c r="CE10" s="14"/>
      <c r="CJ10" s="14"/>
      <c r="CK10" s="14"/>
      <c r="CL10" s="14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4"/>
      <c r="DF10" s="14"/>
      <c r="DG10" s="14"/>
      <c r="DL10" s="14"/>
      <c r="DM10" s="14"/>
      <c r="DN10" s="14"/>
      <c r="DO10" s="11"/>
      <c r="DP10" s="11"/>
      <c r="DQ10" s="11"/>
      <c r="DR10" s="17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7"/>
      <c r="ED10" s="11"/>
      <c r="EE10" s="11"/>
      <c r="EF10" s="11"/>
      <c r="EG10" s="14"/>
      <c r="EH10" s="14"/>
      <c r="EI10" s="14"/>
      <c r="EN10" s="14"/>
      <c r="EO10" s="14"/>
      <c r="EP10" s="14"/>
      <c r="EQ10" s="11"/>
      <c r="ER10" s="11"/>
      <c r="ES10" s="11"/>
      <c r="ET10" s="17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7"/>
      <c r="FF10" s="11"/>
      <c r="FG10" s="11"/>
      <c r="FH10" s="11"/>
      <c r="FI10" s="14"/>
      <c r="FJ10" s="14"/>
      <c r="FK10" s="14"/>
      <c r="FP10" s="14"/>
      <c r="FQ10" s="14"/>
      <c r="FR10" s="14"/>
      <c r="FS10" s="11"/>
      <c r="FT10" s="11"/>
      <c r="FU10" s="11"/>
      <c r="FV10" s="17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7"/>
      <c r="GH10" s="11"/>
      <c r="GI10" s="11"/>
      <c r="GJ10" s="11"/>
      <c r="GK10" s="14"/>
      <c r="GL10" s="14"/>
      <c r="GM10" s="14"/>
    </row>
    <row r="11" spans="1:195" ht="15" customHeight="1">
      <c r="A11" s="13"/>
      <c r="B11" s="13"/>
      <c r="C11" s="1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F11" s="14"/>
      <c r="AG11" s="14"/>
      <c r="AH11" s="14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4"/>
      <c r="BB11" s="14"/>
      <c r="BC11" s="14"/>
      <c r="BH11" s="14"/>
      <c r="BI11" s="14"/>
      <c r="BJ11" s="14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4"/>
      <c r="CD11" s="14"/>
      <c r="CE11" s="14"/>
      <c r="CJ11" s="14"/>
      <c r="CK11" s="14"/>
      <c r="CL11" s="14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4"/>
      <c r="DF11" s="14"/>
      <c r="DG11" s="14"/>
      <c r="DL11" s="14"/>
      <c r="DM11" s="14"/>
      <c r="DN11" s="14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4"/>
      <c r="EH11" s="14"/>
      <c r="EI11" s="14"/>
      <c r="EN11" s="14"/>
      <c r="EO11" s="14"/>
      <c r="EP11" s="14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4"/>
      <c r="FJ11" s="14"/>
      <c r="FK11" s="14"/>
      <c r="FP11" s="14"/>
      <c r="FQ11" s="14"/>
      <c r="FR11" s="14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4"/>
      <c r="GL11" s="14"/>
      <c r="GM11" s="14"/>
    </row>
    <row r="12" spans="1:195" ht="15" customHeight="1">
      <c r="A12" s="13"/>
      <c r="B12" s="13"/>
      <c r="C12" s="1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F12" s="14"/>
      <c r="AG12" s="14"/>
      <c r="AH12" s="14"/>
      <c r="AI12" s="11"/>
      <c r="AJ12" s="11"/>
      <c r="AK12" s="11"/>
      <c r="AL12" s="14"/>
      <c r="AM12" s="14"/>
      <c r="AN12" s="11"/>
      <c r="AO12" s="11"/>
      <c r="AP12" s="11"/>
      <c r="AQ12" s="11"/>
      <c r="AR12" s="11"/>
      <c r="AS12" s="11"/>
      <c r="AT12" s="11"/>
      <c r="AU12" s="11"/>
      <c r="AV12" s="14"/>
      <c r="AW12" s="14"/>
      <c r="AX12" s="11"/>
      <c r="AY12" s="11"/>
      <c r="AZ12" s="11"/>
      <c r="BA12" s="14"/>
      <c r="BB12" s="14"/>
      <c r="BC12" s="14"/>
      <c r="BH12" s="14"/>
      <c r="BI12" s="14"/>
      <c r="BJ12" s="14"/>
      <c r="BK12" s="11"/>
      <c r="BL12" s="11"/>
      <c r="BM12" s="11"/>
      <c r="BN12" s="14"/>
      <c r="BO12" s="14"/>
      <c r="BP12" s="11"/>
      <c r="BQ12" s="11"/>
      <c r="BR12" s="11"/>
      <c r="BS12" s="11"/>
      <c r="BT12" s="11"/>
      <c r="BU12" s="11"/>
      <c r="BV12" s="11"/>
      <c r="BW12" s="11"/>
      <c r="BX12" s="14"/>
      <c r="BY12" s="14"/>
      <c r="BZ12" s="11"/>
      <c r="CA12" s="11"/>
      <c r="CB12" s="11"/>
      <c r="CC12" s="14"/>
      <c r="CD12" s="14"/>
      <c r="CE12" s="14"/>
      <c r="CJ12" s="14"/>
      <c r="CK12" s="14"/>
      <c r="CL12" s="14"/>
      <c r="CM12" s="11"/>
      <c r="CN12" s="11"/>
      <c r="CO12" s="11"/>
      <c r="CP12" s="14"/>
      <c r="CQ12" s="14"/>
      <c r="CR12" s="16"/>
      <c r="CS12" s="16"/>
      <c r="CT12" s="16"/>
      <c r="CU12" s="16"/>
      <c r="CV12" s="16"/>
      <c r="CW12" s="16"/>
      <c r="CX12" s="16"/>
      <c r="CY12" s="16"/>
      <c r="CZ12" s="14"/>
      <c r="DA12" s="14"/>
      <c r="DB12" s="11"/>
      <c r="DC12" s="11"/>
      <c r="DD12" s="11"/>
      <c r="DE12" s="14"/>
      <c r="DF12" s="14"/>
      <c r="DG12" s="14"/>
      <c r="DL12" s="14"/>
      <c r="DM12" s="14"/>
      <c r="DN12" s="14"/>
      <c r="DO12" s="11"/>
      <c r="DP12" s="11"/>
      <c r="DQ12" s="11"/>
      <c r="DR12" s="14"/>
      <c r="DS12" s="14"/>
      <c r="DT12" s="16"/>
      <c r="DU12" s="16"/>
      <c r="DV12" s="16"/>
      <c r="DW12" s="16"/>
      <c r="DX12" s="16"/>
      <c r="DY12" s="16"/>
      <c r="DZ12" s="16"/>
      <c r="EA12" s="16"/>
      <c r="EB12" s="14"/>
      <c r="EC12" s="14"/>
      <c r="ED12" s="11"/>
      <c r="EE12" s="11"/>
      <c r="EF12" s="11"/>
      <c r="EG12" s="14"/>
      <c r="EH12" s="14"/>
      <c r="EI12" s="14"/>
      <c r="EN12" s="14"/>
      <c r="EO12" s="14"/>
      <c r="EP12" s="14"/>
      <c r="EQ12" s="11"/>
      <c r="ER12" s="11"/>
      <c r="ES12" s="11"/>
      <c r="ET12" s="14"/>
      <c r="EU12" s="14"/>
      <c r="EV12" s="16"/>
      <c r="EW12" s="16"/>
      <c r="EX12" s="16"/>
      <c r="EY12" s="16"/>
      <c r="EZ12" s="16"/>
      <c r="FA12" s="16"/>
      <c r="FB12" s="16"/>
      <c r="FC12" s="16"/>
      <c r="FD12" s="14"/>
      <c r="FE12" s="14"/>
      <c r="FF12" s="11"/>
      <c r="FG12" s="11"/>
      <c r="FH12" s="11"/>
      <c r="FI12" s="14"/>
      <c r="FJ12" s="14"/>
      <c r="FK12" s="14"/>
      <c r="FP12" s="14"/>
      <c r="FQ12" s="14"/>
      <c r="FR12" s="14"/>
      <c r="FS12" s="11"/>
      <c r="FT12" s="11"/>
      <c r="FU12" s="11"/>
      <c r="FV12" s="14"/>
      <c r="FW12" s="14"/>
      <c r="FX12" s="16"/>
      <c r="FY12" s="16"/>
      <c r="FZ12" s="16"/>
      <c r="GA12" s="16"/>
      <c r="GB12" s="16"/>
      <c r="GC12" s="16"/>
      <c r="GD12" s="16"/>
      <c r="GE12" s="16"/>
      <c r="GF12" s="14"/>
      <c r="GG12" s="14"/>
      <c r="GH12" s="11"/>
      <c r="GI12" s="11"/>
      <c r="GJ12" s="11"/>
      <c r="GK12" s="14"/>
      <c r="GL12" s="14"/>
      <c r="GM12" s="14"/>
    </row>
    <row r="13" spans="1:195" ht="15" customHeight="1">
      <c r="A13" s="13"/>
      <c r="B13" s="13"/>
      <c r="C13" s="1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F13" s="14"/>
      <c r="AG13" s="14"/>
      <c r="AH13" s="14"/>
      <c r="AI13" s="11"/>
      <c r="AJ13" s="11"/>
      <c r="AK13" s="11"/>
      <c r="AL13" s="14"/>
      <c r="AM13" s="14"/>
      <c r="AN13" s="11"/>
      <c r="AO13" s="11"/>
      <c r="AP13" s="11"/>
      <c r="AQ13" s="11"/>
      <c r="AR13" s="11"/>
      <c r="AS13" s="11"/>
      <c r="AT13" s="11"/>
      <c r="AU13" s="11"/>
      <c r="AV13" s="14"/>
      <c r="AW13" s="14"/>
      <c r="AX13" s="11"/>
      <c r="AY13" s="11"/>
      <c r="AZ13" s="11"/>
      <c r="BA13" s="14"/>
      <c r="BB13" s="14"/>
      <c r="BC13" s="14"/>
      <c r="BH13" s="14"/>
      <c r="BI13" s="14"/>
      <c r="BJ13" s="14"/>
      <c r="BK13" s="11"/>
      <c r="BL13" s="11"/>
      <c r="BM13" s="11"/>
      <c r="BN13" s="14"/>
      <c r="BO13" s="14"/>
      <c r="BP13" s="11"/>
      <c r="BQ13" s="11"/>
      <c r="BR13" s="11"/>
      <c r="BS13" s="11"/>
      <c r="BT13" s="11"/>
      <c r="BU13" s="11"/>
      <c r="BV13" s="11"/>
      <c r="BW13" s="11"/>
      <c r="BX13" s="14"/>
      <c r="BY13" s="14"/>
      <c r="BZ13" s="11"/>
      <c r="CA13" s="11"/>
      <c r="CB13" s="11"/>
      <c r="CC13" s="14"/>
      <c r="CD13" s="14"/>
      <c r="CE13" s="14"/>
      <c r="CJ13" s="14"/>
      <c r="CK13" s="14"/>
      <c r="CL13" s="14"/>
      <c r="CM13" s="11"/>
      <c r="CN13" s="11"/>
      <c r="CO13" s="11"/>
      <c r="CP13" s="14"/>
      <c r="CQ13" s="14"/>
      <c r="CR13" s="16"/>
      <c r="CS13" s="16"/>
      <c r="CT13" s="16"/>
      <c r="CU13" s="16"/>
      <c r="CV13" s="16"/>
      <c r="CW13" s="16"/>
      <c r="CX13" s="16"/>
      <c r="CY13" s="16"/>
      <c r="CZ13" s="14"/>
      <c r="DA13" s="14"/>
      <c r="DB13" s="11"/>
      <c r="DC13" s="11"/>
      <c r="DD13" s="11"/>
      <c r="DE13" s="14"/>
      <c r="DF13" s="14"/>
      <c r="DG13" s="14"/>
      <c r="DL13" s="14"/>
      <c r="DM13" s="14"/>
      <c r="DN13" s="14"/>
      <c r="DO13" s="11"/>
      <c r="DP13" s="11"/>
      <c r="DQ13" s="11"/>
      <c r="DR13" s="14"/>
      <c r="DS13" s="14"/>
      <c r="DT13" s="16"/>
      <c r="DU13" s="16"/>
      <c r="DV13" s="16"/>
      <c r="DW13" s="16"/>
      <c r="DX13" s="16"/>
      <c r="DY13" s="16"/>
      <c r="DZ13" s="16"/>
      <c r="EA13" s="16"/>
      <c r="EB13" s="14"/>
      <c r="EC13" s="14"/>
      <c r="ED13" s="11"/>
      <c r="EE13" s="11"/>
      <c r="EF13" s="11"/>
      <c r="EG13" s="14"/>
      <c r="EH13" s="14"/>
      <c r="EI13" s="14"/>
      <c r="EN13" s="14"/>
      <c r="EO13" s="14"/>
      <c r="EP13" s="14"/>
      <c r="EQ13" s="11"/>
      <c r="ER13" s="11"/>
      <c r="ES13" s="11"/>
      <c r="ET13" s="14"/>
      <c r="EU13" s="14"/>
      <c r="EV13" s="16"/>
      <c r="EW13" s="16"/>
      <c r="EX13" s="16"/>
      <c r="EY13" s="16"/>
      <c r="EZ13" s="16"/>
      <c r="FA13" s="16"/>
      <c r="FB13" s="16"/>
      <c r="FC13" s="16"/>
      <c r="FD13" s="14"/>
      <c r="FE13" s="14"/>
      <c r="FF13" s="11"/>
      <c r="FG13" s="11"/>
      <c r="FH13" s="11"/>
      <c r="FI13" s="14"/>
      <c r="FJ13" s="14"/>
      <c r="FK13" s="14"/>
      <c r="FP13" s="14"/>
      <c r="FQ13" s="14"/>
      <c r="FR13" s="14"/>
      <c r="FS13" s="11"/>
      <c r="FT13" s="11"/>
      <c r="FU13" s="11"/>
      <c r="FV13" s="14"/>
      <c r="FW13" s="14"/>
      <c r="FX13" s="16"/>
      <c r="FY13" s="16"/>
      <c r="FZ13" s="16"/>
      <c r="GA13" s="16"/>
      <c r="GB13" s="16"/>
      <c r="GC13" s="16"/>
      <c r="GD13" s="16"/>
      <c r="GE13" s="16"/>
      <c r="GF13" s="14"/>
      <c r="GG13" s="14"/>
      <c r="GH13" s="11"/>
      <c r="GI13" s="11"/>
      <c r="GJ13" s="11"/>
      <c r="GK13" s="14"/>
      <c r="GL13" s="14"/>
      <c r="GM13" s="14"/>
    </row>
    <row r="14" spans="1:195" ht="15" customHeight="1">
      <c r="A14" s="13"/>
      <c r="B14" s="13"/>
      <c r="C14" s="1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F14" s="14"/>
      <c r="AG14" s="14"/>
      <c r="AH14" s="14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4"/>
      <c r="BB14" s="14"/>
      <c r="BC14" s="14"/>
      <c r="BH14" s="14"/>
      <c r="BI14" s="14"/>
      <c r="BJ14" s="15"/>
      <c r="BK14" s="15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5"/>
      <c r="CC14" s="15"/>
      <c r="CD14" s="14"/>
      <c r="CE14" s="14"/>
      <c r="CJ14" s="14"/>
      <c r="CK14" s="14"/>
      <c r="CL14" s="15"/>
      <c r="CM14" s="15"/>
      <c r="CN14" s="11"/>
      <c r="CO14" s="11"/>
      <c r="CP14" s="16"/>
      <c r="CQ14" s="16"/>
      <c r="CR14" s="11"/>
      <c r="CS14" s="11"/>
      <c r="CT14" s="11"/>
      <c r="CU14" s="11"/>
      <c r="CV14" s="11"/>
      <c r="CW14" s="11"/>
      <c r="CX14" s="11"/>
      <c r="CY14" s="11"/>
      <c r="CZ14" s="16"/>
      <c r="DA14" s="16"/>
      <c r="DB14" s="11"/>
      <c r="DC14" s="11"/>
      <c r="DD14" s="15"/>
      <c r="DE14" s="15"/>
      <c r="DF14" s="14"/>
      <c r="DG14" s="14"/>
      <c r="DL14" s="14"/>
      <c r="DM14" s="14"/>
      <c r="DN14" s="15"/>
      <c r="DO14" s="15"/>
      <c r="DP14" s="11"/>
      <c r="DQ14" s="11"/>
      <c r="DR14" s="16"/>
      <c r="DS14" s="16"/>
      <c r="DT14" s="11"/>
      <c r="DU14" s="11"/>
      <c r="DV14" s="11"/>
      <c r="DW14" s="11"/>
      <c r="DX14" s="11"/>
      <c r="DY14" s="11"/>
      <c r="DZ14" s="11"/>
      <c r="EA14" s="11"/>
      <c r="EB14" s="16"/>
      <c r="EC14" s="16"/>
      <c r="ED14" s="11"/>
      <c r="EE14" s="11"/>
      <c r="EF14" s="15"/>
      <c r="EG14" s="15"/>
      <c r="EH14" s="14"/>
      <c r="EI14" s="14"/>
      <c r="EN14" s="14"/>
      <c r="EO14" s="14"/>
      <c r="EP14" s="15"/>
      <c r="EQ14" s="15"/>
      <c r="ER14" s="11"/>
      <c r="ES14" s="11"/>
      <c r="ET14" s="16"/>
      <c r="EU14" s="16"/>
      <c r="EV14" s="11"/>
      <c r="EW14" s="11"/>
      <c r="EX14" s="11"/>
      <c r="EY14" s="11"/>
      <c r="EZ14" s="11"/>
      <c r="FA14" s="11"/>
      <c r="FB14" s="11"/>
      <c r="FC14" s="11"/>
      <c r="FD14" s="16"/>
      <c r="FE14" s="16"/>
      <c r="FF14" s="11"/>
      <c r="FG14" s="11"/>
      <c r="FH14" s="15"/>
      <c r="FI14" s="15"/>
      <c r="FJ14" s="14"/>
      <c r="FK14" s="14"/>
      <c r="FP14" s="14"/>
      <c r="FQ14" s="14"/>
      <c r="FR14" s="15"/>
      <c r="FS14" s="15"/>
      <c r="FT14" s="11"/>
      <c r="FU14" s="11"/>
      <c r="FV14" s="16"/>
      <c r="FW14" s="16"/>
      <c r="FX14" s="11"/>
      <c r="FY14" s="11"/>
      <c r="FZ14" s="11"/>
      <c r="GA14" s="11"/>
      <c r="GB14" s="11"/>
      <c r="GC14" s="11"/>
      <c r="GD14" s="11"/>
      <c r="GE14" s="11"/>
      <c r="GF14" s="16"/>
      <c r="GG14" s="16"/>
      <c r="GH14" s="11"/>
      <c r="GI14" s="11"/>
      <c r="GJ14" s="15"/>
      <c r="GK14" s="15"/>
      <c r="GL14" s="14"/>
      <c r="GM14" s="14"/>
    </row>
    <row r="15" spans="1:195" ht="15" customHeight="1">
      <c r="A15" s="13"/>
      <c r="B15" s="13"/>
      <c r="C15" s="1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F15" s="14"/>
      <c r="AG15" s="14"/>
      <c r="AH15" s="14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4"/>
      <c r="BB15" s="14"/>
      <c r="BC15" s="14"/>
      <c r="BH15" s="14"/>
      <c r="BI15" s="14"/>
      <c r="BJ15" s="15"/>
      <c r="BK15" s="15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5"/>
      <c r="CC15" s="15"/>
      <c r="CD15" s="14"/>
      <c r="CE15" s="14"/>
      <c r="CJ15" s="14"/>
      <c r="CK15" s="14"/>
      <c r="CL15" s="15"/>
      <c r="CM15" s="15"/>
      <c r="CN15" s="11"/>
      <c r="CO15" s="11"/>
      <c r="CP15" s="16"/>
      <c r="CQ15" s="16"/>
      <c r="CR15" s="11"/>
      <c r="CS15" s="11"/>
      <c r="CT15" s="11"/>
      <c r="CU15" s="11"/>
      <c r="CV15" s="11"/>
      <c r="CW15" s="11"/>
      <c r="CX15" s="11"/>
      <c r="CY15" s="11"/>
      <c r="CZ15" s="16"/>
      <c r="DA15" s="16"/>
      <c r="DB15" s="11"/>
      <c r="DC15" s="11"/>
      <c r="DD15" s="15"/>
      <c r="DE15" s="15"/>
      <c r="DF15" s="14"/>
      <c r="DG15" s="14"/>
      <c r="DL15" s="14"/>
      <c r="DM15" s="14"/>
      <c r="DN15" s="15"/>
      <c r="DO15" s="15"/>
      <c r="DP15" s="11"/>
      <c r="DQ15" s="11"/>
      <c r="DR15" s="16"/>
      <c r="DS15" s="16"/>
      <c r="DT15" s="11"/>
      <c r="DU15" s="17"/>
      <c r="DV15" s="11"/>
      <c r="DW15" s="11"/>
      <c r="DX15" s="11"/>
      <c r="DY15" s="11"/>
      <c r="DZ15" s="17"/>
      <c r="EA15" s="11"/>
      <c r="EB15" s="16"/>
      <c r="EC15" s="16"/>
      <c r="ED15" s="11"/>
      <c r="EE15" s="11"/>
      <c r="EF15" s="15"/>
      <c r="EG15" s="15"/>
      <c r="EH15" s="14"/>
      <c r="EI15" s="14"/>
      <c r="EN15" s="14"/>
      <c r="EO15" s="14"/>
      <c r="EP15" s="15"/>
      <c r="EQ15" s="15"/>
      <c r="ER15" s="11"/>
      <c r="ES15" s="11"/>
      <c r="ET15" s="16"/>
      <c r="EU15" s="16"/>
      <c r="EV15" s="11"/>
      <c r="EW15" s="17"/>
      <c r="EX15" s="11"/>
      <c r="EY15" s="11"/>
      <c r="EZ15" s="11"/>
      <c r="FA15" s="11"/>
      <c r="FB15" s="17"/>
      <c r="FC15" s="11"/>
      <c r="FD15" s="16"/>
      <c r="FE15" s="16"/>
      <c r="FF15" s="11"/>
      <c r="FG15" s="11"/>
      <c r="FH15" s="15"/>
      <c r="FI15" s="15"/>
      <c r="FJ15" s="14"/>
      <c r="FK15" s="14"/>
      <c r="FP15" s="14"/>
      <c r="FQ15" s="14"/>
      <c r="FR15" s="15"/>
      <c r="FS15" s="15"/>
      <c r="FT15" s="11"/>
      <c r="FU15" s="11"/>
      <c r="FV15" s="16"/>
      <c r="FW15" s="16"/>
      <c r="FX15" s="11"/>
      <c r="FY15" s="17"/>
      <c r="FZ15" s="11"/>
      <c r="GA15" s="11"/>
      <c r="GB15" s="11"/>
      <c r="GC15" s="11"/>
      <c r="GD15" s="17"/>
      <c r="GE15" s="11"/>
      <c r="GF15" s="16"/>
      <c r="GG15" s="16"/>
      <c r="GH15" s="11"/>
      <c r="GI15" s="11"/>
      <c r="GJ15" s="15"/>
      <c r="GK15" s="15"/>
      <c r="GL15" s="14"/>
      <c r="GM15" s="14"/>
    </row>
    <row r="16" spans="1:195" ht="15" customHeight="1">
      <c r="A16" s="13"/>
      <c r="B16" s="13"/>
      <c r="C16" s="1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F16" s="14"/>
      <c r="AG16" s="14"/>
      <c r="AH16" s="14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4"/>
      <c r="BB16" s="14"/>
      <c r="BC16" s="14"/>
      <c r="BH16" s="14"/>
      <c r="BI16" s="14"/>
      <c r="BJ16" s="15"/>
      <c r="BK16" s="15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5"/>
      <c r="CC16" s="15"/>
      <c r="CD16" s="14"/>
      <c r="CE16" s="14"/>
      <c r="CJ16" s="14"/>
      <c r="CK16" s="14"/>
      <c r="CL16" s="15"/>
      <c r="CM16" s="15"/>
      <c r="CN16" s="11"/>
      <c r="CO16" s="11"/>
      <c r="CP16" s="16"/>
      <c r="CQ16" s="16"/>
      <c r="CR16" s="11"/>
      <c r="CS16" s="11"/>
      <c r="CT16" s="11"/>
      <c r="CU16" s="11"/>
      <c r="CV16" s="11"/>
      <c r="CW16" s="11"/>
      <c r="CX16" s="11"/>
      <c r="CY16" s="11"/>
      <c r="CZ16" s="16"/>
      <c r="DA16" s="16"/>
      <c r="DB16" s="11"/>
      <c r="DC16" s="11"/>
      <c r="DD16" s="15"/>
      <c r="DE16" s="15"/>
      <c r="DF16" s="14"/>
      <c r="DG16" s="14"/>
      <c r="DL16" s="14"/>
      <c r="DM16" s="14"/>
      <c r="DN16" s="15"/>
      <c r="DO16" s="15"/>
      <c r="DP16" s="11"/>
      <c r="DQ16" s="11"/>
      <c r="DR16" s="16"/>
      <c r="DS16" s="16"/>
      <c r="DT16" s="11"/>
      <c r="DU16" s="11"/>
      <c r="DV16" s="11"/>
      <c r="DW16" s="11"/>
      <c r="DX16" s="11"/>
      <c r="DY16" s="11"/>
      <c r="DZ16" s="11"/>
      <c r="EA16" s="11"/>
      <c r="EB16" s="16"/>
      <c r="EC16" s="16"/>
      <c r="ED16" s="11"/>
      <c r="EE16" s="11"/>
      <c r="EF16" s="15"/>
      <c r="EG16" s="15"/>
      <c r="EH16" s="14"/>
      <c r="EI16" s="14"/>
      <c r="EN16" s="14"/>
      <c r="EO16" s="14"/>
      <c r="EP16" s="15"/>
      <c r="EQ16" s="15"/>
      <c r="ER16" s="11"/>
      <c r="ES16" s="11"/>
      <c r="ET16" s="16"/>
      <c r="EU16" s="16"/>
      <c r="EV16" s="11"/>
      <c r="EW16" s="11"/>
      <c r="EX16" s="11"/>
      <c r="EY16" s="18"/>
      <c r="EZ16" s="18"/>
      <c r="FA16" s="11"/>
      <c r="FB16" s="11"/>
      <c r="FC16" s="11"/>
      <c r="FD16" s="16"/>
      <c r="FE16" s="16"/>
      <c r="FF16" s="11"/>
      <c r="FG16" s="11"/>
      <c r="FH16" s="15"/>
      <c r="FI16" s="15"/>
      <c r="FJ16" s="14"/>
      <c r="FK16" s="14"/>
      <c r="FP16" s="14"/>
      <c r="FQ16" s="14"/>
      <c r="FR16" s="15"/>
      <c r="FS16" s="15"/>
      <c r="FT16" s="11"/>
      <c r="FU16" s="11"/>
      <c r="FV16" s="16"/>
      <c r="FW16" s="16"/>
      <c r="FX16" s="11"/>
      <c r="FY16" s="11"/>
      <c r="FZ16" s="11"/>
      <c r="GA16" s="18"/>
      <c r="GB16" s="18"/>
      <c r="GC16" s="11"/>
      <c r="GD16" s="11"/>
      <c r="GE16" s="11"/>
      <c r="GF16" s="16"/>
      <c r="GG16" s="16"/>
      <c r="GH16" s="11"/>
      <c r="GI16" s="11"/>
      <c r="GJ16" s="15"/>
      <c r="GK16" s="15"/>
      <c r="GL16" s="14"/>
      <c r="GM16" s="14"/>
    </row>
    <row r="17" spans="1:195" ht="15" customHeight="1">
      <c r="A17" s="13"/>
      <c r="B17" s="13"/>
      <c r="C17" s="1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F17" s="14"/>
      <c r="AG17" s="14"/>
      <c r="AH17" s="14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4"/>
      <c r="BB17" s="14"/>
      <c r="BC17" s="14"/>
      <c r="BH17" s="14"/>
      <c r="BI17" s="14"/>
      <c r="BJ17" s="15"/>
      <c r="BK17" s="15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5"/>
      <c r="CC17" s="15"/>
      <c r="CD17" s="14"/>
      <c r="CE17" s="14"/>
      <c r="CJ17" s="14"/>
      <c r="CK17" s="14"/>
      <c r="CL17" s="15"/>
      <c r="CM17" s="15"/>
      <c r="CN17" s="11"/>
      <c r="CO17" s="11"/>
      <c r="CP17" s="16"/>
      <c r="CQ17" s="16"/>
      <c r="CR17" s="11"/>
      <c r="CS17" s="11"/>
      <c r="CT17" s="11"/>
      <c r="CU17" s="11"/>
      <c r="CV17" s="11"/>
      <c r="CW17" s="11"/>
      <c r="CX17" s="11"/>
      <c r="CY17" s="11"/>
      <c r="CZ17" s="16"/>
      <c r="DA17" s="16"/>
      <c r="DB17" s="11"/>
      <c r="DC17" s="11"/>
      <c r="DD17" s="15"/>
      <c r="DE17" s="15"/>
      <c r="DF17" s="14"/>
      <c r="DG17" s="14"/>
      <c r="DL17" s="14"/>
      <c r="DM17" s="14"/>
      <c r="DN17" s="15"/>
      <c r="DO17" s="15"/>
      <c r="DP17" s="11"/>
      <c r="DQ17" s="11"/>
      <c r="DR17" s="16"/>
      <c r="DS17" s="16"/>
      <c r="DT17" s="11"/>
      <c r="DU17" s="11"/>
      <c r="DV17" s="11"/>
      <c r="DW17" s="11"/>
      <c r="DX17" s="11"/>
      <c r="DY17" s="11"/>
      <c r="DZ17" s="11"/>
      <c r="EA17" s="11"/>
      <c r="EB17" s="16"/>
      <c r="EC17" s="16"/>
      <c r="ED17" s="11"/>
      <c r="EE17" s="11"/>
      <c r="EF17" s="15"/>
      <c r="EG17" s="15"/>
      <c r="EH17" s="14"/>
      <c r="EI17" s="14"/>
      <c r="EN17" s="14"/>
      <c r="EO17" s="14"/>
      <c r="EP17" s="15"/>
      <c r="EQ17" s="15"/>
      <c r="ER17" s="11"/>
      <c r="ES17" s="11"/>
      <c r="ET17" s="16"/>
      <c r="EU17" s="16"/>
      <c r="EV17" s="11"/>
      <c r="EW17" s="11"/>
      <c r="EX17" s="11"/>
      <c r="EY17" s="18"/>
      <c r="EZ17" s="18"/>
      <c r="FA17" s="11"/>
      <c r="FB17" s="11"/>
      <c r="FC17" s="11"/>
      <c r="FD17" s="16"/>
      <c r="FE17" s="16"/>
      <c r="FF17" s="11"/>
      <c r="FG17" s="11"/>
      <c r="FH17" s="15"/>
      <c r="FI17" s="15"/>
      <c r="FJ17" s="14"/>
      <c r="FK17" s="14"/>
      <c r="FP17" s="14"/>
      <c r="FQ17" s="14"/>
      <c r="FR17" s="15"/>
      <c r="FS17" s="15"/>
      <c r="FT17" s="11"/>
      <c r="FU17" s="11"/>
      <c r="FV17" s="16"/>
      <c r="FW17" s="16"/>
      <c r="FX17" s="11"/>
      <c r="FY17" s="11"/>
      <c r="FZ17" s="11"/>
      <c r="GA17" s="18"/>
      <c r="GB17" s="18"/>
      <c r="GC17" s="11"/>
      <c r="GD17" s="11"/>
      <c r="GE17" s="11"/>
      <c r="GF17" s="16"/>
      <c r="GG17" s="16"/>
      <c r="GH17" s="11"/>
      <c r="GI17" s="11"/>
      <c r="GJ17" s="15"/>
      <c r="GK17" s="15"/>
      <c r="GL17" s="14"/>
      <c r="GM17" s="14"/>
    </row>
    <row r="18" spans="1:195" ht="15" customHeight="1">
      <c r="A18" s="13"/>
      <c r="B18" s="13"/>
      <c r="C18" s="1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F18" s="14"/>
      <c r="AG18" s="14"/>
      <c r="AH18" s="14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4"/>
      <c r="BB18" s="14"/>
      <c r="BC18" s="14"/>
      <c r="BH18" s="14"/>
      <c r="BI18" s="14"/>
      <c r="BJ18" s="15"/>
      <c r="BK18" s="15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5"/>
      <c r="CC18" s="15"/>
      <c r="CD18" s="14"/>
      <c r="CE18" s="14"/>
      <c r="CJ18" s="14"/>
      <c r="CK18" s="14"/>
      <c r="CL18" s="15"/>
      <c r="CM18" s="15"/>
      <c r="CN18" s="11"/>
      <c r="CO18" s="11"/>
      <c r="CP18" s="16"/>
      <c r="CQ18" s="16"/>
      <c r="CR18" s="11"/>
      <c r="CS18" s="11"/>
      <c r="CT18" s="11"/>
      <c r="CU18" s="11"/>
      <c r="CV18" s="11"/>
      <c r="CW18" s="11"/>
      <c r="CX18" s="11"/>
      <c r="CY18" s="11"/>
      <c r="CZ18" s="16"/>
      <c r="DA18" s="16"/>
      <c r="DB18" s="11"/>
      <c r="DC18" s="11"/>
      <c r="DD18" s="15"/>
      <c r="DE18" s="15"/>
      <c r="DF18" s="14"/>
      <c r="DG18" s="14"/>
      <c r="DL18" s="14"/>
      <c r="DM18" s="14"/>
      <c r="DN18" s="15"/>
      <c r="DO18" s="15"/>
      <c r="DP18" s="11"/>
      <c r="DQ18" s="11"/>
      <c r="DR18" s="16"/>
      <c r="DS18" s="16"/>
      <c r="DT18" s="11"/>
      <c r="DU18" s="11"/>
      <c r="DV18" s="17"/>
      <c r="DW18" s="11"/>
      <c r="DX18" s="11"/>
      <c r="DY18" s="17"/>
      <c r="DZ18" s="11"/>
      <c r="EA18" s="11"/>
      <c r="EB18" s="16"/>
      <c r="EC18" s="16"/>
      <c r="ED18" s="11"/>
      <c r="EE18" s="11"/>
      <c r="EF18" s="15"/>
      <c r="EG18" s="15"/>
      <c r="EH18" s="14"/>
      <c r="EI18" s="14"/>
      <c r="EN18" s="14"/>
      <c r="EO18" s="14"/>
      <c r="EP18" s="15"/>
      <c r="EQ18" s="15"/>
      <c r="ER18" s="11"/>
      <c r="ES18" s="11"/>
      <c r="ET18" s="16"/>
      <c r="EU18" s="16"/>
      <c r="EV18" s="11"/>
      <c r="EW18" s="11"/>
      <c r="EX18" s="17"/>
      <c r="EY18" s="11"/>
      <c r="EZ18" s="11"/>
      <c r="FA18" s="17"/>
      <c r="FB18" s="11"/>
      <c r="FC18" s="11"/>
      <c r="FD18" s="16"/>
      <c r="FE18" s="16"/>
      <c r="FF18" s="11"/>
      <c r="FG18" s="11"/>
      <c r="FH18" s="15"/>
      <c r="FI18" s="15"/>
      <c r="FJ18" s="14"/>
      <c r="FK18" s="14"/>
      <c r="FP18" s="14"/>
      <c r="FQ18" s="14"/>
      <c r="FR18" s="15"/>
      <c r="FS18" s="15"/>
      <c r="FT18" s="11"/>
      <c r="FU18" s="11"/>
      <c r="FV18" s="16"/>
      <c r="FW18" s="16"/>
      <c r="FX18" s="11"/>
      <c r="FY18" s="11"/>
      <c r="FZ18" s="17"/>
      <c r="GA18" s="11"/>
      <c r="GB18" s="11"/>
      <c r="GC18" s="17"/>
      <c r="GD18" s="11"/>
      <c r="GE18" s="11"/>
      <c r="GF18" s="16"/>
      <c r="GG18" s="16"/>
      <c r="GH18" s="11"/>
      <c r="GI18" s="11"/>
      <c r="GJ18" s="15"/>
      <c r="GK18" s="15"/>
      <c r="GL18" s="14"/>
      <c r="GM18" s="14"/>
    </row>
    <row r="19" spans="1:195" ht="15" customHeight="1">
      <c r="A19" s="13"/>
      <c r="B19" s="13"/>
      <c r="C19" s="1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F19" s="14"/>
      <c r="AG19" s="14"/>
      <c r="AH19" s="14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4"/>
      <c r="BB19" s="14"/>
      <c r="BC19" s="14"/>
      <c r="BH19" s="14"/>
      <c r="BI19" s="14"/>
      <c r="BJ19" s="15"/>
      <c r="BK19" s="15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5"/>
      <c r="CC19" s="15"/>
      <c r="CD19" s="14"/>
      <c r="CE19" s="14"/>
      <c r="CJ19" s="14"/>
      <c r="CK19" s="14"/>
      <c r="CL19" s="15"/>
      <c r="CM19" s="15"/>
      <c r="CN19" s="11"/>
      <c r="CO19" s="11"/>
      <c r="CP19" s="16"/>
      <c r="CQ19" s="16"/>
      <c r="CR19" s="11"/>
      <c r="CS19" s="11"/>
      <c r="CT19" s="11"/>
      <c r="CU19" s="11"/>
      <c r="CV19" s="11"/>
      <c r="CW19" s="11"/>
      <c r="CX19" s="11"/>
      <c r="CY19" s="11"/>
      <c r="CZ19" s="16"/>
      <c r="DA19" s="16"/>
      <c r="DB19" s="11"/>
      <c r="DC19" s="11"/>
      <c r="DD19" s="15"/>
      <c r="DE19" s="15"/>
      <c r="DF19" s="14"/>
      <c r="DG19" s="14"/>
      <c r="DL19" s="14"/>
      <c r="DM19" s="14"/>
      <c r="DN19" s="15"/>
      <c r="DO19" s="15"/>
      <c r="DP19" s="11"/>
      <c r="DQ19" s="11"/>
      <c r="DR19" s="16"/>
      <c r="DS19" s="16"/>
      <c r="DT19" s="11"/>
      <c r="DU19" s="11"/>
      <c r="DV19" s="11"/>
      <c r="DW19" s="11"/>
      <c r="DX19" s="11"/>
      <c r="DY19" s="11"/>
      <c r="DZ19" s="11"/>
      <c r="EA19" s="11"/>
      <c r="EB19" s="16"/>
      <c r="EC19" s="16"/>
      <c r="ED19" s="11"/>
      <c r="EE19" s="11"/>
      <c r="EF19" s="15"/>
      <c r="EG19" s="15"/>
      <c r="EH19" s="14"/>
      <c r="EI19" s="14"/>
      <c r="EN19" s="14"/>
      <c r="EO19" s="14"/>
      <c r="EP19" s="15"/>
      <c r="EQ19" s="15"/>
      <c r="ER19" s="11"/>
      <c r="ES19" s="11"/>
      <c r="ET19" s="16"/>
      <c r="EU19" s="16"/>
      <c r="EV19" s="11"/>
      <c r="EW19" s="11"/>
      <c r="EX19" s="11"/>
      <c r="EY19" s="11"/>
      <c r="EZ19" s="11"/>
      <c r="FA19" s="11"/>
      <c r="FB19" s="11"/>
      <c r="FC19" s="11"/>
      <c r="FD19" s="16"/>
      <c r="FE19" s="16"/>
      <c r="FF19" s="11"/>
      <c r="FG19" s="11"/>
      <c r="FH19" s="15"/>
      <c r="FI19" s="15"/>
      <c r="FJ19" s="14"/>
      <c r="FK19" s="14"/>
      <c r="FP19" s="14"/>
      <c r="FQ19" s="14"/>
      <c r="FR19" s="15"/>
      <c r="FS19" s="15"/>
      <c r="FT19" s="11"/>
      <c r="FU19" s="11"/>
      <c r="FV19" s="16"/>
      <c r="FW19" s="16"/>
      <c r="FX19" s="11"/>
      <c r="FY19" s="11"/>
      <c r="FZ19" s="11"/>
      <c r="GA19" s="11"/>
      <c r="GB19" s="11"/>
      <c r="GC19" s="11"/>
      <c r="GD19" s="11"/>
      <c r="GE19" s="11"/>
      <c r="GF19" s="16"/>
      <c r="GG19" s="16"/>
      <c r="GH19" s="11"/>
      <c r="GI19" s="11"/>
      <c r="GJ19" s="15"/>
      <c r="GK19" s="15"/>
      <c r="GL19" s="14"/>
      <c r="GM19" s="14"/>
    </row>
    <row r="20" spans="1:195" ht="15" customHeight="1">
      <c r="A20" s="13"/>
      <c r="B20" s="13"/>
      <c r="C20" s="1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F20" s="14"/>
      <c r="AG20" s="14"/>
      <c r="AH20" s="14"/>
      <c r="AI20" s="11"/>
      <c r="AJ20" s="11"/>
      <c r="AK20" s="11"/>
      <c r="AL20" s="14"/>
      <c r="AM20" s="14"/>
      <c r="AN20" s="11"/>
      <c r="AO20" s="11"/>
      <c r="AP20" s="11"/>
      <c r="AQ20" s="11"/>
      <c r="AR20" s="11"/>
      <c r="AS20" s="11"/>
      <c r="AT20" s="11"/>
      <c r="AU20" s="11"/>
      <c r="AV20" s="14"/>
      <c r="AW20" s="14"/>
      <c r="AX20" s="11"/>
      <c r="AY20" s="11"/>
      <c r="AZ20" s="11"/>
      <c r="BA20" s="14"/>
      <c r="BB20" s="14"/>
      <c r="BC20" s="14"/>
      <c r="BH20" s="14"/>
      <c r="BI20" s="14"/>
      <c r="BJ20" s="14"/>
      <c r="BK20" s="11"/>
      <c r="BL20" s="11"/>
      <c r="BM20" s="11"/>
      <c r="BN20" s="14"/>
      <c r="BO20" s="14"/>
      <c r="BP20" s="11"/>
      <c r="BQ20" s="11"/>
      <c r="BR20" s="11"/>
      <c r="BS20" s="11"/>
      <c r="BT20" s="11"/>
      <c r="BU20" s="11"/>
      <c r="BV20" s="11"/>
      <c r="BW20" s="11"/>
      <c r="BX20" s="14"/>
      <c r="BY20" s="14"/>
      <c r="BZ20" s="11"/>
      <c r="CA20" s="11"/>
      <c r="CB20" s="11"/>
      <c r="CC20" s="14"/>
      <c r="CD20" s="14"/>
      <c r="CE20" s="14"/>
      <c r="CJ20" s="14"/>
      <c r="CK20" s="14"/>
      <c r="CL20" s="14"/>
      <c r="CM20" s="11"/>
      <c r="CN20" s="11"/>
      <c r="CO20" s="11"/>
      <c r="CP20" s="14"/>
      <c r="CQ20" s="14"/>
      <c r="CR20" s="16"/>
      <c r="CS20" s="16"/>
      <c r="CT20" s="16"/>
      <c r="CU20" s="16"/>
      <c r="CV20" s="16"/>
      <c r="CW20" s="16"/>
      <c r="CX20" s="16"/>
      <c r="CY20" s="16"/>
      <c r="CZ20" s="14"/>
      <c r="DA20" s="14"/>
      <c r="DB20" s="11"/>
      <c r="DC20" s="11"/>
      <c r="DD20" s="11"/>
      <c r="DE20" s="14"/>
      <c r="DF20" s="14"/>
      <c r="DG20" s="14"/>
      <c r="DL20" s="14"/>
      <c r="DM20" s="14"/>
      <c r="DN20" s="14"/>
      <c r="DO20" s="11"/>
      <c r="DP20" s="11"/>
      <c r="DQ20" s="11"/>
      <c r="DR20" s="14"/>
      <c r="DS20" s="14"/>
      <c r="DT20" s="16"/>
      <c r="DU20" s="16"/>
      <c r="DV20" s="16"/>
      <c r="DW20" s="16"/>
      <c r="DX20" s="16"/>
      <c r="DY20" s="16"/>
      <c r="DZ20" s="16"/>
      <c r="EA20" s="16"/>
      <c r="EB20" s="14"/>
      <c r="EC20" s="14"/>
      <c r="ED20" s="11"/>
      <c r="EE20" s="11"/>
      <c r="EF20" s="11"/>
      <c r="EG20" s="14"/>
      <c r="EH20" s="14"/>
      <c r="EI20" s="14"/>
      <c r="EN20" s="14"/>
      <c r="EO20" s="14"/>
      <c r="EP20" s="14"/>
      <c r="EQ20" s="11"/>
      <c r="ER20" s="11"/>
      <c r="ES20" s="11"/>
      <c r="ET20" s="14"/>
      <c r="EU20" s="14"/>
      <c r="EV20" s="16"/>
      <c r="EW20" s="16"/>
      <c r="EX20" s="16"/>
      <c r="EY20" s="16"/>
      <c r="EZ20" s="16"/>
      <c r="FA20" s="16"/>
      <c r="FB20" s="16"/>
      <c r="FC20" s="16"/>
      <c r="FD20" s="14"/>
      <c r="FE20" s="14"/>
      <c r="FF20" s="11"/>
      <c r="FG20" s="11"/>
      <c r="FH20" s="11"/>
      <c r="FI20" s="14"/>
      <c r="FJ20" s="14"/>
      <c r="FK20" s="14"/>
      <c r="FP20" s="14"/>
      <c r="FQ20" s="14"/>
      <c r="FR20" s="14"/>
      <c r="FS20" s="11"/>
      <c r="FT20" s="11"/>
      <c r="FU20" s="11"/>
      <c r="FV20" s="14"/>
      <c r="FW20" s="14"/>
      <c r="FX20" s="16"/>
      <c r="FY20" s="16"/>
      <c r="FZ20" s="16"/>
      <c r="GA20" s="16"/>
      <c r="GB20" s="16"/>
      <c r="GC20" s="16"/>
      <c r="GD20" s="16"/>
      <c r="GE20" s="16"/>
      <c r="GF20" s="14"/>
      <c r="GG20" s="14"/>
      <c r="GH20" s="11"/>
      <c r="GI20" s="11"/>
      <c r="GJ20" s="11"/>
      <c r="GK20" s="14"/>
      <c r="GL20" s="14"/>
      <c r="GM20" s="14"/>
    </row>
    <row r="21" spans="1:195" ht="15" customHeight="1">
      <c r="A21" s="13"/>
      <c r="B21" s="13"/>
      <c r="C21" s="1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F21" s="14"/>
      <c r="AG21" s="14"/>
      <c r="AH21" s="14"/>
      <c r="AI21" s="11"/>
      <c r="AJ21" s="11"/>
      <c r="AK21" s="11"/>
      <c r="AL21" s="14"/>
      <c r="AM21" s="14"/>
      <c r="AN21" s="11"/>
      <c r="AO21" s="11"/>
      <c r="AP21" s="11"/>
      <c r="AQ21" s="11"/>
      <c r="AR21" s="11"/>
      <c r="AS21" s="11"/>
      <c r="AT21" s="11"/>
      <c r="AU21" s="11"/>
      <c r="AV21" s="14"/>
      <c r="AW21" s="14"/>
      <c r="AX21" s="11"/>
      <c r="AY21" s="11"/>
      <c r="AZ21" s="11"/>
      <c r="BA21" s="14"/>
      <c r="BB21" s="14"/>
      <c r="BC21" s="14"/>
      <c r="BH21" s="14"/>
      <c r="BI21" s="14"/>
      <c r="BJ21" s="14"/>
      <c r="BK21" s="11"/>
      <c r="BL21" s="11"/>
      <c r="BM21" s="11"/>
      <c r="BN21" s="14"/>
      <c r="BO21" s="14"/>
      <c r="BP21" s="11"/>
      <c r="BQ21" s="11"/>
      <c r="BR21" s="11"/>
      <c r="BS21" s="11"/>
      <c r="BT21" s="11"/>
      <c r="BU21" s="11"/>
      <c r="BV21" s="11"/>
      <c r="BW21" s="11"/>
      <c r="BX21" s="14"/>
      <c r="BY21" s="14"/>
      <c r="BZ21" s="11"/>
      <c r="CA21" s="11"/>
      <c r="CB21" s="11"/>
      <c r="CC21" s="14"/>
      <c r="CD21" s="14"/>
      <c r="CE21" s="14"/>
      <c r="CJ21" s="14"/>
      <c r="CK21" s="14"/>
      <c r="CL21" s="14"/>
      <c r="CM21" s="11"/>
      <c r="CN21" s="11"/>
      <c r="CO21" s="11"/>
      <c r="CP21" s="14"/>
      <c r="CQ21" s="14"/>
      <c r="CR21" s="16"/>
      <c r="CS21" s="16"/>
      <c r="CT21" s="16"/>
      <c r="CU21" s="16"/>
      <c r="CV21" s="16"/>
      <c r="CW21" s="16"/>
      <c r="CX21" s="16"/>
      <c r="CY21" s="16"/>
      <c r="CZ21" s="14"/>
      <c r="DA21" s="14"/>
      <c r="DB21" s="11"/>
      <c r="DC21" s="11"/>
      <c r="DD21" s="11"/>
      <c r="DE21" s="14"/>
      <c r="DF21" s="14"/>
      <c r="DG21" s="14"/>
      <c r="DL21" s="14"/>
      <c r="DM21" s="14"/>
      <c r="DN21" s="14"/>
      <c r="DO21" s="11"/>
      <c r="DP21" s="11"/>
      <c r="DQ21" s="11"/>
      <c r="DR21" s="14"/>
      <c r="DS21" s="14"/>
      <c r="DT21" s="16"/>
      <c r="DU21" s="16"/>
      <c r="DV21" s="16"/>
      <c r="DW21" s="16"/>
      <c r="DX21" s="16"/>
      <c r="DY21" s="16"/>
      <c r="DZ21" s="16"/>
      <c r="EA21" s="16"/>
      <c r="EB21" s="14"/>
      <c r="EC21" s="14"/>
      <c r="ED21" s="11"/>
      <c r="EE21" s="11"/>
      <c r="EF21" s="11"/>
      <c r="EG21" s="14"/>
      <c r="EH21" s="14"/>
      <c r="EI21" s="14"/>
      <c r="EN21" s="14"/>
      <c r="EO21" s="14"/>
      <c r="EP21" s="14"/>
      <c r="EQ21" s="11"/>
      <c r="ER21" s="11"/>
      <c r="ES21" s="11"/>
      <c r="ET21" s="14"/>
      <c r="EU21" s="14"/>
      <c r="EV21" s="16"/>
      <c r="EW21" s="16"/>
      <c r="EX21" s="16"/>
      <c r="EY21" s="16"/>
      <c r="EZ21" s="16"/>
      <c r="FA21" s="16"/>
      <c r="FB21" s="16"/>
      <c r="FC21" s="16"/>
      <c r="FD21" s="14"/>
      <c r="FE21" s="14"/>
      <c r="FF21" s="11"/>
      <c r="FG21" s="11"/>
      <c r="FH21" s="11"/>
      <c r="FI21" s="14"/>
      <c r="FJ21" s="14"/>
      <c r="FK21" s="14"/>
      <c r="FP21" s="14"/>
      <c r="FQ21" s="14"/>
      <c r="FR21" s="14"/>
      <c r="FS21" s="11"/>
      <c r="FT21" s="11"/>
      <c r="FU21" s="11"/>
      <c r="FV21" s="14"/>
      <c r="FW21" s="14"/>
      <c r="FX21" s="16"/>
      <c r="FY21" s="16"/>
      <c r="FZ21" s="16"/>
      <c r="GA21" s="16"/>
      <c r="GB21" s="16"/>
      <c r="GC21" s="16"/>
      <c r="GD21" s="16"/>
      <c r="GE21" s="16"/>
      <c r="GF21" s="14"/>
      <c r="GG21" s="14"/>
      <c r="GH21" s="11"/>
      <c r="GI21" s="11"/>
      <c r="GJ21" s="11"/>
      <c r="GK21" s="14"/>
      <c r="GL21" s="14"/>
      <c r="GM21" s="14"/>
    </row>
    <row r="22" spans="1:195" ht="15" customHeight="1">
      <c r="A22" s="13"/>
      <c r="B22" s="13"/>
      <c r="C22" s="1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F22" s="14"/>
      <c r="AG22" s="14"/>
      <c r="AH22" s="14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4"/>
      <c r="BB22" s="14"/>
      <c r="BC22" s="14"/>
      <c r="BH22" s="14"/>
      <c r="BI22" s="14"/>
      <c r="BJ22" s="14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4"/>
      <c r="CD22" s="14"/>
      <c r="CE22" s="14"/>
      <c r="CJ22" s="14"/>
      <c r="CK22" s="14"/>
      <c r="CL22" s="14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4"/>
      <c r="DF22" s="14"/>
      <c r="DG22" s="14"/>
      <c r="DL22" s="14"/>
      <c r="DM22" s="14"/>
      <c r="DN22" s="14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4"/>
      <c r="EH22" s="14"/>
      <c r="EI22" s="14"/>
      <c r="EN22" s="14"/>
      <c r="EO22" s="14"/>
      <c r="EP22" s="14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4"/>
      <c r="FJ22" s="14"/>
      <c r="FK22" s="14"/>
      <c r="FP22" s="14"/>
      <c r="FQ22" s="14"/>
      <c r="FR22" s="14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4"/>
      <c r="GL22" s="14"/>
      <c r="GM22" s="14"/>
    </row>
    <row r="23" spans="1:195" ht="15" customHeight="1">
      <c r="A23" s="13"/>
      <c r="B23" s="13"/>
      <c r="C23" s="1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F23" s="14"/>
      <c r="AG23" s="14"/>
      <c r="AH23" s="14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4"/>
      <c r="BB23" s="14"/>
      <c r="BC23" s="14"/>
      <c r="BH23" s="14"/>
      <c r="BI23" s="14"/>
      <c r="BJ23" s="14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4"/>
      <c r="CD23" s="14"/>
      <c r="CE23" s="14"/>
      <c r="CJ23" s="14"/>
      <c r="CK23" s="14"/>
      <c r="CL23" s="14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4"/>
      <c r="DF23" s="14"/>
      <c r="DG23" s="14"/>
      <c r="DL23" s="14"/>
      <c r="DM23" s="14"/>
      <c r="DN23" s="14"/>
      <c r="DO23" s="11"/>
      <c r="DP23" s="11"/>
      <c r="DQ23" s="11"/>
      <c r="DR23" s="17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7"/>
      <c r="ED23" s="11"/>
      <c r="EE23" s="11"/>
      <c r="EF23" s="11"/>
      <c r="EG23" s="14"/>
      <c r="EH23" s="14"/>
      <c r="EI23" s="14"/>
      <c r="EN23" s="14"/>
      <c r="EO23" s="14"/>
      <c r="EP23" s="14"/>
      <c r="EQ23" s="11"/>
      <c r="ER23" s="11"/>
      <c r="ES23" s="11"/>
      <c r="ET23" s="17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7"/>
      <c r="FF23" s="11"/>
      <c r="FG23" s="11"/>
      <c r="FH23" s="11"/>
      <c r="FI23" s="14"/>
      <c r="FJ23" s="14"/>
      <c r="FK23" s="14"/>
      <c r="FP23" s="14"/>
      <c r="FQ23" s="14"/>
      <c r="FR23" s="14"/>
      <c r="FS23" s="11"/>
      <c r="FT23" s="11"/>
      <c r="FU23" s="11"/>
      <c r="FV23" s="17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7"/>
      <c r="GH23" s="11"/>
      <c r="GI23" s="11"/>
      <c r="GJ23" s="11"/>
      <c r="GK23" s="14"/>
      <c r="GL23" s="14"/>
      <c r="GM23" s="14"/>
    </row>
    <row r="24" spans="1:195" ht="15" customHeight="1">
      <c r="A24" s="13"/>
      <c r="B24" s="13"/>
      <c r="C24" s="1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F24" s="14"/>
      <c r="AG24" s="14"/>
      <c r="AH24" s="14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4"/>
      <c r="BB24" s="14"/>
      <c r="BC24" s="14"/>
      <c r="BH24" s="14"/>
      <c r="BI24" s="14"/>
      <c r="BJ24" s="14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4"/>
      <c r="CD24" s="14"/>
      <c r="CE24" s="14"/>
      <c r="CJ24" s="14"/>
      <c r="CK24" s="14"/>
      <c r="CL24" s="14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4"/>
      <c r="DF24" s="14"/>
      <c r="DG24" s="14"/>
      <c r="DL24" s="14"/>
      <c r="DM24" s="14"/>
      <c r="DN24" s="14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4"/>
      <c r="EH24" s="14"/>
      <c r="EI24" s="14"/>
      <c r="EN24" s="14"/>
      <c r="EO24" s="14"/>
      <c r="EP24" s="14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4"/>
      <c r="FJ24" s="14"/>
      <c r="FK24" s="14"/>
      <c r="FP24" s="14"/>
      <c r="FQ24" s="14"/>
      <c r="FR24" s="14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9"/>
      <c r="GJ24" s="19"/>
      <c r="GK24" s="14"/>
      <c r="GL24" s="14"/>
      <c r="GM24" s="14"/>
    </row>
    <row r="25" spans="1:195" ht="15" customHeight="1">
      <c r="A25" s="13"/>
      <c r="B25" s="13"/>
      <c r="C25" s="1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F25" s="14"/>
      <c r="AG25" s="14"/>
      <c r="AH25" s="14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4"/>
      <c r="BB25" s="14"/>
      <c r="BC25" s="14"/>
      <c r="BH25" s="14"/>
      <c r="BI25" s="14"/>
      <c r="BJ25" s="14"/>
      <c r="BK25" s="11"/>
      <c r="BL25" s="11"/>
      <c r="BM25" s="11"/>
      <c r="BN25" s="11"/>
      <c r="BO25" s="11"/>
      <c r="BP25" s="11"/>
      <c r="BQ25" s="15"/>
      <c r="BR25" s="15"/>
      <c r="BS25" s="15"/>
      <c r="BT25" s="15"/>
      <c r="BU25" s="15"/>
      <c r="BV25" s="15"/>
      <c r="BW25" s="11"/>
      <c r="BX25" s="11"/>
      <c r="BY25" s="11"/>
      <c r="BZ25" s="11"/>
      <c r="CA25" s="11"/>
      <c r="CB25" s="11"/>
      <c r="CC25" s="14"/>
      <c r="CD25" s="14"/>
      <c r="CE25" s="14"/>
      <c r="CJ25" s="14"/>
      <c r="CK25" s="14"/>
      <c r="CL25" s="14"/>
      <c r="CM25" s="11"/>
      <c r="CN25" s="11"/>
      <c r="CO25" s="11"/>
      <c r="CP25" s="11"/>
      <c r="CQ25" s="11"/>
      <c r="CR25" s="11"/>
      <c r="CS25" s="15"/>
      <c r="CT25" s="15"/>
      <c r="CU25" s="15"/>
      <c r="CV25" s="15"/>
      <c r="CW25" s="15"/>
      <c r="CX25" s="15"/>
      <c r="CY25" s="11"/>
      <c r="CZ25" s="11"/>
      <c r="DA25" s="11"/>
      <c r="DB25" s="11"/>
      <c r="DC25" s="11"/>
      <c r="DD25" s="11"/>
      <c r="DE25" s="14"/>
      <c r="DF25" s="14"/>
      <c r="DG25" s="14"/>
      <c r="DL25" s="14"/>
      <c r="DM25" s="14"/>
      <c r="DN25" s="14"/>
      <c r="DO25" s="11"/>
      <c r="DP25" s="11"/>
      <c r="DQ25" s="11"/>
      <c r="DR25" s="11"/>
      <c r="DS25" s="11"/>
      <c r="DT25" s="11"/>
      <c r="DU25" s="15"/>
      <c r="DV25" s="15"/>
      <c r="DW25" s="15"/>
      <c r="DX25" s="15"/>
      <c r="DY25" s="15"/>
      <c r="DZ25" s="15"/>
      <c r="EA25" s="11"/>
      <c r="EB25" s="11"/>
      <c r="EC25" s="11"/>
      <c r="ED25" s="11"/>
      <c r="EE25" s="11"/>
      <c r="EF25" s="11"/>
      <c r="EG25" s="14"/>
      <c r="EH25" s="14"/>
      <c r="EI25" s="14"/>
      <c r="EN25" s="14"/>
      <c r="EO25" s="14"/>
      <c r="EP25" s="14"/>
      <c r="EQ25" s="11"/>
      <c r="ER25" s="11"/>
      <c r="ES25" s="11"/>
      <c r="ET25" s="11"/>
      <c r="EU25" s="11"/>
      <c r="EV25" s="11"/>
      <c r="EW25" s="15"/>
      <c r="EX25" s="15"/>
      <c r="EY25" s="15"/>
      <c r="EZ25" s="15"/>
      <c r="FA25" s="15"/>
      <c r="FB25" s="15"/>
      <c r="FC25" s="11"/>
      <c r="FD25" s="11"/>
      <c r="FE25" s="11"/>
      <c r="FF25" s="11"/>
      <c r="FG25" s="11"/>
      <c r="FH25" s="11"/>
      <c r="FI25" s="14"/>
      <c r="FJ25" s="14"/>
      <c r="FK25" s="14"/>
      <c r="FP25" s="14"/>
      <c r="FQ25" s="14"/>
      <c r="FR25" s="14"/>
      <c r="FS25" s="11"/>
      <c r="FT25" s="11"/>
      <c r="FU25" s="11"/>
      <c r="FV25" s="11"/>
      <c r="FW25" s="11"/>
      <c r="FX25" s="11"/>
      <c r="FY25" s="15"/>
      <c r="FZ25" s="15"/>
      <c r="GA25" s="15"/>
      <c r="GB25" s="15"/>
      <c r="GC25" s="15"/>
      <c r="GD25" s="15"/>
      <c r="GE25" s="11"/>
      <c r="GF25" s="11"/>
      <c r="GG25" s="11"/>
      <c r="GH25" s="11"/>
      <c r="GI25" s="19"/>
      <c r="GJ25" s="19"/>
      <c r="GK25" s="14"/>
      <c r="GL25" s="14"/>
      <c r="GM25" s="14"/>
    </row>
    <row r="26" spans="1:195" ht="15" customHeight="1">
      <c r="A26" s="13"/>
      <c r="B26" s="13"/>
      <c r="C26" s="1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H26" s="14"/>
      <c r="BI26" s="14"/>
      <c r="BJ26" s="14"/>
      <c r="BK26" s="14"/>
      <c r="BL26" s="14"/>
      <c r="BM26" s="14"/>
      <c r="BN26" s="14"/>
      <c r="BO26" s="14"/>
      <c r="BP26" s="14"/>
      <c r="BQ26" s="15"/>
      <c r="BR26" s="15"/>
      <c r="BS26" s="15"/>
      <c r="BT26" s="15"/>
      <c r="BU26" s="15"/>
      <c r="BV26" s="15"/>
      <c r="BW26" s="14"/>
      <c r="BX26" s="14"/>
      <c r="BY26" s="14"/>
      <c r="BZ26" s="14"/>
      <c r="CA26" s="14"/>
      <c r="CB26" s="14"/>
      <c r="CC26" s="14"/>
      <c r="CD26" s="14"/>
      <c r="CE26" s="14"/>
      <c r="CJ26" s="14"/>
      <c r="CK26" s="14"/>
      <c r="CL26" s="14"/>
      <c r="CM26" s="14"/>
      <c r="CN26" s="14"/>
      <c r="CO26" s="14"/>
      <c r="CP26" s="14"/>
      <c r="CQ26" s="14"/>
      <c r="CR26" s="14"/>
      <c r="CS26" s="15"/>
      <c r="CT26" s="15"/>
      <c r="CU26" s="15"/>
      <c r="CV26" s="15"/>
      <c r="CW26" s="15"/>
      <c r="CX26" s="15"/>
      <c r="CY26" s="14"/>
      <c r="CZ26" s="14"/>
      <c r="DA26" s="14"/>
      <c r="DB26" s="14"/>
      <c r="DC26" s="14"/>
      <c r="DD26" s="14"/>
      <c r="DE26" s="14"/>
      <c r="DF26" s="14"/>
      <c r="DG26" s="14"/>
      <c r="DL26" s="14"/>
      <c r="DM26" s="14"/>
      <c r="DN26" s="14"/>
      <c r="DO26" s="14"/>
      <c r="DP26" s="14"/>
      <c r="DQ26" s="14"/>
      <c r="DR26" s="14"/>
      <c r="DS26" s="14"/>
      <c r="DT26" s="14"/>
      <c r="DU26" s="15"/>
      <c r="DV26" s="15"/>
      <c r="DW26" s="15"/>
      <c r="DX26" s="15"/>
      <c r="DY26" s="15"/>
      <c r="DZ26" s="15"/>
      <c r="EA26" s="14"/>
      <c r="EB26" s="14"/>
      <c r="EC26" s="14"/>
      <c r="ED26" s="14"/>
      <c r="EE26" s="14"/>
      <c r="EF26" s="14"/>
      <c r="EG26" s="14"/>
      <c r="EH26" s="14"/>
      <c r="EI26" s="14"/>
      <c r="EN26" s="14"/>
      <c r="EO26" s="14"/>
      <c r="EP26" s="14"/>
      <c r="EQ26" s="14"/>
      <c r="ER26" s="14"/>
      <c r="ES26" s="14"/>
      <c r="ET26" s="14"/>
      <c r="EU26" s="14"/>
      <c r="EV26" s="14"/>
      <c r="EW26" s="15"/>
      <c r="EX26" s="15"/>
      <c r="EY26" s="15"/>
      <c r="EZ26" s="15"/>
      <c r="FA26" s="15"/>
      <c r="FB26" s="15"/>
      <c r="FC26" s="14"/>
      <c r="FD26" s="14"/>
      <c r="FE26" s="14"/>
      <c r="FF26" s="14"/>
      <c r="FG26" s="14"/>
      <c r="FH26" s="14"/>
      <c r="FI26" s="14"/>
      <c r="FJ26" s="14"/>
      <c r="FK26" s="14"/>
      <c r="FP26" s="14"/>
      <c r="FQ26" s="14"/>
      <c r="FR26" s="14"/>
      <c r="FS26" s="14"/>
      <c r="FT26" s="14"/>
      <c r="FU26" s="14"/>
      <c r="FV26" s="14"/>
      <c r="FW26" s="14"/>
      <c r="FX26" s="14"/>
      <c r="FY26" s="15"/>
      <c r="FZ26" s="15"/>
      <c r="GA26" s="15"/>
      <c r="GB26" s="15"/>
      <c r="GC26" s="15"/>
      <c r="GD26" s="15"/>
      <c r="GE26" s="14"/>
      <c r="GF26" s="14"/>
      <c r="GG26" s="14"/>
      <c r="GH26" s="14"/>
      <c r="GI26" s="14"/>
      <c r="GJ26" s="14"/>
      <c r="GK26" s="14"/>
      <c r="GL26" s="14"/>
      <c r="GM26" s="14"/>
    </row>
    <row r="27" spans="1:195" ht="15" customHeight="1">
      <c r="A27" s="13"/>
      <c r="B27" s="13"/>
      <c r="C27" s="1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</row>
    <row r="28" spans="1:195" ht="15" customHeight="1">
      <c r="A28" s="13"/>
      <c r="B28" s="13"/>
      <c r="C28" s="1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</row>
    <row r="29" spans="1:195" ht="1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95" ht="1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M30" s="5" t="s">
        <v>188</v>
      </c>
      <c r="AQ30" s="5" t="s">
        <v>189</v>
      </c>
      <c r="BS30" s="5" t="s">
        <v>190</v>
      </c>
      <c r="CT30" s="5" t="s">
        <v>191</v>
      </c>
      <c r="DV30" s="5" t="s">
        <v>192</v>
      </c>
      <c r="EV30" s="5" t="s">
        <v>193</v>
      </c>
      <c r="FY30" s="5" t="s">
        <v>194</v>
      </c>
    </row>
    <row r="31" spans="1:195" ht="1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95" ht="1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95" ht="15" customHeight="1">
      <c r="A33" s="13"/>
      <c r="B33" s="13"/>
      <c r="C33" s="1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</row>
    <row r="34" spans="1:195" ht="15" customHeight="1">
      <c r="A34" s="13"/>
      <c r="B34" s="13"/>
      <c r="C34" s="1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</row>
    <row r="35" spans="1:195" ht="15" customHeight="1">
      <c r="A35" s="13"/>
      <c r="B35" s="13"/>
      <c r="C35" s="1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H35" s="12"/>
      <c r="BI35" s="12"/>
      <c r="BJ35" s="12"/>
      <c r="BK35" s="12"/>
      <c r="BL35" s="12"/>
      <c r="BM35" s="12"/>
      <c r="BN35" s="12"/>
      <c r="BO35" s="12"/>
      <c r="BP35" s="12"/>
      <c r="BQ35" s="15"/>
      <c r="BR35" s="15"/>
      <c r="BS35" s="15"/>
      <c r="BT35" s="15"/>
      <c r="BU35" s="15"/>
      <c r="BV35" s="15"/>
      <c r="BW35" s="12"/>
      <c r="BX35" s="12"/>
      <c r="BY35" s="12"/>
      <c r="BZ35" s="12"/>
      <c r="CA35" s="12"/>
      <c r="CB35" s="12"/>
      <c r="CC35" s="12"/>
      <c r="CD35" s="12"/>
      <c r="CE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</row>
    <row r="36" spans="1:195" ht="15" customHeight="1">
      <c r="A36" s="13"/>
      <c r="B36" s="13"/>
      <c r="C36" s="1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F36" s="14"/>
      <c r="AG36" s="14"/>
      <c r="AH36" s="14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4"/>
      <c r="BB36" s="14"/>
      <c r="BC36" s="14"/>
      <c r="BH36" s="12"/>
      <c r="BI36" s="12"/>
      <c r="BJ36" s="12"/>
      <c r="BK36" s="12"/>
      <c r="BL36" s="12"/>
      <c r="BM36" s="12"/>
      <c r="BN36" s="12"/>
      <c r="BO36" s="12"/>
      <c r="BP36" s="12"/>
      <c r="BQ36" s="15"/>
      <c r="BR36" s="15"/>
      <c r="BS36" s="15"/>
      <c r="BT36" s="15"/>
      <c r="BU36" s="15"/>
      <c r="BV36" s="15"/>
      <c r="BW36" s="12"/>
      <c r="BX36" s="12"/>
      <c r="BY36" s="12"/>
      <c r="BZ36" s="12"/>
      <c r="CA36" s="12"/>
      <c r="CB36" s="12"/>
      <c r="CC36" s="12"/>
      <c r="CD36" s="12"/>
      <c r="CE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P36" s="12"/>
      <c r="FQ36" s="12"/>
      <c r="FR36" s="12"/>
      <c r="FS36" s="19"/>
      <c r="FT36" s="19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</row>
    <row r="37" spans="1:195" ht="15" customHeight="1"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F37" s="14"/>
      <c r="AG37" s="14"/>
      <c r="AH37" s="14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4"/>
      <c r="BB37" s="14"/>
      <c r="BC37" s="14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P37" s="12"/>
      <c r="FQ37" s="12"/>
      <c r="FR37" s="12"/>
      <c r="FS37" s="19"/>
      <c r="FT37" s="19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</row>
    <row r="38" spans="1:195" ht="15" customHeight="1"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F38" s="14"/>
      <c r="AG38" s="14"/>
      <c r="AH38" s="14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4"/>
      <c r="BB38" s="14"/>
      <c r="BC38" s="14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L38" s="12"/>
      <c r="DM38" s="12"/>
      <c r="DN38" s="12"/>
      <c r="DO38" s="12"/>
      <c r="DP38" s="12"/>
      <c r="DQ38" s="12"/>
      <c r="DR38" s="17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7"/>
      <c r="ED38" s="12"/>
      <c r="EE38" s="12"/>
      <c r="EF38" s="12"/>
      <c r="EG38" s="12"/>
      <c r="EH38" s="12"/>
      <c r="EI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</row>
    <row r="39" spans="1:195" ht="15" customHeight="1"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F39" s="14"/>
      <c r="AG39" s="14"/>
      <c r="AH39" s="14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4"/>
      <c r="BB39" s="14"/>
      <c r="BC39" s="14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</row>
    <row r="40" spans="1:195" ht="15" customHeight="1"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F40" s="14"/>
      <c r="AG40" s="14"/>
      <c r="AH40" s="14"/>
      <c r="AI40" s="12"/>
      <c r="AJ40" s="12"/>
      <c r="AK40" s="12"/>
      <c r="AL40" s="14"/>
      <c r="AM40" s="14"/>
      <c r="AN40" s="12"/>
      <c r="AO40" s="12"/>
      <c r="AP40" s="12"/>
      <c r="AQ40" s="12"/>
      <c r="AR40" s="12"/>
      <c r="AS40" s="12"/>
      <c r="AT40" s="12"/>
      <c r="AU40" s="12"/>
      <c r="AV40" s="14"/>
      <c r="AW40" s="14"/>
      <c r="AX40" s="12"/>
      <c r="AY40" s="12"/>
      <c r="AZ40" s="12"/>
      <c r="BA40" s="14"/>
      <c r="BB40" s="14"/>
      <c r="BC40" s="14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J40" s="12"/>
      <c r="CK40" s="12"/>
      <c r="CL40" s="12"/>
      <c r="CM40" s="12"/>
      <c r="CN40" s="12"/>
      <c r="CO40" s="12"/>
      <c r="CP40" s="12"/>
      <c r="CQ40" s="12"/>
      <c r="CR40" s="16"/>
      <c r="CS40" s="16"/>
      <c r="CT40" s="16"/>
      <c r="CU40" s="16"/>
      <c r="CV40" s="16"/>
      <c r="CW40" s="16"/>
      <c r="CX40" s="16"/>
      <c r="CY40" s="16"/>
      <c r="CZ40" s="12"/>
      <c r="DA40" s="12"/>
      <c r="DB40" s="12"/>
      <c r="DC40" s="12"/>
      <c r="DD40" s="12"/>
      <c r="DE40" s="12"/>
      <c r="DF40" s="12"/>
      <c r="DG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</row>
    <row r="41" spans="1:195" ht="15" customHeight="1"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F41" s="14"/>
      <c r="AG41" s="14"/>
      <c r="AH41" s="14"/>
      <c r="AI41" s="12"/>
      <c r="AJ41" s="12"/>
      <c r="AK41" s="12"/>
      <c r="AL41" s="14"/>
      <c r="AM41" s="14"/>
      <c r="AN41" s="12"/>
      <c r="AO41" s="12"/>
      <c r="AP41" s="12"/>
      <c r="AQ41" s="12"/>
      <c r="AR41" s="12"/>
      <c r="AS41" s="12"/>
      <c r="AT41" s="12"/>
      <c r="AU41" s="12"/>
      <c r="AV41" s="14"/>
      <c r="AW41" s="14"/>
      <c r="AX41" s="12"/>
      <c r="AY41" s="12"/>
      <c r="AZ41" s="12"/>
      <c r="BA41" s="14"/>
      <c r="BB41" s="14"/>
      <c r="BC41" s="14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J41" s="12"/>
      <c r="CK41" s="12"/>
      <c r="CL41" s="12"/>
      <c r="CM41" s="12"/>
      <c r="CN41" s="12"/>
      <c r="CO41" s="12"/>
      <c r="CP41" s="12"/>
      <c r="CQ41" s="12"/>
      <c r="CR41" s="16"/>
      <c r="CS41" s="16"/>
      <c r="CT41" s="16"/>
      <c r="CU41" s="16"/>
      <c r="CV41" s="16"/>
      <c r="CW41" s="16"/>
      <c r="CX41" s="16"/>
      <c r="CY41" s="16"/>
      <c r="CZ41" s="12"/>
      <c r="DA41" s="12"/>
      <c r="DB41" s="12"/>
      <c r="DC41" s="12"/>
      <c r="DD41" s="12"/>
      <c r="DE41" s="12"/>
      <c r="DF41" s="12"/>
      <c r="DG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</row>
    <row r="42" spans="1:195" ht="15" customHeight="1"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F42" s="14"/>
      <c r="AG42" s="14"/>
      <c r="AH42" s="14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4"/>
      <c r="BB42" s="14"/>
      <c r="BC42" s="14"/>
      <c r="BH42" s="12"/>
      <c r="BI42" s="12"/>
      <c r="BJ42" s="15"/>
      <c r="BK42" s="15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5"/>
      <c r="CC42" s="15"/>
      <c r="CD42" s="12"/>
      <c r="CE42" s="12"/>
      <c r="CJ42" s="12"/>
      <c r="CK42" s="12"/>
      <c r="CL42" s="12"/>
      <c r="CM42" s="12"/>
      <c r="CN42" s="12"/>
      <c r="CO42" s="12"/>
      <c r="CP42" s="16"/>
      <c r="CQ42" s="16"/>
      <c r="CR42" s="12"/>
      <c r="CS42" s="12"/>
      <c r="CT42" s="12"/>
      <c r="CU42" s="12"/>
      <c r="CV42" s="12"/>
      <c r="CW42" s="12"/>
      <c r="CX42" s="12"/>
      <c r="CY42" s="12"/>
      <c r="CZ42" s="16"/>
      <c r="DA42" s="16"/>
      <c r="DB42" s="12"/>
      <c r="DC42" s="12"/>
      <c r="DD42" s="12"/>
      <c r="DE42" s="12"/>
      <c r="DF42" s="12"/>
      <c r="DG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</row>
    <row r="43" spans="1:195" ht="15" customHeight="1"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F43" s="14"/>
      <c r="AG43" s="14"/>
      <c r="AH43" s="14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4"/>
      <c r="BB43" s="14"/>
      <c r="BC43" s="14"/>
      <c r="BH43" s="12"/>
      <c r="BI43" s="12"/>
      <c r="BJ43" s="15"/>
      <c r="BK43" s="15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5"/>
      <c r="CC43" s="15"/>
      <c r="CD43" s="12"/>
      <c r="CE43" s="12"/>
      <c r="CJ43" s="12"/>
      <c r="CK43" s="12"/>
      <c r="CL43" s="12"/>
      <c r="CM43" s="12"/>
      <c r="CN43" s="12"/>
      <c r="CO43" s="12"/>
      <c r="CP43" s="16"/>
      <c r="CQ43" s="16"/>
      <c r="CR43" s="12"/>
      <c r="CS43" s="12"/>
      <c r="CT43" s="12"/>
      <c r="CU43" s="12"/>
      <c r="CV43" s="12"/>
      <c r="CW43" s="12"/>
      <c r="CX43" s="12"/>
      <c r="CY43" s="12"/>
      <c r="CZ43" s="16"/>
      <c r="DA43" s="16"/>
      <c r="DB43" s="12"/>
      <c r="DC43" s="12"/>
      <c r="DD43" s="12"/>
      <c r="DE43" s="12"/>
      <c r="DF43" s="12"/>
      <c r="DG43" s="12"/>
      <c r="DL43" s="12"/>
      <c r="DM43" s="12"/>
      <c r="DN43" s="12"/>
      <c r="DO43" s="12"/>
      <c r="DP43" s="12"/>
      <c r="DQ43" s="12"/>
      <c r="DR43" s="12"/>
      <c r="DS43" s="12"/>
      <c r="DT43" s="12"/>
      <c r="DU43" s="17"/>
      <c r="DV43" s="12"/>
      <c r="DW43" s="12"/>
      <c r="DX43" s="12"/>
      <c r="DY43" s="12"/>
      <c r="DZ43" s="17"/>
      <c r="EA43" s="12"/>
      <c r="EB43" s="12"/>
      <c r="EC43" s="12"/>
      <c r="ED43" s="12"/>
      <c r="EE43" s="12"/>
      <c r="EF43" s="12"/>
      <c r="EG43" s="12"/>
      <c r="EH43" s="12"/>
      <c r="EI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</row>
    <row r="44" spans="1:195" ht="15" customHeight="1"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F44" s="14"/>
      <c r="AG44" s="14"/>
      <c r="AH44" s="14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4"/>
      <c r="BB44" s="14"/>
      <c r="BC44" s="14"/>
      <c r="BH44" s="12"/>
      <c r="BI44" s="12"/>
      <c r="BJ44" s="15"/>
      <c r="BK44" s="15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5"/>
      <c r="CC44" s="15"/>
      <c r="CD44" s="12"/>
      <c r="CE44" s="12"/>
      <c r="CJ44" s="12"/>
      <c r="CK44" s="12"/>
      <c r="CL44" s="12"/>
      <c r="CM44" s="12"/>
      <c r="CN44" s="12"/>
      <c r="CO44" s="12"/>
      <c r="CP44" s="16"/>
      <c r="CQ44" s="16"/>
      <c r="CR44" s="12"/>
      <c r="CS44" s="12"/>
      <c r="CT44" s="12"/>
      <c r="CU44" s="12"/>
      <c r="CV44" s="12"/>
      <c r="CW44" s="12"/>
      <c r="CX44" s="12"/>
      <c r="CY44" s="12"/>
      <c r="CZ44" s="16"/>
      <c r="DA44" s="16"/>
      <c r="DB44" s="12"/>
      <c r="DC44" s="12"/>
      <c r="DD44" s="12"/>
      <c r="DE44" s="12"/>
      <c r="DF44" s="12"/>
      <c r="DG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8"/>
      <c r="EZ44" s="18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</row>
    <row r="45" spans="1:195" ht="15" customHeight="1"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F45" s="14"/>
      <c r="AG45" s="14"/>
      <c r="AH45" s="14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4"/>
      <c r="BB45" s="14"/>
      <c r="BC45" s="14"/>
      <c r="BG45" s="20"/>
      <c r="BH45" s="12"/>
      <c r="BI45" s="12"/>
      <c r="BJ45" s="15"/>
      <c r="BK45" s="15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5"/>
      <c r="CC45" s="15"/>
      <c r="CD45" s="12"/>
      <c r="CE45" s="12"/>
      <c r="CJ45" s="12"/>
      <c r="CK45" s="12"/>
      <c r="CL45" s="12"/>
      <c r="CM45" s="12"/>
      <c r="CN45" s="12"/>
      <c r="CO45" s="12"/>
      <c r="CP45" s="16"/>
      <c r="CQ45" s="16"/>
      <c r="CR45" s="12"/>
      <c r="CS45" s="12"/>
      <c r="CT45" s="12"/>
      <c r="CU45" s="12"/>
      <c r="CV45" s="12"/>
      <c r="CW45" s="12"/>
      <c r="CX45" s="12"/>
      <c r="CY45" s="12"/>
      <c r="CZ45" s="16"/>
      <c r="DA45" s="16"/>
      <c r="DB45" s="12"/>
      <c r="DC45" s="12"/>
      <c r="DD45" s="12"/>
      <c r="DE45" s="12"/>
      <c r="DF45" s="12"/>
      <c r="DG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8"/>
      <c r="EZ45" s="18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</row>
    <row r="46" spans="1:195" ht="15" customHeight="1"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F46" s="14"/>
      <c r="AG46" s="14"/>
      <c r="AH46" s="14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4"/>
      <c r="BB46" s="14"/>
      <c r="BC46" s="14"/>
      <c r="BH46" s="12"/>
      <c r="BI46" s="12"/>
      <c r="BJ46" s="15"/>
      <c r="BK46" s="15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5"/>
      <c r="CC46" s="15"/>
      <c r="CD46" s="12"/>
      <c r="CE46" s="12"/>
      <c r="CJ46" s="12"/>
      <c r="CK46" s="12"/>
      <c r="CL46" s="12"/>
      <c r="CM46" s="12"/>
      <c r="CN46" s="12"/>
      <c r="CO46" s="12"/>
      <c r="CP46" s="16"/>
      <c r="CQ46" s="16"/>
      <c r="CR46" s="12"/>
      <c r="CS46" s="12"/>
      <c r="CT46" s="12"/>
      <c r="CU46" s="12"/>
      <c r="CV46" s="12"/>
      <c r="CW46" s="12"/>
      <c r="CX46" s="12"/>
      <c r="CY46" s="12"/>
      <c r="CZ46" s="16"/>
      <c r="DA46" s="16"/>
      <c r="DB46" s="12"/>
      <c r="DC46" s="12"/>
      <c r="DD46" s="12"/>
      <c r="DE46" s="12"/>
      <c r="DF46" s="12"/>
      <c r="DG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7"/>
      <c r="DW46" s="12"/>
      <c r="DX46" s="12"/>
      <c r="DY46" s="17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</row>
    <row r="47" spans="1:195" ht="15" customHeight="1"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F47" s="14"/>
      <c r="AG47" s="14"/>
      <c r="AH47" s="14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4"/>
      <c r="BB47" s="14"/>
      <c r="BC47" s="14"/>
      <c r="BH47" s="12"/>
      <c r="BI47" s="12"/>
      <c r="BJ47" s="15"/>
      <c r="BK47" s="15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5"/>
      <c r="CC47" s="15"/>
      <c r="CD47" s="12"/>
      <c r="CE47" s="12"/>
      <c r="CJ47" s="12"/>
      <c r="CK47" s="12"/>
      <c r="CL47" s="12"/>
      <c r="CM47" s="12"/>
      <c r="CN47" s="12"/>
      <c r="CO47" s="12"/>
      <c r="CP47" s="16"/>
      <c r="CQ47" s="16"/>
      <c r="CR47" s="12"/>
      <c r="CS47" s="12"/>
      <c r="CT47" s="12"/>
      <c r="CU47" s="12"/>
      <c r="CV47" s="12"/>
      <c r="CW47" s="12"/>
      <c r="CX47" s="12"/>
      <c r="CY47" s="12"/>
      <c r="CZ47" s="16"/>
      <c r="DA47" s="16"/>
      <c r="DB47" s="12"/>
      <c r="DC47" s="12"/>
      <c r="DD47" s="12"/>
      <c r="DE47" s="12"/>
      <c r="DF47" s="12"/>
      <c r="DG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</row>
    <row r="48" spans="1:195" ht="15" customHeight="1"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F48" s="14"/>
      <c r="AG48" s="14"/>
      <c r="AH48" s="14"/>
      <c r="AI48" s="12"/>
      <c r="AJ48" s="12"/>
      <c r="AK48" s="12"/>
      <c r="AL48" s="14"/>
      <c r="AM48" s="14"/>
      <c r="AN48" s="12"/>
      <c r="AO48" s="12"/>
      <c r="AP48" s="12"/>
      <c r="AQ48" s="12"/>
      <c r="AR48" s="12"/>
      <c r="AS48" s="12"/>
      <c r="AT48" s="12"/>
      <c r="AU48" s="12"/>
      <c r="AV48" s="14"/>
      <c r="AW48" s="14"/>
      <c r="AX48" s="12"/>
      <c r="AY48" s="12"/>
      <c r="AZ48" s="12"/>
      <c r="BA48" s="14"/>
      <c r="BB48" s="14"/>
      <c r="BC48" s="14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J48" s="12"/>
      <c r="CK48" s="12"/>
      <c r="CL48" s="12"/>
      <c r="CM48" s="12"/>
      <c r="CN48" s="12"/>
      <c r="CO48" s="12"/>
      <c r="CP48" s="12"/>
      <c r="CQ48" s="12"/>
      <c r="CR48" s="16"/>
      <c r="CS48" s="16"/>
      <c r="CT48" s="16"/>
      <c r="CU48" s="16"/>
      <c r="CV48" s="16"/>
      <c r="CW48" s="16"/>
      <c r="CX48" s="16"/>
      <c r="CY48" s="16"/>
      <c r="CZ48" s="12"/>
      <c r="DA48" s="12"/>
      <c r="DB48" s="12"/>
      <c r="DC48" s="12"/>
      <c r="DD48" s="12"/>
      <c r="DE48" s="12"/>
      <c r="DF48" s="12"/>
      <c r="DG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</row>
    <row r="49" spans="4:195" ht="15" customHeight="1"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F49" s="14"/>
      <c r="AG49" s="14"/>
      <c r="AH49" s="14"/>
      <c r="AI49" s="12"/>
      <c r="AJ49" s="12"/>
      <c r="AK49" s="12"/>
      <c r="AL49" s="14"/>
      <c r="AM49" s="14"/>
      <c r="AN49" s="12"/>
      <c r="AO49" s="12"/>
      <c r="AP49" s="12"/>
      <c r="AQ49" s="12"/>
      <c r="AR49" s="12"/>
      <c r="AS49" s="12"/>
      <c r="AT49" s="12"/>
      <c r="AU49" s="12"/>
      <c r="AV49" s="14"/>
      <c r="AW49" s="14"/>
      <c r="AX49" s="12"/>
      <c r="AY49" s="12"/>
      <c r="AZ49" s="12"/>
      <c r="BA49" s="14"/>
      <c r="BB49" s="14"/>
      <c r="BC49" s="14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J49" s="12"/>
      <c r="CK49" s="12"/>
      <c r="CL49" s="12"/>
      <c r="CM49" s="12"/>
      <c r="CN49" s="12"/>
      <c r="CO49" s="12"/>
      <c r="CP49" s="12"/>
      <c r="CQ49" s="12"/>
      <c r="CR49" s="16"/>
      <c r="CS49" s="16"/>
      <c r="CT49" s="16"/>
      <c r="CU49" s="16"/>
      <c r="CV49" s="16"/>
      <c r="CW49" s="16"/>
      <c r="CX49" s="16"/>
      <c r="CY49" s="16"/>
      <c r="CZ49" s="12"/>
      <c r="DA49" s="12"/>
      <c r="DB49" s="12"/>
      <c r="DC49" s="12"/>
      <c r="DD49" s="12"/>
      <c r="DE49" s="12"/>
      <c r="DF49" s="12"/>
      <c r="DG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20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</row>
    <row r="50" spans="4:195" ht="15" customHeight="1"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F50" s="14"/>
      <c r="AG50" s="14"/>
      <c r="AH50" s="14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4"/>
      <c r="BB50" s="14"/>
      <c r="BC50" s="14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</row>
    <row r="51" spans="4:195" ht="15" customHeight="1"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F51" s="14"/>
      <c r="AG51" s="14"/>
      <c r="AH51" s="14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4"/>
      <c r="BB51" s="14"/>
      <c r="BC51" s="14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L51" s="12"/>
      <c r="DM51" s="12"/>
      <c r="DN51" s="12"/>
      <c r="DO51" s="12"/>
      <c r="DP51" s="12"/>
      <c r="DQ51" s="12"/>
      <c r="DR51" s="17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7"/>
      <c r="ED51" s="12"/>
      <c r="EE51" s="12"/>
      <c r="EF51" s="12"/>
      <c r="EG51" s="12"/>
      <c r="EH51" s="12"/>
      <c r="EI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</row>
    <row r="52" spans="4:195" ht="15" customHeight="1"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F52" s="14"/>
      <c r="AG52" s="14"/>
      <c r="AH52" s="14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4"/>
      <c r="BB52" s="14"/>
      <c r="BC52" s="14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9"/>
      <c r="GJ52" s="19"/>
      <c r="GK52" s="12"/>
      <c r="GL52" s="12"/>
      <c r="GM52" s="12"/>
    </row>
    <row r="53" spans="4:195" ht="15" customHeight="1"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F53" s="14"/>
      <c r="AG53" s="14"/>
      <c r="AH53" s="14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4"/>
      <c r="BB53" s="14"/>
      <c r="BC53" s="14"/>
      <c r="BH53" s="12"/>
      <c r="BI53" s="12"/>
      <c r="BJ53" s="12"/>
      <c r="BK53" s="12"/>
      <c r="BL53" s="12"/>
      <c r="BM53" s="12"/>
      <c r="BN53" s="12"/>
      <c r="BO53" s="12"/>
      <c r="BP53" s="12"/>
      <c r="BQ53" s="15"/>
      <c r="BR53" s="15"/>
      <c r="BS53" s="15"/>
      <c r="BT53" s="15"/>
      <c r="BU53" s="15"/>
      <c r="BV53" s="15"/>
      <c r="BW53" s="12"/>
      <c r="BX53" s="12"/>
      <c r="BY53" s="12"/>
      <c r="BZ53" s="12"/>
      <c r="CA53" s="12"/>
      <c r="CB53" s="12"/>
      <c r="CC53" s="12"/>
      <c r="CD53" s="12"/>
      <c r="CE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9"/>
      <c r="GJ53" s="19"/>
      <c r="GK53" s="12"/>
      <c r="GL53" s="12"/>
      <c r="GM53" s="12"/>
    </row>
    <row r="54" spans="4:195" ht="15" customHeight="1"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H54" s="12"/>
      <c r="BI54" s="12"/>
      <c r="BJ54" s="12"/>
      <c r="BK54" s="12"/>
      <c r="BL54" s="12"/>
      <c r="BM54" s="12"/>
      <c r="BN54" s="12"/>
      <c r="BO54" s="12"/>
      <c r="BP54" s="12"/>
      <c r="BQ54" s="15"/>
      <c r="BR54" s="15"/>
      <c r="BS54" s="15"/>
      <c r="BT54" s="15"/>
      <c r="BU54" s="15"/>
      <c r="BV54" s="15"/>
      <c r="BW54" s="12"/>
      <c r="BX54" s="12"/>
      <c r="BY54" s="12"/>
      <c r="BZ54" s="12"/>
      <c r="CA54" s="12"/>
      <c r="CB54" s="12"/>
      <c r="CC54" s="12"/>
      <c r="CD54" s="12"/>
      <c r="CE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</row>
    <row r="55" spans="4:195" ht="15" customHeight="1"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L55" s="20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</row>
    <row r="56" spans="4:195" ht="15" customHeight="1"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I56" s="20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</row>
    <row r="58" spans="4:195" ht="15" customHeight="1">
      <c r="M58" s="5" t="s">
        <v>195</v>
      </c>
      <c r="AO58" s="5" t="s">
        <v>197</v>
      </c>
      <c r="AR58" s="5" t="s">
        <v>199</v>
      </c>
      <c r="BO58" s="5" t="s">
        <v>200</v>
      </c>
      <c r="BT58" s="5" t="s">
        <v>202</v>
      </c>
      <c r="CQ58" s="5" t="s">
        <v>206</v>
      </c>
      <c r="DB58" s="5" t="s">
        <v>208</v>
      </c>
      <c r="DL58" s="20"/>
      <c r="DR58" s="5" t="s">
        <v>209</v>
      </c>
      <c r="ES58" s="5" t="s">
        <v>211</v>
      </c>
      <c r="FF58" s="5" t="s">
        <v>213</v>
      </c>
      <c r="FV58" s="5" t="s">
        <v>214</v>
      </c>
      <c r="GG58" s="5" t="s">
        <v>202</v>
      </c>
    </row>
    <row r="59" spans="4:195" ht="15" customHeight="1">
      <c r="M59" s="5" t="s">
        <v>196</v>
      </c>
      <c r="AO59" s="5" t="s">
        <v>198</v>
      </c>
      <c r="BO59" s="5" t="s">
        <v>201</v>
      </c>
      <c r="BS59" s="5" t="s">
        <v>203</v>
      </c>
      <c r="BU59" s="5" t="s">
        <v>204</v>
      </c>
      <c r="BW59" s="5" t="s">
        <v>205</v>
      </c>
      <c r="CP59" s="5" t="s">
        <v>207</v>
      </c>
      <c r="DZ59" s="5" t="s">
        <v>203</v>
      </c>
      <c r="FE59" s="5" t="s">
        <v>216</v>
      </c>
      <c r="FV59" s="5" t="s">
        <v>215</v>
      </c>
    </row>
    <row r="60" spans="4:195" ht="15" customHeight="1">
      <c r="DQ60" s="5" t="s">
        <v>210</v>
      </c>
      <c r="EQ60" s="5" t="s">
        <v>212</v>
      </c>
    </row>
    <row r="62" spans="4:195" ht="15" customHeight="1"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4:195" ht="15" customHeight="1"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4:195" ht="15" customHeight="1"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5"/>
      <c r="O64" s="15"/>
      <c r="P64" s="15"/>
      <c r="Q64" s="15"/>
      <c r="R64" s="15"/>
      <c r="S64" s="14"/>
      <c r="T64" s="14"/>
      <c r="U64" s="14"/>
      <c r="V64" s="14"/>
      <c r="W64" s="14"/>
      <c r="X64" s="14"/>
      <c r="Y64" s="14"/>
      <c r="Z64" s="14"/>
      <c r="AA64" s="14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</row>
    <row r="65" spans="4:139" ht="15" customHeight="1">
      <c r="D65" s="14"/>
      <c r="E65" s="14"/>
      <c r="F65" s="14"/>
      <c r="G65" s="19"/>
      <c r="H65" s="19"/>
      <c r="I65" s="11"/>
      <c r="J65" s="11"/>
      <c r="K65" s="11"/>
      <c r="L65" s="11"/>
      <c r="M65" s="15"/>
      <c r="N65" s="15"/>
      <c r="O65" s="15"/>
      <c r="P65" s="15"/>
      <c r="Q65" s="15"/>
      <c r="R65" s="15"/>
      <c r="S65" s="11"/>
      <c r="T65" s="11"/>
      <c r="U65" s="11"/>
      <c r="V65" s="11"/>
      <c r="W65" s="11"/>
      <c r="X65" s="11"/>
      <c r="Y65" s="14"/>
      <c r="Z65" s="14"/>
      <c r="AA65" s="14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</row>
    <row r="66" spans="4:139" ht="15" customHeight="1">
      <c r="D66" s="14"/>
      <c r="E66" s="14"/>
      <c r="F66" s="14"/>
      <c r="G66" s="19"/>
      <c r="H66" s="1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4"/>
      <c r="Z66" s="14"/>
      <c r="AA66" s="14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</row>
    <row r="67" spans="4:139" ht="15" customHeight="1">
      <c r="D67" s="14"/>
      <c r="E67" s="14"/>
      <c r="F67" s="14"/>
      <c r="G67" s="11"/>
      <c r="H67" s="11"/>
      <c r="I67" s="11"/>
      <c r="J67" s="17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7"/>
      <c r="V67" s="11"/>
      <c r="W67" s="11"/>
      <c r="X67" s="11"/>
      <c r="Y67" s="14"/>
      <c r="Z67" s="14"/>
      <c r="AA67" s="14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</row>
    <row r="68" spans="4:139" ht="15" customHeight="1">
      <c r="D68" s="14"/>
      <c r="E68" s="14"/>
      <c r="F68" s="14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4"/>
      <c r="Z68" s="14"/>
      <c r="AA68" s="14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</row>
    <row r="69" spans="4:139" ht="15" customHeight="1">
      <c r="D69" s="14"/>
      <c r="E69" s="14"/>
      <c r="F69" s="14"/>
      <c r="G69" s="11"/>
      <c r="H69" s="11"/>
      <c r="I69" s="11"/>
      <c r="J69" s="14"/>
      <c r="K69" s="14"/>
      <c r="L69" s="16"/>
      <c r="M69" s="16"/>
      <c r="N69" s="16"/>
      <c r="O69" s="16"/>
      <c r="P69" s="16"/>
      <c r="Q69" s="16"/>
      <c r="R69" s="16"/>
      <c r="S69" s="16"/>
      <c r="T69" s="14"/>
      <c r="U69" s="14"/>
      <c r="V69" s="11"/>
      <c r="W69" s="11"/>
      <c r="X69" s="11"/>
      <c r="Y69" s="14"/>
      <c r="Z69" s="14"/>
      <c r="AA69" s="14"/>
      <c r="DL69" s="12"/>
      <c r="DM69" s="12"/>
      <c r="DN69" s="12"/>
      <c r="DO69" s="12"/>
      <c r="DP69" s="12"/>
      <c r="DQ69" s="12"/>
      <c r="DR69" s="17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7"/>
      <c r="ED69" s="12"/>
      <c r="EE69" s="12"/>
      <c r="EF69" s="12"/>
      <c r="EG69" s="12"/>
      <c r="EH69" s="12"/>
      <c r="EI69" s="12"/>
    </row>
    <row r="70" spans="4:139" ht="15" customHeight="1">
      <c r="D70" s="14"/>
      <c r="E70" s="14"/>
      <c r="F70" s="14"/>
      <c r="G70" s="11"/>
      <c r="H70" s="11"/>
      <c r="I70" s="11"/>
      <c r="J70" s="14"/>
      <c r="K70" s="14"/>
      <c r="L70" s="16"/>
      <c r="M70" s="16"/>
      <c r="N70" s="16"/>
      <c r="O70" s="16"/>
      <c r="P70" s="16"/>
      <c r="Q70" s="16"/>
      <c r="R70" s="16"/>
      <c r="S70" s="16"/>
      <c r="T70" s="14"/>
      <c r="U70" s="14"/>
      <c r="V70" s="11"/>
      <c r="W70" s="11"/>
      <c r="X70" s="11"/>
      <c r="Y70" s="14"/>
      <c r="Z70" s="14"/>
      <c r="AA70" s="14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</row>
    <row r="71" spans="4:139" ht="15" customHeight="1">
      <c r="D71" s="14"/>
      <c r="E71" s="14"/>
      <c r="F71" s="15"/>
      <c r="G71" s="15"/>
      <c r="H71" s="11"/>
      <c r="I71" s="11"/>
      <c r="J71" s="16"/>
      <c r="K71" s="16"/>
      <c r="L71" s="11"/>
      <c r="M71" s="11"/>
      <c r="N71" s="11"/>
      <c r="O71" s="11"/>
      <c r="P71" s="11"/>
      <c r="Q71" s="11"/>
      <c r="R71" s="11"/>
      <c r="S71" s="11"/>
      <c r="T71" s="16"/>
      <c r="U71" s="16"/>
      <c r="V71" s="11"/>
      <c r="W71" s="11"/>
      <c r="X71" s="15"/>
      <c r="Y71" s="15"/>
      <c r="Z71" s="14"/>
      <c r="AA71" s="14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</row>
    <row r="72" spans="4:139" ht="15" customHeight="1">
      <c r="D72" s="14"/>
      <c r="E72" s="14"/>
      <c r="F72" s="15"/>
      <c r="G72" s="15"/>
      <c r="H72" s="11"/>
      <c r="I72" s="11"/>
      <c r="J72" s="16"/>
      <c r="K72" s="16"/>
      <c r="L72" s="11"/>
      <c r="M72" s="17"/>
      <c r="N72" s="11"/>
      <c r="O72" s="11"/>
      <c r="P72" s="11"/>
      <c r="Q72" s="11"/>
      <c r="R72" s="17"/>
      <c r="S72" s="11"/>
      <c r="T72" s="16"/>
      <c r="U72" s="16"/>
      <c r="V72" s="11"/>
      <c r="W72" s="11"/>
      <c r="X72" s="15"/>
      <c r="Y72" s="15"/>
      <c r="Z72" s="14"/>
      <c r="AA72" s="14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</row>
    <row r="73" spans="4:139" ht="15" customHeight="1">
      <c r="D73" s="14"/>
      <c r="E73" s="14"/>
      <c r="F73" s="15"/>
      <c r="G73" s="15"/>
      <c r="H73" s="11"/>
      <c r="I73" s="11"/>
      <c r="J73" s="16"/>
      <c r="K73" s="16"/>
      <c r="L73" s="11"/>
      <c r="M73" s="11"/>
      <c r="N73" s="11"/>
      <c r="O73" s="18"/>
      <c r="P73" s="18"/>
      <c r="Q73" s="11"/>
      <c r="R73" s="11"/>
      <c r="S73" s="11"/>
      <c r="T73" s="16"/>
      <c r="U73" s="16"/>
      <c r="V73" s="11"/>
      <c r="W73" s="11"/>
      <c r="X73" s="15"/>
      <c r="Y73" s="15"/>
      <c r="Z73" s="14"/>
      <c r="AA73" s="14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</row>
    <row r="74" spans="4:139" ht="15" customHeight="1">
      <c r="D74" s="14"/>
      <c r="E74" s="14"/>
      <c r="F74" s="15"/>
      <c r="G74" s="15"/>
      <c r="H74" s="11"/>
      <c r="I74" s="11"/>
      <c r="J74" s="16"/>
      <c r="K74" s="16"/>
      <c r="L74" s="11"/>
      <c r="M74" s="11"/>
      <c r="N74" s="11"/>
      <c r="O74" s="18"/>
      <c r="P74" s="18"/>
      <c r="Q74" s="11"/>
      <c r="R74" s="11"/>
      <c r="S74" s="11"/>
      <c r="T74" s="16"/>
      <c r="U74" s="16"/>
      <c r="V74" s="11"/>
      <c r="W74" s="11"/>
      <c r="X74" s="15"/>
      <c r="Y74" s="15"/>
      <c r="Z74" s="14"/>
      <c r="AA74" s="14"/>
      <c r="DL74" s="12"/>
      <c r="DM74" s="12"/>
      <c r="DN74" s="12"/>
      <c r="DO74" s="12"/>
      <c r="DP74" s="12"/>
      <c r="DQ74" s="12"/>
      <c r="DR74" s="12"/>
      <c r="DS74" s="12"/>
      <c r="DT74" s="12"/>
      <c r="DU74" s="17"/>
      <c r="DV74" s="12"/>
      <c r="DW74" s="12"/>
      <c r="DX74" s="12"/>
      <c r="DY74" s="12"/>
      <c r="DZ74" s="17"/>
      <c r="EA74" s="12"/>
      <c r="EB74" s="12"/>
      <c r="EC74" s="12"/>
      <c r="ED74" s="12"/>
      <c r="EE74" s="12"/>
      <c r="EF74" s="12"/>
      <c r="EG74" s="12"/>
      <c r="EH74" s="12"/>
      <c r="EI74" s="12"/>
    </row>
    <row r="75" spans="4:139" ht="15" customHeight="1">
      <c r="D75" s="14"/>
      <c r="E75" s="14"/>
      <c r="F75" s="15"/>
      <c r="G75" s="15"/>
      <c r="H75" s="11"/>
      <c r="I75" s="11"/>
      <c r="J75" s="16"/>
      <c r="K75" s="16"/>
      <c r="L75" s="11"/>
      <c r="M75" s="11"/>
      <c r="N75" s="17"/>
      <c r="O75" s="11"/>
      <c r="P75" s="11"/>
      <c r="Q75" s="17"/>
      <c r="R75" s="11"/>
      <c r="S75" s="11"/>
      <c r="T75" s="16"/>
      <c r="U75" s="16"/>
      <c r="V75" s="11"/>
      <c r="W75" s="11"/>
      <c r="X75" s="15"/>
      <c r="Y75" s="15"/>
      <c r="Z75" s="14"/>
      <c r="AA75" s="14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</row>
    <row r="76" spans="4:139" ht="15" customHeight="1">
      <c r="D76" s="14"/>
      <c r="E76" s="14"/>
      <c r="F76" s="15"/>
      <c r="G76" s="15"/>
      <c r="H76" s="11"/>
      <c r="I76" s="11"/>
      <c r="J76" s="16"/>
      <c r="K76" s="16"/>
      <c r="L76" s="11"/>
      <c r="M76" s="11"/>
      <c r="N76" s="11"/>
      <c r="O76" s="11"/>
      <c r="P76" s="11"/>
      <c r="Q76" s="11"/>
      <c r="R76" s="11"/>
      <c r="S76" s="11"/>
      <c r="T76" s="16"/>
      <c r="U76" s="16"/>
      <c r="V76" s="11"/>
      <c r="W76" s="11"/>
      <c r="X76" s="15"/>
      <c r="Y76" s="15"/>
      <c r="Z76" s="14"/>
      <c r="AA76" s="14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</row>
    <row r="77" spans="4:139" ht="15" customHeight="1">
      <c r="D77" s="14"/>
      <c r="E77" s="14"/>
      <c r="F77" s="14"/>
      <c r="G77" s="11"/>
      <c r="H77" s="11"/>
      <c r="I77" s="11"/>
      <c r="J77" s="14"/>
      <c r="K77" s="14"/>
      <c r="L77" s="16"/>
      <c r="M77" s="16"/>
      <c r="N77" s="16"/>
      <c r="O77" s="16"/>
      <c r="P77" s="16"/>
      <c r="Q77" s="16"/>
      <c r="R77" s="16"/>
      <c r="S77" s="16"/>
      <c r="T77" s="14"/>
      <c r="U77" s="14"/>
      <c r="V77" s="11"/>
      <c r="W77" s="11"/>
      <c r="X77" s="11"/>
      <c r="Y77" s="14"/>
      <c r="Z77" s="14"/>
      <c r="AA77" s="14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7"/>
      <c r="DW77" s="12"/>
      <c r="DX77" s="12"/>
      <c r="DY77" s="17"/>
      <c r="DZ77" s="12"/>
      <c r="EA77" s="12"/>
      <c r="EB77" s="12"/>
      <c r="EC77" s="12"/>
      <c r="ED77" s="12"/>
      <c r="EE77" s="12"/>
      <c r="EF77" s="12"/>
      <c r="EG77" s="12"/>
      <c r="EH77" s="12"/>
      <c r="EI77" s="12"/>
    </row>
    <row r="78" spans="4:139" ht="15" customHeight="1">
      <c r="D78" s="14"/>
      <c r="E78" s="14"/>
      <c r="F78" s="14"/>
      <c r="G78" s="11"/>
      <c r="H78" s="11"/>
      <c r="I78" s="11"/>
      <c r="J78" s="14"/>
      <c r="K78" s="14"/>
      <c r="L78" s="16"/>
      <c r="M78" s="16"/>
      <c r="N78" s="16"/>
      <c r="O78" s="16"/>
      <c r="P78" s="16"/>
      <c r="Q78" s="16"/>
      <c r="R78" s="16"/>
      <c r="S78" s="16"/>
      <c r="T78" s="14"/>
      <c r="U78" s="14"/>
      <c r="V78" s="11"/>
      <c r="W78" s="11"/>
      <c r="X78" s="11"/>
      <c r="Y78" s="14"/>
      <c r="Z78" s="14"/>
      <c r="AA78" s="14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</row>
    <row r="79" spans="4:139" ht="15" customHeight="1">
      <c r="D79" s="14"/>
      <c r="E79" s="14"/>
      <c r="F79" s="14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4"/>
      <c r="Z79" s="14"/>
      <c r="AA79" s="14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</row>
    <row r="80" spans="4:139" ht="15" customHeight="1">
      <c r="D80" s="14"/>
      <c r="E80" s="14"/>
      <c r="F80" s="14"/>
      <c r="G80" s="11"/>
      <c r="H80" s="11"/>
      <c r="I80" s="11"/>
      <c r="J80" s="17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7"/>
      <c r="V80" s="11"/>
      <c r="W80" s="11"/>
      <c r="X80" s="11"/>
      <c r="Y80" s="14"/>
      <c r="Z80" s="14"/>
      <c r="AA80" s="14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</row>
    <row r="81" spans="4:139" ht="15" customHeight="1">
      <c r="D81" s="14"/>
      <c r="E81" s="14"/>
      <c r="F81" s="14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9"/>
      <c r="X81" s="19"/>
      <c r="Y81" s="14"/>
      <c r="Z81" s="14"/>
      <c r="AA81" s="14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</row>
    <row r="82" spans="4:139" ht="15" customHeight="1">
      <c r="D82" s="14"/>
      <c r="E82" s="14"/>
      <c r="F82" s="14"/>
      <c r="G82" s="11"/>
      <c r="H82" s="11"/>
      <c r="I82" s="11"/>
      <c r="J82" s="11"/>
      <c r="K82" s="11"/>
      <c r="L82" s="11"/>
      <c r="M82" s="15"/>
      <c r="N82" s="15"/>
      <c r="O82" s="15"/>
      <c r="P82" s="15"/>
      <c r="Q82" s="15"/>
      <c r="R82" s="15"/>
      <c r="S82" s="11"/>
      <c r="T82" s="11"/>
      <c r="U82" s="11"/>
      <c r="V82" s="11"/>
      <c r="W82" s="19"/>
      <c r="X82" s="19"/>
      <c r="Y82" s="14"/>
      <c r="Z82" s="14"/>
      <c r="AA82" s="14"/>
      <c r="DL82" s="12"/>
      <c r="DM82" s="12"/>
      <c r="DN82" s="12"/>
      <c r="DO82" s="12"/>
      <c r="DP82" s="12"/>
      <c r="DQ82" s="12"/>
      <c r="DR82" s="17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7"/>
      <c r="ED82" s="12"/>
      <c r="EE82" s="12"/>
      <c r="EF82" s="12"/>
      <c r="EG82" s="12"/>
      <c r="EH82" s="12"/>
      <c r="EI82" s="12"/>
    </row>
    <row r="83" spans="4:139" ht="15" customHeight="1">
      <c r="D83" s="14"/>
      <c r="E83" s="14"/>
      <c r="F83" s="14"/>
      <c r="G83" s="14"/>
      <c r="H83" s="14"/>
      <c r="I83" s="14"/>
      <c r="J83" s="14"/>
      <c r="K83" s="14"/>
      <c r="L83" s="14"/>
      <c r="M83" s="15"/>
      <c r="N83" s="15"/>
      <c r="O83" s="15"/>
      <c r="P83" s="15"/>
      <c r="Q83" s="15"/>
      <c r="R83" s="15"/>
      <c r="S83" s="14"/>
      <c r="T83" s="14"/>
      <c r="U83" s="14"/>
      <c r="V83" s="14"/>
      <c r="W83" s="14"/>
      <c r="X83" s="14"/>
      <c r="Y83" s="14"/>
      <c r="Z83" s="14"/>
      <c r="AA83" s="14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</row>
    <row r="84" spans="4:139" ht="15" customHeight="1"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</row>
    <row r="85" spans="4:139" ht="15" customHeight="1"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</row>
    <row r="86" spans="4:139" ht="15" customHeight="1"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</row>
    <row r="87" spans="4:139" ht="15" customHeight="1">
      <c r="M87" s="5" t="s">
        <v>217</v>
      </c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</row>
    <row r="88" spans="4:139" ht="15" customHeight="1">
      <c r="L88" s="5" t="s">
        <v>294</v>
      </c>
    </row>
    <row r="89" spans="4:139" ht="15" customHeight="1">
      <c r="DL89" s="20"/>
      <c r="DR89" s="5" t="s">
        <v>209</v>
      </c>
    </row>
    <row r="90" spans="4:139" ht="15" customHeight="1">
      <c r="DZ90" s="5" t="s">
        <v>203</v>
      </c>
    </row>
    <row r="91" spans="4:139" ht="15" customHeight="1">
      <c r="DQ91" s="5" t="s">
        <v>210</v>
      </c>
    </row>
    <row r="93" spans="4:139" ht="15" customHeight="1">
      <c r="DS93" s="5" t="s">
        <v>496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C76C7-D981-4410-AB75-F4ED3D2C66EF}">
  <dimension ref="B1:G41"/>
  <sheetViews>
    <sheetView workbookViewId="0"/>
  </sheetViews>
  <sheetFormatPr defaultRowHeight="16.5"/>
  <cols>
    <col min="1" max="6" width="9" style="1"/>
    <col min="7" max="7" width="9" style="2"/>
    <col min="8" max="16384" width="9" style="1"/>
  </cols>
  <sheetData>
    <row r="1" spans="2:7">
      <c r="B1" s="1" t="s">
        <v>418</v>
      </c>
      <c r="C1" s="1" t="s">
        <v>419</v>
      </c>
      <c r="D1" s="1" t="s">
        <v>420</v>
      </c>
      <c r="E1" s="1" t="s">
        <v>421</v>
      </c>
      <c r="F1" s="1" t="s">
        <v>422</v>
      </c>
      <c r="G1" s="2" t="s">
        <v>423</v>
      </c>
    </row>
    <row r="2" spans="2:7">
      <c r="B2" s="1">
        <v>1</v>
      </c>
      <c r="C2" s="1">
        <v>24</v>
      </c>
      <c r="D2" s="1">
        <v>24</v>
      </c>
      <c r="E2" s="1">
        <f>D2+10+C2</f>
        <v>58</v>
      </c>
      <c r="F2" s="1">
        <v>24</v>
      </c>
      <c r="G2" s="26">
        <f>F2*10</f>
        <v>240</v>
      </c>
    </row>
    <row r="3" spans="2:7">
      <c r="B3" s="1">
        <v>2</v>
      </c>
      <c r="C3" s="1">
        <v>24</v>
      </c>
      <c r="D3" s="1">
        <f>D2+C3</f>
        <v>48</v>
      </c>
      <c r="E3" s="1">
        <f>E2+D3</f>
        <v>106</v>
      </c>
      <c r="F3" s="1">
        <f>F2+E3</f>
        <v>130</v>
      </c>
      <c r="G3" s="26">
        <f t="shared" ref="G3:G41" si="0">F3*10</f>
        <v>1300</v>
      </c>
    </row>
    <row r="4" spans="2:7">
      <c r="B4" s="1">
        <v>3</v>
      </c>
      <c r="C4" s="1">
        <v>24</v>
      </c>
      <c r="D4" s="1">
        <f t="shared" ref="D4:D41" si="1">D3+C4</f>
        <v>72</v>
      </c>
      <c r="E4" s="1">
        <f t="shared" ref="E4:E41" si="2">E3+D4</f>
        <v>178</v>
      </c>
      <c r="F4" s="1">
        <f t="shared" ref="F4:F41" si="3">F3+E4</f>
        <v>308</v>
      </c>
      <c r="G4" s="26">
        <f t="shared" si="0"/>
        <v>3080</v>
      </c>
    </row>
    <row r="5" spans="2:7">
      <c r="B5" s="1">
        <v>4</v>
      </c>
      <c r="C5" s="1">
        <v>24</v>
      </c>
      <c r="D5" s="1">
        <f t="shared" si="1"/>
        <v>96</v>
      </c>
      <c r="E5" s="1">
        <f t="shared" si="2"/>
        <v>274</v>
      </c>
      <c r="F5" s="1">
        <f t="shared" si="3"/>
        <v>582</v>
      </c>
      <c r="G5" s="26">
        <f t="shared" si="0"/>
        <v>5820</v>
      </c>
    </row>
    <row r="6" spans="2:7">
      <c r="B6" s="1">
        <v>5</v>
      </c>
      <c r="C6" s="1">
        <v>24</v>
      </c>
      <c r="D6" s="1">
        <f t="shared" si="1"/>
        <v>120</v>
      </c>
      <c r="E6" s="1">
        <f t="shared" si="2"/>
        <v>394</v>
      </c>
      <c r="F6" s="1">
        <f t="shared" si="3"/>
        <v>976</v>
      </c>
      <c r="G6" s="26">
        <f t="shared" si="0"/>
        <v>9760</v>
      </c>
    </row>
    <row r="7" spans="2:7">
      <c r="B7" s="1">
        <v>6</v>
      </c>
      <c r="C7" s="1">
        <v>24</v>
      </c>
      <c r="D7" s="1">
        <f t="shared" si="1"/>
        <v>144</v>
      </c>
      <c r="E7" s="1">
        <f t="shared" si="2"/>
        <v>538</v>
      </c>
      <c r="F7" s="1">
        <f t="shared" si="3"/>
        <v>1514</v>
      </c>
      <c r="G7" s="26">
        <f t="shared" si="0"/>
        <v>15140</v>
      </c>
    </row>
    <row r="8" spans="2:7">
      <c r="B8" s="1">
        <v>7</v>
      </c>
      <c r="C8" s="1">
        <v>24</v>
      </c>
      <c r="D8" s="1">
        <f t="shared" si="1"/>
        <v>168</v>
      </c>
      <c r="E8" s="1">
        <f t="shared" si="2"/>
        <v>706</v>
      </c>
      <c r="F8" s="1">
        <f t="shared" si="3"/>
        <v>2220</v>
      </c>
      <c r="G8" s="26">
        <f t="shared" si="0"/>
        <v>22200</v>
      </c>
    </row>
    <row r="9" spans="2:7">
      <c r="B9" s="1">
        <v>8</v>
      </c>
      <c r="C9" s="1">
        <v>24</v>
      </c>
      <c r="D9" s="1">
        <f t="shared" si="1"/>
        <v>192</v>
      </c>
      <c r="E9" s="1">
        <f t="shared" si="2"/>
        <v>898</v>
      </c>
      <c r="F9" s="1">
        <f t="shared" si="3"/>
        <v>3118</v>
      </c>
      <c r="G9" s="26">
        <f t="shared" si="0"/>
        <v>31180</v>
      </c>
    </row>
    <row r="10" spans="2:7">
      <c r="B10" s="1">
        <v>9</v>
      </c>
      <c r="C10" s="1">
        <v>24</v>
      </c>
      <c r="D10" s="1">
        <f t="shared" si="1"/>
        <v>216</v>
      </c>
      <c r="E10" s="1">
        <f t="shared" si="2"/>
        <v>1114</v>
      </c>
      <c r="F10" s="1">
        <f t="shared" si="3"/>
        <v>4232</v>
      </c>
      <c r="G10" s="26">
        <f t="shared" si="0"/>
        <v>42320</v>
      </c>
    </row>
    <row r="11" spans="2:7">
      <c r="B11" s="1">
        <v>10</v>
      </c>
      <c r="C11" s="1">
        <v>24</v>
      </c>
      <c r="D11" s="1">
        <f t="shared" si="1"/>
        <v>240</v>
      </c>
      <c r="E11" s="1">
        <f t="shared" si="2"/>
        <v>1354</v>
      </c>
      <c r="F11" s="1">
        <f t="shared" si="3"/>
        <v>5586</v>
      </c>
      <c r="G11" s="26">
        <f t="shared" si="0"/>
        <v>55860</v>
      </c>
    </row>
    <row r="12" spans="2:7">
      <c r="B12" s="1">
        <v>11</v>
      </c>
      <c r="C12" s="1">
        <v>24</v>
      </c>
      <c r="D12" s="1">
        <f t="shared" si="1"/>
        <v>264</v>
      </c>
      <c r="E12" s="1">
        <f t="shared" si="2"/>
        <v>1618</v>
      </c>
      <c r="F12" s="1">
        <f t="shared" si="3"/>
        <v>7204</v>
      </c>
      <c r="G12" s="26">
        <f t="shared" si="0"/>
        <v>72040</v>
      </c>
    </row>
    <row r="13" spans="2:7">
      <c r="B13" s="1">
        <v>12</v>
      </c>
      <c r="C13" s="1">
        <v>24</v>
      </c>
      <c r="D13" s="1">
        <f t="shared" si="1"/>
        <v>288</v>
      </c>
      <c r="E13" s="1">
        <f t="shared" si="2"/>
        <v>1906</v>
      </c>
      <c r="F13" s="1">
        <f t="shared" si="3"/>
        <v>9110</v>
      </c>
      <c r="G13" s="26">
        <f t="shared" si="0"/>
        <v>91100</v>
      </c>
    </row>
    <row r="14" spans="2:7">
      <c r="B14" s="1">
        <v>13</v>
      </c>
      <c r="C14" s="1">
        <v>24</v>
      </c>
      <c r="D14" s="1">
        <f t="shared" si="1"/>
        <v>312</v>
      </c>
      <c r="E14" s="1">
        <f t="shared" si="2"/>
        <v>2218</v>
      </c>
      <c r="F14" s="1">
        <f t="shared" si="3"/>
        <v>11328</v>
      </c>
      <c r="G14" s="26">
        <f t="shared" si="0"/>
        <v>113280</v>
      </c>
    </row>
    <row r="15" spans="2:7">
      <c r="B15" s="1">
        <v>14</v>
      </c>
      <c r="C15" s="1">
        <v>24</v>
      </c>
      <c r="D15" s="1">
        <f t="shared" si="1"/>
        <v>336</v>
      </c>
      <c r="E15" s="1">
        <f t="shared" si="2"/>
        <v>2554</v>
      </c>
      <c r="F15" s="1">
        <f t="shared" si="3"/>
        <v>13882</v>
      </c>
      <c r="G15" s="26">
        <f t="shared" si="0"/>
        <v>138820</v>
      </c>
    </row>
    <row r="16" spans="2:7">
      <c r="B16" s="1">
        <v>15</v>
      </c>
      <c r="C16" s="1">
        <v>24</v>
      </c>
      <c r="D16" s="1">
        <f t="shared" si="1"/>
        <v>360</v>
      </c>
      <c r="E16" s="1">
        <f t="shared" si="2"/>
        <v>2914</v>
      </c>
      <c r="F16" s="1">
        <f t="shared" si="3"/>
        <v>16796</v>
      </c>
      <c r="G16" s="26">
        <f t="shared" si="0"/>
        <v>167960</v>
      </c>
    </row>
    <row r="17" spans="2:7">
      <c r="B17" s="1">
        <v>16</v>
      </c>
      <c r="C17" s="1">
        <v>24</v>
      </c>
      <c r="D17" s="1">
        <f t="shared" si="1"/>
        <v>384</v>
      </c>
      <c r="E17" s="1">
        <f t="shared" si="2"/>
        <v>3298</v>
      </c>
      <c r="F17" s="1">
        <f t="shared" si="3"/>
        <v>20094</v>
      </c>
      <c r="G17" s="26">
        <f t="shared" si="0"/>
        <v>200940</v>
      </c>
    </row>
    <row r="18" spans="2:7">
      <c r="B18" s="1">
        <v>17</v>
      </c>
      <c r="C18" s="1">
        <v>24</v>
      </c>
      <c r="D18" s="1">
        <f t="shared" si="1"/>
        <v>408</v>
      </c>
      <c r="E18" s="1">
        <f t="shared" si="2"/>
        <v>3706</v>
      </c>
      <c r="F18" s="1">
        <f t="shared" si="3"/>
        <v>23800</v>
      </c>
      <c r="G18" s="26">
        <f t="shared" si="0"/>
        <v>238000</v>
      </c>
    </row>
    <row r="19" spans="2:7">
      <c r="B19" s="1">
        <v>18</v>
      </c>
      <c r="C19" s="1">
        <v>24</v>
      </c>
      <c r="D19" s="1">
        <f t="shared" si="1"/>
        <v>432</v>
      </c>
      <c r="E19" s="1">
        <f t="shared" si="2"/>
        <v>4138</v>
      </c>
      <c r="F19" s="1">
        <f t="shared" si="3"/>
        <v>27938</v>
      </c>
      <c r="G19" s="26">
        <f t="shared" si="0"/>
        <v>279380</v>
      </c>
    </row>
    <row r="20" spans="2:7">
      <c r="B20" s="1">
        <v>19</v>
      </c>
      <c r="C20" s="1">
        <v>24</v>
      </c>
      <c r="D20" s="1">
        <f t="shared" si="1"/>
        <v>456</v>
      </c>
      <c r="E20" s="1">
        <f t="shared" si="2"/>
        <v>4594</v>
      </c>
      <c r="F20" s="1">
        <f t="shared" si="3"/>
        <v>32532</v>
      </c>
      <c r="G20" s="26">
        <f t="shared" si="0"/>
        <v>325320</v>
      </c>
    </row>
    <row r="21" spans="2:7">
      <c r="B21" s="1">
        <v>20</v>
      </c>
      <c r="C21" s="1">
        <v>24</v>
      </c>
      <c r="D21" s="1">
        <f t="shared" si="1"/>
        <v>480</v>
      </c>
      <c r="E21" s="1">
        <f t="shared" si="2"/>
        <v>5074</v>
      </c>
      <c r="F21" s="1">
        <f t="shared" si="3"/>
        <v>37606</v>
      </c>
      <c r="G21" s="26">
        <f t="shared" si="0"/>
        <v>376060</v>
      </c>
    </row>
    <row r="22" spans="2:7">
      <c r="B22" s="1">
        <v>21</v>
      </c>
      <c r="C22" s="1">
        <v>24</v>
      </c>
      <c r="D22" s="1">
        <f t="shared" si="1"/>
        <v>504</v>
      </c>
      <c r="E22" s="1">
        <f t="shared" si="2"/>
        <v>5578</v>
      </c>
      <c r="F22" s="1">
        <f t="shared" si="3"/>
        <v>43184</v>
      </c>
      <c r="G22" s="26">
        <f t="shared" si="0"/>
        <v>431840</v>
      </c>
    </row>
    <row r="23" spans="2:7">
      <c r="B23" s="1">
        <v>22</v>
      </c>
      <c r="C23" s="1">
        <v>24</v>
      </c>
      <c r="D23" s="1">
        <f t="shared" si="1"/>
        <v>528</v>
      </c>
      <c r="E23" s="1">
        <f t="shared" si="2"/>
        <v>6106</v>
      </c>
      <c r="F23" s="1">
        <f t="shared" si="3"/>
        <v>49290</v>
      </c>
      <c r="G23" s="26">
        <f t="shared" si="0"/>
        <v>492900</v>
      </c>
    </row>
    <row r="24" spans="2:7">
      <c r="B24" s="1">
        <v>23</v>
      </c>
      <c r="C24" s="1">
        <v>24</v>
      </c>
      <c r="D24" s="1">
        <f t="shared" si="1"/>
        <v>552</v>
      </c>
      <c r="E24" s="1">
        <f t="shared" si="2"/>
        <v>6658</v>
      </c>
      <c r="F24" s="1">
        <f t="shared" si="3"/>
        <v>55948</v>
      </c>
      <c r="G24" s="26">
        <f t="shared" si="0"/>
        <v>559480</v>
      </c>
    </row>
    <row r="25" spans="2:7">
      <c r="B25" s="1">
        <v>24</v>
      </c>
      <c r="C25" s="1">
        <v>24</v>
      </c>
      <c r="D25" s="1">
        <f t="shared" si="1"/>
        <v>576</v>
      </c>
      <c r="E25" s="1">
        <f t="shared" si="2"/>
        <v>7234</v>
      </c>
      <c r="F25" s="1">
        <f t="shared" si="3"/>
        <v>63182</v>
      </c>
      <c r="G25" s="26">
        <f t="shared" si="0"/>
        <v>631820</v>
      </c>
    </row>
    <row r="26" spans="2:7">
      <c r="B26" s="1">
        <v>25</v>
      </c>
      <c r="C26" s="1">
        <v>24</v>
      </c>
      <c r="D26" s="1">
        <f t="shared" si="1"/>
        <v>600</v>
      </c>
      <c r="E26" s="1">
        <f t="shared" si="2"/>
        <v>7834</v>
      </c>
      <c r="F26" s="1">
        <f t="shared" si="3"/>
        <v>71016</v>
      </c>
      <c r="G26" s="26">
        <f t="shared" si="0"/>
        <v>710160</v>
      </c>
    </row>
    <row r="27" spans="2:7">
      <c r="B27" s="1">
        <v>26</v>
      </c>
      <c r="C27" s="1">
        <v>24</v>
      </c>
      <c r="D27" s="1">
        <f t="shared" si="1"/>
        <v>624</v>
      </c>
      <c r="E27" s="1">
        <f t="shared" si="2"/>
        <v>8458</v>
      </c>
      <c r="F27" s="1">
        <f t="shared" si="3"/>
        <v>79474</v>
      </c>
      <c r="G27" s="26">
        <f t="shared" si="0"/>
        <v>794740</v>
      </c>
    </row>
    <row r="28" spans="2:7">
      <c r="B28" s="1">
        <v>27</v>
      </c>
      <c r="C28" s="1">
        <v>24</v>
      </c>
      <c r="D28" s="1">
        <f t="shared" si="1"/>
        <v>648</v>
      </c>
      <c r="E28" s="1">
        <f t="shared" si="2"/>
        <v>9106</v>
      </c>
      <c r="F28" s="1">
        <f t="shared" si="3"/>
        <v>88580</v>
      </c>
      <c r="G28" s="26">
        <f t="shared" si="0"/>
        <v>885800</v>
      </c>
    </row>
    <row r="29" spans="2:7">
      <c r="B29" s="1">
        <v>28</v>
      </c>
      <c r="C29" s="1">
        <v>24</v>
      </c>
      <c r="D29" s="1">
        <f t="shared" si="1"/>
        <v>672</v>
      </c>
      <c r="E29" s="1">
        <f t="shared" si="2"/>
        <v>9778</v>
      </c>
      <c r="F29" s="1">
        <f t="shared" si="3"/>
        <v>98358</v>
      </c>
      <c r="G29" s="26">
        <f t="shared" si="0"/>
        <v>983580</v>
      </c>
    </row>
    <row r="30" spans="2:7">
      <c r="B30" s="1">
        <v>29</v>
      </c>
      <c r="C30" s="1">
        <v>24</v>
      </c>
      <c r="D30" s="1">
        <f t="shared" si="1"/>
        <v>696</v>
      </c>
      <c r="E30" s="1">
        <f t="shared" si="2"/>
        <v>10474</v>
      </c>
      <c r="F30" s="1">
        <f t="shared" si="3"/>
        <v>108832</v>
      </c>
      <c r="G30" s="26">
        <f t="shared" si="0"/>
        <v>1088320</v>
      </c>
    </row>
    <row r="31" spans="2:7">
      <c r="B31" s="1">
        <v>30</v>
      </c>
      <c r="C31" s="1">
        <v>24</v>
      </c>
      <c r="D31" s="1">
        <f t="shared" si="1"/>
        <v>720</v>
      </c>
      <c r="E31" s="1">
        <f t="shared" si="2"/>
        <v>11194</v>
      </c>
      <c r="F31" s="1">
        <f t="shared" si="3"/>
        <v>120026</v>
      </c>
      <c r="G31" s="26">
        <f t="shared" si="0"/>
        <v>1200260</v>
      </c>
    </row>
    <row r="32" spans="2:7">
      <c r="B32" s="1">
        <v>31</v>
      </c>
      <c r="C32" s="1">
        <v>24</v>
      </c>
      <c r="D32" s="1">
        <f t="shared" si="1"/>
        <v>744</v>
      </c>
      <c r="E32" s="1">
        <f t="shared" si="2"/>
        <v>11938</v>
      </c>
      <c r="F32" s="1">
        <f t="shared" si="3"/>
        <v>131964</v>
      </c>
      <c r="G32" s="26">
        <f t="shared" si="0"/>
        <v>1319640</v>
      </c>
    </row>
    <row r="33" spans="2:7">
      <c r="B33" s="1">
        <v>32</v>
      </c>
      <c r="C33" s="1">
        <v>24</v>
      </c>
      <c r="D33" s="1">
        <f t="shared" si="1"/>
        <v>768</v>
      </c>
      <c r="E33" s="1">
        <f t="shared" si="2"/>
        <v>12706</v>
      </c>
      <c r="F33" s="1">
        <f t="shared" si="3"/>
        <v>144670</v>
      </c>
      <c r="G33" s="26">
        <f t="shared" si="0"/>
        <v>1446700</v>
      </c>
    </row>
    <row r="34" spans="2:7">
      <c r="B34" s="1">
        <v>33</v>
      </c>
      <c r="C34" s="1">
        <v>24</v>
      </c>
      <c r="D34" s="1">
        <f t="shared" si="1"/>
        <v>792</v>
      </c>
      <c r="E34" s="1">
        <f t="shared" si="2"/>
        <v>13498</v>
      </c>
      <c r="F34" s="1">
        <f t="shared" si="3"/>
        <v>158168</v>
      </c>
      <c r="G34" s="26">
        <f t="shared" si="0"/>
        <v>1581680</v>
      </c>
    </row>
    <row r="35" spans="2:7">
      <c r="B35" s="1">
        <v>34</v>
      </c>
      <c r="C35" s="1">
        <v>24</v>
      </c>
      <c r="D35" s="1">
        <f t="shared" si="1"/>
        <v>816</v>
      </c>
      <c r="E35" s="1">
        <f t="shared" si="2"/>
        <v>14314</v>
      </c>
      <c r="F35" s="1">
        <f t="shared" si="3"/>
        <v>172482</v>
      </c>
      <c r="G35" s="26">
        <f t="shared" si="0"/>
        <v>1724820</v>
      </c>
    </row>
    <row r="36" spans="2:7">
      <c r="B36" s="1">
        <v>35</v>
      </c>
      <c r="C36" s="1">
        <v>24</v>
      </c>
      <c r="D36" s="1">
        <f t="shared" si="1"/>
        <v>840</v>
      </c>
      <c r="E36" s="1">
        <f t="shared" si="2"/>
        <v>15154</v>
      </c>
      <c r="F36" s="1">
        <f t="shared" si="3"/>
        <v>187636</v>
      </c>
      <c r="G36" s="26">
        <f t="shared" si="0"/>
        <v>1876360</v>
      </c>
    </row>
    <row r="37" spans="2:7">
      <c r="B37" s="1">
        <v>36</v>
      </c>
      <c r="C37" s="1">
        <v>24</v>
      </c>
      <c r="D37" s="1">
        <f t="shared" si="1"/>
        <v>864</v>
      </c>
      <c r="E37" s="1">
        <f t="shared" si="2"/>
        <v>16018</v>
      </c>
      <c r="F37" s="1">
        <f t="shared" si="3"/>
        <v>203654</v>
      </c>
      <c r="G37" s="26">
        <f t="shared" si="0"/>
        <v>2036540</v>
      </c>
    </row>
    <row r="38" spans="2:7">
      <c r="B38" s="1">
        <v>37</v>
      </c>
      <c r="C38" s="1">
        <v>24</v>
      </c>
      <c r="D38" s="1">
        <f t="shared" si="1"/>
        <v>888</v>
      </c>
      <c r="E38" s="1">
        <f t="shared" si="2"/>
        <v>16906</v>
      </c>
      <c r="F38" s="1">
        <f t="shared" si="3"/>
        <v>220560</v>
      </c>
      <c r="G38" s="26">
        <f t="shared" si="0"/>
        <v>2205600</v>
      </c>
    </row>
    <row r="39" spans="2:7">
      <c r="B39" s="1">
        <v>38</v>
      </c>
      <c r="C39" s="1">
        <v>24</v>
      </c>
      <c r="D39" s="1">
        <f t="shared" si="1"/>
        <v>912</v>
      </c>
      <c r="E39" s="1">
        <f t="shared" si="2"/>
        <v>17818</v>
      </c>
      <c r="F39" s="1">
        <f t="shared" si="3"/>
        <v>238378</v>
      </c>
      <c r="G39" s="26">
        <f t="shared" si="0"/>
        <v>2383780</v>
      </c>
    </row>
    <row r="40" spans="2:7">
      <c r="B40" s="1">
        <v>39</v>
      </c>
      <c r="C40" s="1">
        <v>24</v>
      </c>
      <c r="D40" s="1">
        <f t="shared" si="1"/>
        <v>936</v>
      </c>
      <c r="E40" s="1">
        <f t="shared" si="2"/>
        <v>18754</v>
      </c>
      <c r="F40" s="1">
        <f t="shared" si="3"/>
        <v>257132</v>
      </c>
      <c r="G40" s="26">
        <f t="shared" si="0"/>
        <v>2571320</v>
      </c>
    </row>
    <row r="41" spans="2:7">
      <c r="B41" s="1">
        <v>40</v>
      </c>
      <c r="C41" s="1">
        <v>24</v>
      </c>
      <c r="D41" s="1">
        <f t="shared" si="1"/>
        <v>960</v>
      </c>
      <c r="E41" s="1">
        <f t="shared" si="2"/>
        <v>19714</v>
      </c>
      <c r="F41" s="1">
        <f t="shared" si="3"/>
        <v>276846</v>
      </c>
      <c r="G41" s="26">
        <f t="shared" si="0"/>
        <v>2768460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AAE0-8076-4251-9B34-0A507A9C690F}">
  <dimension ref="A1:W113"/>
  <sheetViews>
    <sheetView topLeftCell="J6" workbookViewId="0">
      <selection activeCell="J23" sqref="J23"/>
    </sheetView>
  </sheetViews>
  <sheetFormatPr defaultRowHeight="16.5"/>
  <cols>
    <col min="2" max="2" width="12.125" bestFit="1" customWidth="1"/>
    <col min="3" max="3" width="28.625" bestFit="1" customWidth="1"/>
    <col min="4" max="5" width="30.875" bestFit="1" customWidth="1"/>
    <col min="8" max="8" width="11.25" bestFit="1" customWidth="1"/>
    <col min="12" max="12" width="13.75" bestFit="1" customWidth="1"/>
    <col min="13" max="13" width="11.625" bestFit="1" customWidth="1"/>
    <col min="14" max="14" width="18.625" bestFit="1" customWidth="1"/>
    <col min="15" max="15" width="16.5" bestFit="1" customWidth="1"/>
    <col min="16" max="16" width="13.75" bestFit="1" customWidth="1"/>
    <col min="17" max="18" width="16.5" bestFit="1" customWidth="1"/>
  </cols>
  <sheetData>
    <row r="1" spans="1:19">
      <c r="A1" t="s">
        <v>19</v>
      </c>
      <c r="B1" t="s">
        <v>400</v>
      </c>
      <c r="C1" t="s">
        <v>525</v>
      </c>
      <c r="D1" t="s">
        <v>521</v>
      </c>
      <c r="E1" t="s">
        <v>401</v>
      </c>
      <c r="F1" t="s">
        <v>402</v>
      </c>
      <c r="G1" t="s">
        <v>403</v>
      </c>
      <c r="H1" t="s">
        <v>404</v>
      </c>
      <c r="I1" t="s">
        <v>405</v>
      </c>
      <c r="J1" t="s">
        <v>406</v>
      </c>
    </row>
    <row r="2" spans="1:19">
      <c r="B2" t="s">
        <v>407</v>
      </c>
      <c r="C2" t="s">
        <v>526</v>
      </c>
      <c r="E2" t="s">
        <v>412</v>
      </c>
      <c r="F2" t="s">
        <v>416</v>
      </c>
      <c r="G2" t="s">
        <v>428</v>
      </c>
    </row>
    <row r="3" spans="1:19">
      <c r="B3" t="s">
        <v>408</v>
      </c>
      <c r="C3" t="s">
        <v>527</v>
      </c>
      <c r="E3" t="s">
        <v>413</v>
      </c>
      <c r="F3" t="s">
        <v>429</v>
      </c>
    </row>
    <row r="4" spans="1:19">
      <c r="B4" t="s">
        <v>409</v>
      </c>
      <c r="C4" t="s">
        <v>528</v>
      </c>
      <c r="E4" t="s">
        <v>414</v>
      </c>
    </row>
    <row r="5" spans="1:19">
      <c r="B5" t="s">
        <v>410</v>
      </c>
      <c r="C5" t="s">
        <v>529</v>
      </c>
      <c r="E5" t="s">
        <v>415</v>
      </c>
      <c r="F5" t="s">
        <v>417</v>
      </c>
    </row>
    <row r="6" spans="1:19">
      <c r="B6" t="s">
        <v>411</v>
      </c>
      <c r="C6" t="s">
        <v>530</v>
      </c>
      <c r="E6" t="s">
        <v>520</v>
      </c>
    </row>
    <row r="7" spans="1:19">
      <c r="S7" t="s">
        <v>698</v>
      </c>
    </row>
    <row r="8" spans="1:19">
      <c r="S8" t="s">
        <v>699</v>
      </c>
    </row>
    <row r="9" spans="1:19">
      <c r="S9" t="s">
        <v>700</v>
      </c>
    </row>
    <row r="11" spans="1:19">
      <c r="B11" t="s">
        <v>519</v>
      </c>
    </row>
    <row r="13" spans="1:19">
      <c r="L13" t="s">
        <v>708</v>
      </c>
      <c r="M13" t="s">
        <v>713</v>
      </c>
      <c r="N13" t="s">
        <v>704</v>
      </c>
      <c r="O13" t="s">
        <v>701</v>
      </c>
      <c r="P13" t="s">
        <v>705</v>
      </c>
      <c r="Q13" t="s">
        <v>706</v>
      </c>
      <c r="R13" t="s">
        <v>709</v>
      </c>
      <c r="S13" t="s">
        <v>711</v>
      </c>
    </row>
    <row r="14" spans="1:19">
      <c r="E14" s="33" t="s">
        <v>689</v>
      </c>
      <c r="F14" t="s">
        <v>690</v>
      </c>
      <c r="I14">
        <v>1</v>
      </c>
      <c r="J14">
        <v>0.1</v>
      </c>
      <c r="K14">
        <v>10</v>
      </c>
      <c r="L14">
        <v>1</v>
      </c>
      <c r="M14">
        <v>5</v>
      </c>
      <c r="N14" t="s">
        <v>697</v>
      </c>
      <c r="O14" t="s">
        <v>697</v>
      </c>
      <c r="P14" t="s">
        <v>697</v>
      </c>
      <c r="Q14" t="s">
        <v>697</v>
      </c>
      <c r="R14" s="32" t="s">
        <v>697</v>
      </c>
      <c r="S14" s="32" t="s">
        <v>697</v>
      </c>
    </row>
    <row r="15" spans="1:19">
      <c r="E15" t="s">
        <v>688</v>
      </c>
      <c r="F15" t="s">
        <v>687</v>
      </c>
      <c r="I15">
        <f>I14+1</f>
        <v>2</v>
      </c>
      <c r="J15">
        <f>J14+0.1</f>
        <v>0.2</v>
      </c>
      <c r="K15">
        <f>K14+10</f>
        <v>20</v>
      </c>
      <c r="L15">
        <v>2</v>
      </c>
      <c r="M15">
        <f>M14+5</f>
        <v>10</v>
      </c>
      <c r="N15" t="s">
        <v>697</v>
      </c>
      <c r="O15" t="s">
        <v>697</v>
      </c>
      <c r="P15" t="s">
        <v>697</v>
      </c>
      <c r="Q15" t="s">
        <v>697</v>
      </c>
      <c r="R15" s="32" t="s">
        <v>697</v>
      </c>
      <c r="S15" s="32" t="s">
        <v>697</v>
      </c>
    </row>
    <row r="16" spans="1:19">
      <c r="D16" t="s">
        <v>677</v>
      </c>
      <c r="E16" t="s">
        <v>691</v>
      </c>
      <c r="F16" t="s">
        <v>676</v>
      </c>
      <c r="I16" s="32">
        <f t="shared" ref="I16:I33" si="0">I15+1</f>
        <v>3</v>
      </c>
      <c r="J16" s="32">
        <f t="shared" ref="J16:J33" si="1">J15+0.1</f>
        <v>0.30000000000000004</v>
      </c>
      <c r="K16" s="32">
        <f t="shared" ref="K16:K33" si="2">K15+10</f>
        <v>30</v>
      </c>
      <c r="L16">
        <v>3</v>
      </c>
      <c r="M16" s="32">
        <f t="shared" ref="M16:M33" si="3">M15+5</f>
        <v>15</v>
      </c>
      <c r="N16" t="s">
        <v>697</v>
      </c>
      <c r="O16" t="s">
        <v>697</v>
      </c>
      <c r="P16" t="s">
        <v>697</v>
      </c>
      <c r="Q16" t="s">
        <v>697</v>
      </c>
      <c r="R16" s="32" t="s">
        <v>697</v>
      </c>
      <c r="S16" s="32" t="s">
        <v>697</v>
      </c>
    </row>
    <row r="17" spans="4:23">
      <c r="F17" t="s">
        <v>675</v>
      </c>
      <c r="I17" s="32">
        <f t="shared" si="0"/>
        <v>4</v>
      </c>
      <c r="J17" s="32">
        <f t="shared" si="1"/>
        <v>0.4</v>
      </c>
      <c r="K17" s="32">
        <f t="shared" si="2"/>
        <v>40</v>
      </c>
      <c r="L17">
        <v>4</v>
      </c>
      <c r="M17" s="32">
        <f t="shared" si="3"/>
        <v>20</v>
      </c>
      <c r="N17" t="s">
        <v>697</v>
      </c>
      <c r="O17" t="s">
        <v>697</v>
      </c>
      <c r="P17" t="s">
        <v>697</v>
      </c>
      <c r="Q17" t="s">
        <v>697</v>
      </c>
      <c r="R17" s="32" t="s">
        <v>697</v>
      </c>
      <c r="S17" s="32" t="s">
        <v>697</v>
      </c>
    </row>
    <row r="18" spans="4:23">
      <c r="F18" t="s">
        <v>673</v>
      </c>
      <c r="I18" s="32">
        <f t="shared" si="0"/>
        <v>5</v>
      </c>
      <c r="J18" s="32">
        <f t="shared" si="1"/>
        <v>0.5</v>
      </c>
      <c r="K18" s="32">
        <f t="shared" si="2"/>
        <v>50</v>
      </c>
      <c r="L18">
        <v>5</v>
      </c>
      <c r="M18" s="32">
        <f t="shared" si="3"/>
        <v>25</v>
      </c>
      <c r="N18" s="34">
        <v>0.02</v>
      </c>
      <c r="O18" t="s">
        <v>697</v>
      </c>
      <c r="P18" t="s">
        <v>697</v>
      </c>
      <c r="Q18" t="s">
        <v>697</v>
      </c>
      <c r="R18" s="32" t="s">
        <v>697</v>
      </c>
      <c r="S18" s="32" t="s">
        <v>697</v>
      </c>
    </row>
    <row r="19" spans="4:23">
      <c r="F19" t="s">
        <v>674</v>
      </c>
      <c r="I19" s="32">
        <f t="shared" si="0"/>
        <v>6</v>
      </c>
      <c r="J19" s="32">
        <f t="shared" si="1"/>
        <v>0.6</v>
      </c>
      <c r="K19" s="32">
        <f t="shared" si="2"/>
        <v>60</v>
      </c>
      <c r="L19">
        <v>6</v>
      </c>
      <c r="M19" s="32">
        <f t="shared" si="3"/>
        <v>30</v>
      </c>
      <c r="N19" s="34">
        <f>N18+0.02</f>
        <v>0.04</v>
      </c>
      <c r="O19" t="s">
        <v>697</v>
      </c>
      <c r="P19" t="s">
        <v>697</v>
      </c>
      <c r="Q19" t="s">
        <v>697</v>
      </c>
      <c r="R19" s="32" t="s">
        <v>697</v>
      </c>
      <c r="S19" s="32" t="s">
        <v>697</v>
      </c>
      <c r="U19">
        <v>0.4</v>
      </c>
      <c r="V19">
        <v>11</v>
      </c>
    </row>
    <row r="20" spans="4:23">
      <c r="D20" t="s">
        <v>678</v>
      </c>
      <c r="E20" t="s">
        <v>692</v>
      </c>
      <c r="F20" t="s">
        <v>679</v>
      </c>
      <c r="I20" s="32">
        <f t="shared" si="0"/>
        <v>7</v>
      </c>
      <c r="J20" s="32">
        <f t="shared" si="1"/>
        <v>0.7</v>
      </c>
      <c r="K20" s="32">
        <f t="shared" si="2"/>
        <v>70</v>
      </c>
      <c r="L20">
        <v>7</v>
      </c>
      <c r="M20" s="32">
        <f t="shared" si="3"/>
        <v>35</v>
      </c>
      <c r="N20" s="34">
        <f t="shared" ref="N20:N33" si="4">N19+0.02</f>
        <v>0.06</v>
      </c>
      <c r="O20" t="s">
        <v>697</v>
      </c>
      <c r="P20" t="s">
        <v>697</v>
      </c>
      <c r="Q20" t="s">
        <v>697</v>
      </c>
      <c r="R20" s="32" t="s">
        <v>697</v>
      </c>
      <c r="S20" s="32" t="s">
        <v>697</v>
      </c>
      <c r="U20" s="35">
        <f>U19/V19</f>
        <v>3.6363636363636369E-2</v>
      </c>
    </row>
    <row r="21" spans="4:23">
      <c r="F21" t="s">
        <v>680</v>
      </c>
      <c r="I21" s="32">
        <f t="shared" si="0"/>
        <v>8</v>
      </c>
      <c r="J21" s="32">
        <f t="shared" si="1"/>
        <v>0.79999999999999993</v>
      </c>
      <c r="K21" s="32">
        <f t="shared" si="2"/>
        <v>80</v>
      </c>
      <c r="L21">
        <v>8</v>
      </c>
      <c r="M21" s="32">
        <f t="shared" si="3"/>
        <v>40</v>
      </c>
      <c r="N21" s="34">
        <f t="shared" si="4"/>
        <v>0.08</v>
      </c>
      <c r="O21" t="s">
        <v>697</v>
      </c>
      <c r="P21" t="s">
        <v>697</v>
      </c>
      <c r="Q21" t="s">
        <v>697</v>
      </c>
      <c r="R21" s="32" t="s">
        <v>697</v>
      </c>
      <c r="S21" s="32" t="s">
        <v>697</v>
      </c>
    </row>
    <row r="22" spans="4:23">
      <c r="F22" t="s">
        <v>681</v>
      </c>
      <c r="I22" s="32">
        <f t="shared" si="0"/>
        <v>9</v>
      </c>
      <c r="J22" s="32">
        <f t="shared" si="1"/>
        <v>0.89999999999999991</v>
      </c>
      <c r="K22" s="32">
        <f t="shared" si="2"/>
        <v>90</v>
      </c>
      <c r="L22">
        <v>9</v>
      </c>
      <c r="M22" s="32">
        <f t="shared" si="3"/>
        <v>45</v>
      </c>
      <c r="N22" s="34">
        <f t="shared" si="4"/>
        <v>0.1</v>
      </c>
      <c r="O22" t="s">
        <v>697</v>
      </c>
      <c r="P22" t="s">
        <v>697</v>
      </c>
      <c r="Q22" t="s">
        <v>697</v>
      </c>
      <c r="R22" s="32" t="s">
        <v>697</v>
      </c>
      <c r="S22" s="32" t="s">
        <v>697</v>
      </c>
    </row>
    <row r="23" spans="4:23">
      <c r="F23" t="s">
        <v>682</v>
      </c>
      <c r="I23" s="32">
        <f t="shared" si="0"/>
        <v>10</v>
      </c>
      <c r="J23" s="32">
        <f t="shared" si="1"/>
        <v>0.99999999999999989</v>
      </c>
      <c r="K23" s="32">
        <f t="shared" si="2"/>
        <v>100</v>
      </c>
      <c r="L23">
        <v>10</v>
      </c>
      <c r="M23" s="32">
        <f t="shared" si="3"/>
        <v>50</v>
      </c>
      <c r="N23" s="34">
        <f t="shared" si="4"/>
        <v>0.12000000000000001</v>
      </c>
      <c r="O23" s="35">
        <f>$U$20</f>
        <v>3.6363636363636369E-2</v>
      </c>
      <c r="P23" s="32" t="s">
        <v>697</v>
      </c>
      <c r="Q23" s="32" t="s">
        <v>697</v>
      </c>
      <c r="R23" s="32" t="s">
        <v>710</v>
      </c>
      <c r="S23" s="32" t="s">
        <v>697</v>
      </c>
    </row>
    <row r="24" spans="4:23">
      <c r="D24" t="s">
        <v>683</v>
      </c>
      <c r="E24" t="s">
        <v>693</v>
      </c>
      <c r="I24" s="32">
        <f t="shared" si="0"/>
        <v>11</v>
      </c>
      <c r="J24" s="32">
        <f t="shared" si="1"/>
        <v>1.0999999999999999</v>
      </c>
      <c r="K24" s="32">
        <f t="shared" si="2"/>
        <v>110</v>
      </c>
      <c r="L24">
        <v>11</v>
      </c>
      <c r="M24" s="32">
        <f t="shared" si="3"/>
        <v>55</v>
      </c>
      <c r="N24" s="34">
        <f t="shared" si="4"/>
        <v>0.14000000000000001</v>
      </c>
      <c r="O24" s="35">
        <f>$U$20+O23</f>
        <v>7.2727272727272738E-2</v>
      </c>
      <c r="P24" s="32" t="s">
        <v>697</v>
      </c>
      <c r="Q24" s="32" t="s">
        <v>697</v>
      </c>
      <c r="R24" s="32" t="s">
        <v>710</v>
      </c>
      <c r="S24" s="32" t="s">
        <v>697</v>
      </c>
    </row>
    <row r="25" spans="4:23">
      <c r="F25" t="s">
        <v>685</v>
      </c>
      <c r="I25" s="32">
        <f t="shared" si="0"/>
        <v>12</v>
      </c>
      <c r="J25" s="32">
        <f t="shared" si="1"/>
        <v>1.2</v>
      </c>
      <c r="K25" s="32">
        <f t="shared" si="2"/>
        <v>120</v>
      </c>
      <c r="L25">
        <v>12</v>
      </c>
      <c r="M25" s="32">
        <f t="shared" si="3"/>
        <v>60</v>
      </c>
      <c r="N25" s="34">
        <f t="shared" si="4"/>
        <v>0.16</v>
      </c>
      <c r="O25" s="35">
        <f t="shared" ref="O25:O33" si="5">$U$20+O24</f>
        <v>0.1090909090909091</v>
      </c>
      <c r="P25" s="32" t="s">
        <v>697</v>
      </c>
      <c r="Q25" s="32" t="s">
        <v>697</v>
      </c>
      <c r="R25" s="32" t="s">
        <v>710</v>
      </c>
      <c r="S25" s="32" t="s">
        <v>697</v>
      </c>
    </row>
    <row r="26" spans="4:23">
      <c r="F26" t="s">
        <v>686</v>
      </c>
      <c r="I26" s="32">
        <f t="shared" si="0"/>
        <v>13</v>
      </c>
      <c r="J26" s="32">
        <f t="shared" si="1"/>
        <v>1.3</v>
      </c>
      <c r="K26" s="32">
        <f t="shared" si="2"/>
        <v>130</v>
      </c>
      <c r="L26">
        <v>13</v>
      </c>
      <c r="M26" s="32">
        <f t="shared" si="3"/>
        <v>65</v>
      </c>
      <c r="N26" s="34">
        <f t="shared" si="4"/>
        <v>0.18</v>
      </c>
      <c r="O26" s="35">
        <f t="shared" si="5"/>
        <v>0.14545454545454548</v>
      </c>
      <c r="P26" s="32" t="s">
        <v>697</v>
      </c>
      <c r="Q26" s="32" t="s">
        <v>697</v>
      </c>
      <c r="R26" s="32" t="s">
        <v>710</v>
      </c>
      <c r="S26" s="32" t="s">
        <v>697</v>
      </c>
    </row>
    <row r="27" spans="4:23">
      <c r="I27" s="32">
        <f t="shared" si="0"/>
        <v>14</v>
      </c>
      <c r="J27" s="32">
        <f t="shared" si="1"/>
        <v>1.4000000000000001</v>
      </c>
      <c r="K27" s="32">
        <f t="shared" si="2"/>
        <v>140</v>
      </c>
      <c r="L27">
        <v>14</v>
      </c>
      <c r="M27" s="32">
        <f t="shared" si="3"/>
        <v>70</v>
      </c>
      <c r="N27" s="34">
        <f t="shared" si="4"/>
        <v>0.19999999999999998</v>
      </c>
      <c r="O27" s="35">
        <f t="shared" si="5"/>
        <v>0.18181818181818185</v>
      </c>
      <c r="P27" s="32" t="s">
        <v>697</v>
      </c>
      <c r="Q27" s="32" t="s">
        <v>697</v>
      </c>
      <c r="R27" s="32" t="s">
        <v>710</v>
      </c>
      <c r="S27" s="32" t="s">
        <v>697</v>
      </c>
    </row>
    <row r="28" spans="4:23">
      <c r="D28" t="s">
        <v>696</v>
      </c>
      <c r="E28" t="s">
        <v>694</v>
      </c>
      <c r="F28" t="s">
        <v>780</v>
      </c>
      <c r="I28" s="32">
        <f t="shared" si="0"/>
        <v>15</v>
      </c>
      <c r="J28" s="32">
        <f t="shared" si="1"/>
        <v>1.5000000000000002</v>
      </c>
      <c r="K28" s="32">
        <f t="shared" si="2"/>
        <v>150</v>
      </c>
      <c r="L28">
        <v>15</v>
      </c>
      <c r="M28" s="32">
        <f t="shared" si="3"/>
        <v>75</v>
      </c>
      <c r="N28" s="34">
        <f t="shared" si="4"/>
        <v>0.21999999999999997</v>
      </c>
      <c r="O28" s="35">
        <f t="shared" si="5"/>
        <v>0.21818181818181823</v>
      </c>
      <c r="P28">
        <v>1.2</v>
      </c>
      <c r="Q28" s="32" t="s">
        <v>697</v>
      </c>
      <c r="R28" s="32" t="s">
        <v>710</v>
      </c>
      <c r="S28" t="s">
        <v>712</v>
      </c>
    </row>
    <row r="29" spans="4:23">
      <c r="F29" t="s">
        <v>681</v>
      </c>
      <c r="I29" s="32">
        <f t="shared" si="0"/>
        <v>16</v>
      </c>
      <c r="J29" s="32">
        <f t="shared" si="1"/>
        <v>1.6000000000000003</v>
      </c>
      <c r="K29" s="32">
        <f t="shared" si="2"/>
        <v>160</v>
      </c>
      <c r="L29">
        <v>16</v>
      </c>
      <c r="M29" s="32">
        <f t="shared" si="3"/>
        <v>80</v>
      </c>
      <c r="N29" s="34">
        <f t="shared" si="4"/>
        <v>0.23999999999999996</v>
      </c>
      <c r="O29" s="35">
        <f t="shared" si="5"/>
        <v>0.25454545454545457</v>
      </c>
      <c r="P29">
        <f>P28+0.1</f>
        <v>1.3</v>
      </c>
      <c r="Q29" s="32" t="s">
        <v>697</v>
      </c>
      <c r="R29" s="32" t="s">
        <v>710</v>
      </c>
      <c r="S29" s="32" t="s">
        <v>712</v>
      </c>
      <c r="V29">
        <v>60</v>
      </c>
      <c r="W29">
        <v>16</v>
      </c>
    </row>
    <row r="30" spans="4:23">
      <c r="F30" t="s">
        <v>781</v>
      </c>
      <c r="I30" s="32">
        <f t="shared" si="0"/>
        <v>17</v>
      </c>
      <c r="J30" s="32">
        <f t="shared" si="1"/>
        <v>1.7000000000000004</v>
      </c>
      <c r="K30" s="32">
        <f t="shared" si="2"/>
        <v>170</v>
      </c>
      <c r="L30">
        <v>17</v>
      </c>
      <c r="M30" s="32">
        <f t="shared" si="3"/>
        <v>85</v>
      </c>
      <c r="N30" s="34">
        <f t="shared" si="4"/>
        <v>0.25999999999999995</v>
      </c>
      <c r="O30" s="35">
        <f t="shared" si="5"/>
        <v>0.29090909090909095</v>
      </c>
      <c r="P30" s="32">
        <f>P29+0.1</f>
        <v>1.4000000000000001</v>
      </c>
      <c r="Q30" s="32" t="s">
        <v>697</v>
      </c>
      <c r="R30" s="32" t="s">
        <v>710</v>
      </c>
      <c r="S30" s="32" t="s">
        <v>712</v>
      </c>
      <c r="V30">
        <f>V29/W29</f>
        <v>3.75</v>
      </c>
    </row>
    <row r="31" spans="4:23">
      <c r="F31" t="s">
        <v>782</v>
      </c>
      <c r="I31" s="32">
        <f t="shared" si="0"/>
        <v>18</v>
      </c>
      <c r="J31" s="32">
        <f t="shared" si="1"/>
        <v>1.8000000000000005</v>
      </c>
      <c r="K31" s="32">
        <f t="shared" si="2"/>
        <v>180</v>
      </c>
      <c r="L31">
        <v>18</v>
      </c>
      <c r="M31" s="32">
        <f t="shared" si="3"/>
        <v>90</v>
      </c>
      <c r="N31" s="34">
        <f t="shared" si="4"/>
        <v>0.27999999999999997</v>
      </c>
      <c r="O31" s="35">
        <f t="shared" si="5"/>
        <v>0.32727272727272733</v>
      </c>
      <c r="P31" s="32">
        <f>P30+0.1</f>
        <v>1.5000000000000002</v>
      </c>
      <c r="Q31" s="32" t="s">
        <v>697</v>
      </c>
      <c r="R31" s="32" t="s">
        <v>710</v>
      </c>
      <c r="S31" s="32" t="s">
        <v>712</v>
      </c>
    </row>
    <row r="32" spans="4:23">
      <c r="D32" t="s">
        <v>411</v>
      </c>
      <c r="E32" t="s">
        <v>695</v>
      </c>
      <c r="F32" t="s">
        <v>788</v>
      </c>
      <c r="I32" s="32">
        <f t="shared" si="0"/>
        <v>19</v>
      </c>
      <c r="J32" s="32">
        <f t="shared" si="1"/>
        <v>1.9000000000000006</v>
      </c>
      <c r="K32" s="32">
        <f t="shared" si="2"/>
        <v>190</v>
      </c>
      <c r="L32">
        <v>19</v>
      </c>
      <c r="M32" s="32">
        <f t="shared" si="3"/>
        <v>95</v>
      </c>
      <c r="N32" s="34">
        <f t="shared" si="4"/>
        <v>0.3</v>
      </c>
      <c r="O32" s="35">
        <f t="shared" si="5"/>
        <v>0.3636363636363637</v>
      </c>
      <c r="P32" s="32">
        <f>P31+0.1</f>
        <v>1.6000000000000003</v>
      </c>
      <c r="Q32" s="32" t="s">
        <v>697</v>
      </c>
      <c r="R32" s="32" t="s">
        <v>710</v>
      </c>
      <c r="S32" s="32" t="s">
        <v>712</v>
      </c>
    </row>
    <row r="33" spans="4:21">
      <c r="F33" t="s">
        <v>789</v>
      </c>
      <c r="I33" s="32">
        <f t="shared" si="0"/>
        <v>20</v>
      </c>
      <c r="J33" s="32">
        <f t="shared" si="1"/>
        <v>2.0000000000000004</v>
      </c>
      <c r="K33" s="32">
        <f t="shared" si="2"/>
        <v>200</v>
      </c>
      <c r="L33">
        <v>20</v>
      </c>
      <c r="M33" s="32">
        <f t="shared" si="3"/>
        <v>100</v>
      </c>
      <c r="N33" s="34">
        <f t="shared" si="4"/>
        <v>0.32</v>
      </c>
      <c r="O33" s="35">
        <f t="shared" si="5"/>
        <v>0.40000000000000008</v>
      </c>
      <c r="P33" s="32">
        <f>P32+0.1</f>
        <v>1.7000000000000004</v>
      </c>
      <c r="Q33">
        <v>0.8</v>
      </c>
      <c r="R33" s="32" t="s">
        <v>710</v>
      </c>
      <c r="S33" s="32" t="s">
        <v>712</v>
      </c>
      <c r="U33" t="s">
        <v>702</v>
      </c>
    </row>
    <row r="34" spans="4:21">
      <c r="O34" s="36"/>
      <c r="U34" t="s">
        <v>703</v>
      </c>
    </row>
    <row r="35" spans="4:21">
      <c r="D35">
        <v>50</v>
      </c>
    </row>
    <row r="36" spans="4:21">
      <c r="D36">
        <v>0.5</v>
      </c>
      <c r="E36">
        <v>11</v>
      </c>
    </row>
    <row r="37" spans="4:21">
      <c r="D37" s="42">
        <f>D35/E36/100</f>
        <v>4.5454545454545456E-2</v>
      </c>
    </row>
    <row r="38" spans="4:21">
      <c r="D38" s="42">
        <f>D37+$D$37</f>
        <v>9.0909090909090912E-2</v>
      </c>
      <c r="U38" t="s">
        <v>707</v>
      </c>
    </row>
    <row r="39" spans="4:21">
      <c r="D39" s="42">
        <f t="shared" ref="D39:D47" si="6">D38+$D$37</f>
        <v>0.13636363636363635</v>
      </c>
      <c r="F39" t="s">
        <v>736</v>
      </c>
      <c r="G39" t="s">
        <v>737</v>
      </c>
    </row>
    <row r="40" spans="4:21">
      <c r="D40" s="42">
        <f t="shared" si="6"/>
        <v>0.18181818181818182</v>
      </c>
      <c r="G40" t="s">
        <v>738</v>
      </c>
    </row>
    <row r="41" spans="4:21">
      <c r="D41" s="42">
        <f t="shared" si="6"/>
        <v>0.22727272727272729</v>
      </c>
      <c r="G41" t="s">
        <v>739</v>
      </c>
    </row>
    <row r="42" spans="4:21">
      <c r="D42" s="42">
        <f t="shared" si="6"/>
        <v>0.27272727272727276</v>
      </c>
      <c r="G42" t="s">
        <v>740</v>
      </c>
    </row>
    <row r="43" spans="4:21">
      <c r="D43" s="42">
        <f t="shared" si="6"/>
        <v>0.31818181818181823</v>
      </c>
      <c r="G43" t="s">
        <v>742</v>
      </c>
    </row>
    <row r="44" spans="4:21">
      <c r="D44" s="42">
        <f t="shared" si="6"/>
        <v>0.3636363636363637</v>
      </c>
      <c r="G44" t="s">
        <v>741</v>
      </c>
    </row>
    <row r="45" spans="4:21">
      <c r="D45" s="42">
        <f t="shared" si="6"/>
        <v>0.40909090909090917</v>
      </c>
      <c r="G45" t="s">
        <v>743</v>
      </c>
    </row>
    <row r="46" spans="4:21">
      <c r="D46" s="42">
        <f t="shared" si="6"/>
        <v>0.45454545454545464</v>
      </c>
      <c r="G46" t="s">
        <v>744</v>
      </c>
    </row>
    <row r="47" spans="4:21">
      <c r="D47" s="42">
        <f t="shared" si="6"/>
        <v>0.50000000000000011</v>
      </c>
    </row>
    <row r="48" spans="4:21">
      <c r="D48" s="42"/>
    </row>
    <row r="49" spans="3:15">
      <c r="D49" t="s">
        <v>750</v>
      </c>
    </row>
    <row r="50" spans="3:15">
      <c r="D50" t="s">
        <v>751</v>
      </c>
    </row>
    <row r="51" spans="3:15">
      <c r="D51" t="s">
        <v>752</v>
      </c>
      <c r="G51" s="40">
        <v>0.1</v>
      </c>
      <c r="I51" s="40">
        <v>0.2</v>
      </c>
      <c r="K51" s="40">
        <v>0.3</v>
      </c>
    </row>
    <row r="52" spans="3:15">
      <c r="D52" t="s">
        <v>753</v>
      </c>
      <c r="G52">
        <v>10</v>
      </c>
      <c r="H52">
        <v>0.1</v>
      </c>
      <c r="O52">
        <v>0.1</v>
      </c>
    </row>
    <row r="53" spans="3:15">
      <c r="G53" s="37">
        <v>11</v>
      </c>
      <c r="H53">
        <f>H52+0.01</f>
        <v>0.11</v>
      </c>
      <c r="N53">
        <v>5</v>
      </c>
      <c r="O53" s="37">
        <f>O52+$K$67</f>
        <v>0.1125</v>
      </c>
    </row>
    <row r="54" spans="3:15">
      <c r="C54" t="s">
        <v>754</v>
      </c>
      <c r="G54" s="37">
        <v>12</v>
      </c>
      <c r="H54" s="37">
        <f t="shared" ref="H54:H72" si="7">H53+0.01</f>
        <v>0.12</v>
      </c>
      <c r="N54" s="37">
        <v>6</v>
      </c>
      <c r="O54" s="37">
        <f t="shared" ref="O54:O68" si="8">O53+$K$67</f>
        <v>0.125</v>
      </c>
    </row>
    <row r="55" spans="3:15">
      <c r="C55" t="s">
        <v>755</v>
      </c>
      <c r="G55" s="37">
        <v>13</v>
      </c>
      <c r="H55" s="37">
        <f t="shared" si="7"/>
        <v>0.13</v>
      </c>
      <c r="N55" s="37">
        <v>7</v>
      </c>
      <c r="O55" s="37">
        <f t="shared" si="8"/>
        <v>0.13750000000000001</v>
      </c>
    </row>
    <row r="56" spans="3:15">
      <c r="C56" t="s">
        <v>756</v>
      </c>
      <c r="G56" s="37">
        <v>14</v>
      </c>
      <c r="H56" s="37">
        <f t="shared" si="7"/>
        <v>0.14000000000000001</v>
      </c>
      <c r="N56" s="37">
        <v>8</v>
      </c>
      <c r="O56" s="37">
        <f t="shared" si="8"/>
        <v>0.15000000000000002</v>
      </c>
    </row>
    <row r="57" spans="3:15">
      <c r="G57" s="37">
        <v>15</v>
      </c>
      <c r="H57" s="37">
        <f t="shared" si="7"/>
        <v>0.15000000000000002</v>
      </c>
      <c r="N57" s="37">
        <v>9</v>
      </c>
      <c r="O57" s="37">
        <f t="shared" si="8"/>
        <v>0.16250000000000003</v>
      </c>
    </row>
    <row r="58" spans="3:15">
      <c r="G58" s="37">
        <v>16</v>
      </c>
      <c r="H58" s="37">
        <f t="shared" si="7"/>
        <v>0.16000000000000003</v>
      </c>
      <c r="N58" s="37">
        <v>10</v>
      </c>
      <c r="O58" s="37">
        <f t="shared" si="8"/>
        <v>0.17500000000000004</v>
      </c>
    </row>
    <row r="59" spans="3:15">
      <c r="G59" s="37">
        <v>17</v>
      </c>
      <c r="H59" s="37">
        <f t="shared" si="7"/>
        <v>0.17000000000000004</v>
      </c>
      <c r="N59" s="37">
        <v>11</v>
      </c>
      <c r="O59" s="37">
        <f t="shared" si="8"/>
        <v>0.18750000000000006</v>
      </c>
    </row>
    <row r="60" spans="3:15">
      <c r="C60" t="s">
        <v>757</v>
      </c>
      <c r="G60" s="37">
        <v>18</v>
      </c>
      <c r="H60" s="37">
        <f t="shared" si="7"/>
        <v>0.18000000000000005</v>
      </c>
      <c r="N60" s="37">
        <v>12</v>
      </c>
      <c r="O60" s="37">
        <f t="shared" si="8"/>
        <v>0.20000000000000007</v>
      </c>
    </row>
    <row r="61" spans="3:15">
      <c r="C61" s="40">
        <v>0.2</v>
      </c>
      <c r="D61">
        <v>6</v>
      </c>
      <c r="G61" s="37">
        <v>19</v>
      </c>
      <c r="H61" s="37">
        <f t="shared" si="7"/>
        <v>0.19000000000000006</v>
      </c>
      <c r="N61" s="37">
        <v>13</v>
      </c>
      <c r="O61" s="37">
        <f t="shared" si="8"/>
        <v>0.21250000000000008</v>
      </c>
    </row>
    <row r="62" spans="3:15">
      <c r="C62">
        <v>0.2</v>
      </c>
      <c r="G62" s="37">
        <v>20</v>
      </c>
      <c r="H62" s="37">
        <f t="shared" si="7"/>
        <v>0.20000000000000007</v>
      </c>
      <c r="N62" s="37">
        <v>14</v>
      </c>
      <c r="O62" s="37">
        <f t="shared" si="8"/>
        <v>0.22500000000000009</v>
      </c>
    </row>
    <row r="63" spans="3:15">
      <c r="C63" s="42">
        <f>C62/D61</f>
        <v>3.3333333333333333E-2</v>
      </c>
      <c r="G63" s="37">
        <v>21</v>
      </c>
      <c r="H63" s="37">
        <f t="shared" si="7"/>
        <v>0.21000000000000008</v>
      </c>
      <c r="N63" s="37">
        <v>15</v>
      </c>
      <c r="O63" s="37">
        <f t="shared" si="8"/>
        <v>0.2375000000000001</v>
      </c>
    </row>
    <row r="64" spans="3:15">
      <c r="C64" s="42">
        <f>C63+$C$63</f>
        <v>6.6666666666666666E-2</v>
      </c>
      <c r="G64" s="37">
        <v>22</v>
      </c>
      <c r="H64" s="37">
        <f t="shared" si="7"/>
        <v>0.22000000000000008</v>
      </c>
      <c r="N64" s="37">
        <v>16</v>
      </c>
      <c r="O64" s="37">
        <f t="shared" si="8"/>
        <v>0.25000000000000011</v>
      </c>
    </row>
    <row r="65" spans="3:15">
      <c r="C65" s="42">
        <f>C64+$C$63</f>
        <v>0.1</v>
      </c>
      <c r="G65" s="37">
        <v>23</v>
      </c>
      <c r="H65" s="37">
        <f t="shared" si="7"/>
        <v>0.23000000000000009</v>
      </c>
      <c r="N65" s="37">
        <v>17</v>
      </c>
      <c r="O65" s="37">
        <f t="shared" si="8"/>
        <v>0.26250000000000012</v>
      </c>
    </row>
    <row r="66" spans="3:15">
      <c r="C66" s="42">
        <f>C65+$C$63</f>
        <v>0.13333333333333333</v>
      </c>
      <c r="G66" s="37">
        <v>24</v>
      </c>
      <c r="H66" s="37">
        <f t="shared" si="7"/>
        <v>0.2400000000000001</v>
      </c>
      <c r="K66">
        <v>0.2</v>
      </c>
      <c r="L66">
        <v>16</v>
      </c>
      <c r="N66" s="37">
        <v>18</v>
      </c>
      <c r="O66" s="37">
        <f t="shared" si="8"/>
        <v>0.27500000000000013</v>
      </c>
    </row>
    <row r="67" spans="3:15">
      <c r="C67" s="42">
        <f>C66+$C$63</f>
        <v>0.16666666666666666</v>
      </c>
      <c r="G67" s="37">
        <v>25</v>
      </c>
      <c r="H67" s="37">
        <f t="shared" si="7"/>
        <v>0.25000000000000011</v>
      </c>
      <c r="K67">
        <f>K66/L66</f>
        <v>1.2500000000000001E-2</v>
      </c>
      <c r="N67" s="37">
        <v>19</v>
      </c>
      <c r="O67" s="37">
        <f t="shared" si="8"/>
        <v>0.28750000000000014</v>
      </c>
    </row>
    <row r="68" spans="3:15">
      <c r="C68" s="42">
        <f>C67+$C$63</f>
        <v>0.19999999999999998</v>
      </c>
      <c r="G68" s="37">
        <v>26</v>
      </c>
      <c r="H68" s="37">
        <f t="shared" si="7"/>
        <v>0.26000000000000012</v>
      </c>
      <c r="N68" s="37">
        <v>20</v>
      </c>
      <c r="O68" s="37">
        <f t="shared" si="8"/>
        <v>0.30000000000000016</v>
      </c>
    </row>
    <row r="69" spans="3:15">
      <c r="G69" s="37">
        <v>27</v>
      </c>
      <c r="H69" s="37">
        <f t="shared" si="7"/>
        <v>0.27000000000000013</v>
      </c>
    </row>
    <row r="70" spans="3:15">
      <c r="D70" t="s">
        <v>745</v>
      </c>
      <c r="E70" t="s">
        <v>746</v>
      </c>
      <c r="G70" s="37">
        <v>28</v>
      </c>
      <c r="H70" s="37">
        <f t="shared" si="7"/>
        <v>0.28000000000000014</v>
      </c>
      <c r="N70" s="37">
        <v>0.1125</v>
      </c>
      <c r="O70">
        <f>N70-0.1</f>
        <v>1.2499999999999997E-2</v>
      </c>
    </row>
    <row r="71" spans="3:15">
      <c r="D71" s="21">
        <v>1.2</v>
      </c>
      <c r="E71" s="41">
        <v>8.3333333333333329E-2</v>
      </c>
      <c r="G71" s="37">
        <v>29</v>
      </c>
      <c r="H71" s="37">
        <f t="shared" si="7"/>
        <v>0.29000000000000015</v>
      </c>
      <c r="N71" s="37">
        <v>0.125</v>
      </c>
      <c r="O71" s="37">
        <f t="shared" ref="O71:O85" si="9">N71-0.1</f>
        <v>2.4999999999999994E-2</v>
      </c>
    </row>
    <row r="72" spans="3:15">
      <c r="D72" s="21">
        <v>1.3</v>
      </c>
      <c r="E72" s="41">
        <f>E71+$F$78</f>
        <v>0.16666666666666666</v>
      </c>
      <c r="G72" s="37">
        <v>30</v>
      </c>
      <c r="H72" s="37">
        <f t="shared" si="7"/>
        <v>0.30000000000000016</v>
      </c>
      <c r="N72" s="37">
        <v>0.13750000000000001</v>
      </c>
      <c r="O72" s="37">
        <f t="shared" si="9"/>
        <v>3.7500000000000006E-2</v>
      </c>
    </row>
    <row r="73" spans="3:15">
      <c r="D73" s="21">
        <v>1.4000000000000001</v>
      </c>
      <c r="E73" s="41">
        <f>E72+$F$78</f>
        <v>0.25</v>
      </c>
      <c r="N73" s="37">
        <v>0.15000000000000002</v>
      </c>
      <c r="O73" s="37">
        <f t="shared" si="9"/>
        <v>5.0000000000000017E-2</v>
      </c>
    </row>
    <row r="74" spans="3:15">
      <c r="D74" s="21">
        <v>1.5000000000000002</v>
      </c>
      <c r="E74" s="41">
        <f>E73+$F$78</f>
        <v>0.33333333333333331</v>
      </c>
      <c r="N74" s="37">
        <v>0.16250000000000003</v>
      </c>
      <c r="O74" s="37">
        <f t="shared" si="9"/>
        <v>6.2500000000000028E-2</v>
      </c>
    </row>
    <row r="75" spans="3:15">
      <c r="D75" s="21">
        <v>1.6000000000000003</v>
      </c>
      <c r="E75" s="41">
        <f>E74+$F$78</f>
        <v>0.41666666666666663</v>
      </c>
      <c r="N75" s="37">
        <v>0.17500000000000004</v>
      </c>
      <c r="O75" s="37">
        <f t="shared" si="9"/>
        <v>7.5000000000000039E-2</v>
      </c>
    </row>
    <row r="76" spans="3:15">
      <c r="D76" s="21">
        <v>1.7000000000000004</v>
      </c>
      <c r="E76" s="41">
        <f>E75+$F$78</f>
        <v>0.49999999999999994</v>
      </c>
      <c r="N76" s="37">
        <v>0.18750000000000006</v>
      </c>
      <c r="O76" s="37">
        <f t="shared" si="9"/>
        <v>8.750000000000005E-2</v>
      </c>
    </row>
    <row r="77" spans="3:15">
      <c r="F77" t="s">
        <v>747</v>
      </c>
      <c r="N77" s="37">
        <v>0.20000000000000007</v>
      </c>
      <c r="O77" s="37">
        <f t="shared" si="9"/>
        <v>0.10000000000000006</v>
      </c>
    </row>
    <row r="78" spans="3:15">
      <c r="F78">
        <f>0.5/6</f>
        <v>8.3333333333333329E-2</v>
      </c>
      <c r="N78" s="37">
        <v>0.21250000000000008</v>
      </c>
      <c r="O78" s="37">
        <f t="shared" si="9"/>
        <v>0.11250000000000007</v>
      </c>
    </row>
    <row r="79" spans="3:15">
      <c r="N79" s="37">
        <v>0.22500000000000009</v>
      </c>
      <c r="O79" s="37">
        <f t="shared" si="9"/>
        <v>0.12500000000000008</v>
      </c>
    </row>
    <row r="80" spans="3:15">
      <c r="N80" s="37">
        <v>0.2375000000000001</v>
      </c>
      <c r="O80" s="37">
        <f t="shared" si="9"/>
        <v>0.13750000000000009</v>
      </c>
    </row>
    <row r="81" spans="3:15">
      <c r="N81" s="37">
        <v>0.25000000000000011</v>
      </c>
      <c r="O81" s="37">
        <f t="shared" si="9"/>
        <v>0.15000000000000011</v>
      </c>
    </row>
    <row r="82" spans="3:15">
      <c r="N82" s="37">
        <v>0.26250000000000012</v>
      </c>
      <c r="O82" s="37">
        <f t="shared" si="9"/>
        <v>0.16250000000000012</v>
      </c>
    </row>
    <row r="83" spans="3:15">
      <c r="N83" s="37">
        <v>0.27500000000000013</v>
      </c>
      <c r="O83" s="37">
        <f t="shared" si="9"/>
        <v>0.17500000000000013</v>
      </c>
    </row>
    <row r="84" spans="3:15">
      <c r="N84" s="37">
        <v>0.28750000000000014</v>
      </c>
      <c r="O84" s="37">
        <f t="shared" si="9"/>
        <v>0.18750000000000014</v>
      </c>
    </row>
    <row r="85" spans="3:15">
      <c r="N85" s="37">
        <v>0.30000000000000016</v>
      </c>
      <c r="O85" s="37">
        <f t="shared" si="9"/>
        <v>0.20000000000000015</v>
      </c>
    </row>
    <row r="86" spans="3:15">
      <c r="C86" t="s">
        <v>758</v>
      </c>
    </row>
    <row r="88" spans="3:15">
      <c r="C88" t="s">
        <v>759</v>
      </c>
      <c r="D88" t="s">
        <v>760</v>
      </c>
    </row>
    <row r="89" spans="3:15">
      <c r="D89" t="s">
        <v>761</v>
      </c>
    </row>
    <row r="91" spans="3:15">
      <c r="C91" t="s">
        <v>762</v>
      </c>
      <c r="E91" t="s">
        <v>763</v>
      </c>
    </row>
    <row r="92" spans="3:15">
      <c r="C92" t="s">
        <v>764</v>
      </c>
      <c r="E92" t="s">
        <v>768</v>
      </c>
    </row>
    <row r="93" spans="3:15">
      <c r="C93" t="s">
        <v>765</v>
      </c>
    </row>
    <row r="95" spans="3:15">
      <c r="C95">
        <v>0</v>
      </c>
      <c r="D95">
        <v>0.5</v>
      </c>
      <c r="E95" t="s">
        <v>766</v>
      </c>
    </row>
    <row r="96" spans="3:15">
      <c r="C96" s="40">
        <v>0</v>
      </c>
      <c r="D96" s="40">
        <v>0.5</v>
      </c>
      <c r="E96" t="s">
        <v>767</v>
      </c>
    </row>
    <row r="97" spans="3:8">
      <c r="C97" s="41">
        <f>0.2/16</f>
        <v>1.2500000000000001E-2</v>
      </c>
      <c r="G97" t="s">
        <v>769</v>
      </c>
    </row>
    <row r="98" spans="3:8">
      <c r="C98" s="41">
        <f>C97+$C$97</f>
        <v>2.5000000000000001E-2</v>
      </c>
      <c r="G98" t="s">
        <v>770</v>
      </c>
    </row>
    <row r="99" spans="3:8">
      <c r="C99" s="41">
        <f t="shared" ref="C99:C110" si="10">C98+$C$97</f>
        <v>3.7500000000000006E-2</v>
      </c>
    </row>
    <row r="100" spans="3:8">
      <c r="C100" s="41">
        <f t="shared" si="10"/>
        <v>0.05</v>
      </c>
    </row>
    <row r="101" spans="3:8">
      <c r="C101" s="41">
        <f t="shared" si="10"/>
        <v>6.25E-2</v>
      </c>
    </row>
    <row r="102" spans="3:8">
      <c r="C102" s="41">
        <f t="shared" si="10"/>
        <v>7.4999999999999997E-2</v>
      </c>
    </row>
    <row r="103" spans="3:8">
      <c r="C103" s="41">
        <f t="shared" si="10"/>
        <v>8.7499999999999994E-2</v>
      </c>
      <c r="G103" s="41">
        <f>0.3/11</f>
        <v>2.7272727272727271E-2</v>
      </c>
      <c r="H103">
        <v>11</v>
      </c>
    </row>
    <row r="104" spans="3:8">
      <c r="C104" s="41">
        <f t="shared" si="10"/>
        <v>9.9999999999999992E-2</v>
      </c>
      <c r="G104" s="41">
        <f>G103+$G$103</f>
        <v>5.4545454545454543E-2</v>
      </c>
    </row>
    <row r="105" spans="3:8">
      <c r="C105" s="41">
        <f t="shared" si="10"/>
        <v>0.11249999999999999</v>
      </c>
      <c r="G105" s="41">
        <f t="shared" ref="G105:G113" si="11">G104+$G$103</f>
        <v>8.1818181818181818E-2</v>
      </c>
    </row>
    <row r="106" spans="3:8">
      <c r="C106" s="41">
        <f t="shared" si="10"/>
        <v>0.12499999999999999</v>
      </c>
      <c r="G106" s="41">
        <f t="shared" si="11"/>
        <v>0.10909090909090909</v>
      </c>
    </row>
    <row r="107" spans="3:8">
      <c r="C107" s="41">
        <f t="shared" si="10"/>
        <v>0.13749999999999998</v>
      </c>
      <c r="G107" s="41">
        <f t="shared" si="11"/>
        <v>0.13636363636363635</v>
      </c>
    </row>
    <row r="108" spans="3:8">
      <c r="C108" s="41">
        <f t="shared" si="10"/>
        <v>0.15</v>
      </c>
      <c r="G108" s="41">
        <f t="shared" si="11"/>
        <v>0.16363636363636364</v>
      </c>
    </row>
    <row r="109" spans="3:8">
      <c r="C109" s="41">
        <f t="shared" si="10"/>
        <v>0.16250000000000001</v>
      </c>
      <c r="G109" s="41">
        <f t="shared" si="11"/>
        <v>0.19090909090909092</v>
      </c>
    </row>
    <row r="110" spans="3:8">
      <c r="C110" s="41">
        <f t="shared" si="10"/>
        <v>0.17500000000000002</v>
      </c>
      <c r="G110" s="41">
        <f t="shared" si="11"/>
        <v>0.2181818181818182</v>
      </c>
    </row>
    <row r="111" spans="3:8">
      <c r="C111" s="41">
        <f>C110+$C$97</f>
        <v>0.18750000000000003</v>
      </c>
      <c r="G111" s="41">
        <f t="shared" si="11"/>
        <v>0.24545454545454548</v>
      </c>
    </row>
    <row r="112" spans="3:8">
      <c r="C112" s="41">
        <f>C111+$C$97</f>
        <v>0.20000000000000004</v>
      </c>
      <c r="G112" s="41">
        <f t="shared" si="11"/>
        <v>0.27272727272727276</v>
      </c>
    </row>
    <row r="113" spans="7:7">
      <c r="G113" s="41">
        <f t="shared" si="11"/>
        <v>0.30000000000000004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E16D-0E34-4FA5-B54D-65DE08B8C475}">
  <dimension ref="B2:V49"/>
  <sheetViews>
    <sheetView workbookViewId="0"/>
  </sheetViews>
  <sheetFormatPr defaultRowHeight="16.5"/>
  <sheetData>
    <row r="2" spans="2:22">
      <c r="S2" s="1"/>
      <c r="T2" s="1" t="s">
        <v>500</v>
      </c>
      <c r="U2" s="1"/>
      <c r="V2" s="1"/>
    </row>
    <row r="3" spans="2:22">
      <c r="S3" s="1">
        <v>120</v>
      </c>
      <c r="T3" s="1">
        <v>100</v>
      </c>
      <c r="U3" s="1"/>
      <c r="V3" s="1"/>
    </row>
    <row r="4" spans="2:22">
      <c r="B4" t="s">
        <v>501</v>
      </c>
      <c r="S4" s="1"/>
      <c r="T4" s="1"/>
      <c r="U4" s="1"/>
      <c r="V4" s="1"/>
    </row>
    <row r="5" spans="2:22">
      <c r="B5" t="s">
        <v>502</v>
      </c>
      <c r="S5" s="1">
        <v>120</v>
      </c>
      <c r="T5" s="1">
        <v>90</v>
      </c>
      <c r="U5" s="1">
        <v>100</v>
      </c>
      <c r="V5" s="1" t="s">
        <v>499</v>
      </c>
    </row>
    <row r="6" spans="2:22">
      <c r="B6" t="s">
        <v>503</v>
      </c>
      <c r="S6" s="1"/>
      <c r="T6" s="1">
        <v>110</v>
      </c>
      <c r="U6" s="1"/>
      <c r="V6" s="1"/>
    </row>
    <row r="7" spans="2:22">
      <c r="B7" t="s">
        <v>504</v>
      </c>
      <c r="S7" s="1"/>
      <c r="T7" s="1">
        <v>9000</v>
      </c>
      <c r="U7" s="1">
        <v>120</v>
      </c>
      <c r="V7" s="1" t="s">
        <v>499</v>
      </c>
    </row>
    <row r="8" spans="2:22">
      <c r="B8" t="s">
        <v>505</v>
      </c>
      <c r="S8" s="1"/>
      <c r="T8" s="1"/>
      <c r="U8" s="1"/>
      <c r="V8" s="1"/>
    </row>
    <row r="9" spans="2:22">
      <c r="B9" t="s">
        <v>506</v>
      </c>
      <c r="S9" s="1"/>
      <c r="T9" s="1">
        <f>T7/120</f>
        <v>75</v>
      </c>
      <c r="U9" s="1"/>
      <c r="V9" s="1"/>
    </row>
    <row r="10" spans="2:22">
      <c r="B10" t="s">
        <v>517</v>
      </c>
    </row>
    <row r="11" spans="2:22">
      <c r="B11" t="s">
        <v>518</v>
      </c>
    </row>
    <row r="16" spans="2:22">
      <c r="B16" t="s">
        <v>507</v>
      </c>
    </row>
    <row r="18" spans="2:20">
      <c r="B18" t="s">
        <v>508</v>
      </c>
      <c r="T18" t="s">
        <v>734</v>
      </c>
    </row>
    <row r="19" spans="2:20">
      <c r="B19" t="s">
        <v>509</v>
      </c>
      <c r="T19" t="s">
        <v>735</v>
      </c>
    </row>
    <row r="20" spans="2:20">
      <c r="B20" t="s">
        <v>510</v>
      </c>
    </row>
    <row r="21" spans="2:20">
      <c r="B21" t="s">
        <v>511</v>
      </c>
    </row>
    <row r="22" spans="2:20">
      <c r="B22" t="s">
        <v>512</v>
      </c>
    </row>
    <row r="23" spans="2:20">
      <c r="B23" t="s">
        <v>513</v>
      </c>
    </row>
    <row r="24" spans="2:20">
      <c r="B24" t="s">
        <v>514</v>
      </c>
    </row>
    <row r="25" spans="2:20">
      <c r="B25" t="s">
        <v>569</v>
      </c>
    </row>
    <row r="28" spans="2:20">
      <c r="B28" t="s">
        <v>522</v>
      </c>
    </row>
    <row r="29" spans="2:20">
      <c r="B29" t="s">
        <v>523</v>
      </c>
    </row>
    <row r="32" spans="2:20">
      <c r="B32" t="s">
        <v>536</v>
      </c>
    </row>
    <row r="33" spans="2:2">
      <c r="B33" t="s">
        <v>537</v>
      </c>
    </row>
    <row r="34" spans="2:2">
      <c r="B34" t="s">
        <v>538</v>
      </c>
    </row>
    <row r="39" spans="2:2">
      <c r="B39" t="s">
        <v>714</v>
      </c>
    </row>
    <row r="40" spans="2:2">
      <c r="B40" t="s">
        <v>715</v>
      </c>
    </row>
    <row r="46" spans="2:2">
      <c r="B46">
        <v>6.11</v>
      </c>
    </row>
    <row r="47" spans="2:2">
      <c r="B47" t="s">
        <v>777</v>
      </c>
    </row>
    <row r="48" spans="2:2">
      <c r="B48" t="s">
        <v>778</v>
      </c>
    </row>
    <row r="49" spans="2:2">
      <c r="B49" t="s">
        <v>779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1991-95D6-43EA-9974-AD466A77FA2E}">
  <dimension ref="K9:V35"/>
  <sheetViews>
    <sheetView topLeftCell="I18" zoomScale="84" zoomScaleNormal="40" workbookViewId="0">
      <selection activeCell="N21" sqref="N21"/>
    </sheetView>
  </sheetViews>
  <sheetFormatPr defaultRowHeight="16.5"/>
  <cols>
    <col min="11" max="11" width="11.25" bestFit="1" customWidth="1"/>
    <col min="12" max="12" width="12.25" bestFit="1" customWidth="1"/>
    <col min="13" max="13" width="63.75" bestFit="1" customWidth="1"/>
    <col min="14" max="14" width="7.5" bestFit="1" customWidth="1"/>
    <col min="15" max="15" width="76.75" bestFit="1" customWidth="1"/>
    <col min="16" max="16" width="122.375" bestFit="1" customWidth="1"/>
    <col min="17" max="17" width="39.375" customWidth="1"/>
  </cols>
  <sheetData>
    <row r="9" spans="11:22">
      <c r="K9" s="98" t="s">
        <v>0</v>
      </c>
      <c r="L9" s="98"/>
      <c r="M9" s="98"/>
      <c r="N9" s="98"/>
      <c r="O9" s="98"/>
      <c r="P9" s="98"/>
    </row>
    <row r="10" spans="11:22">
      <c r="K10" s="38" t="s">
        <v>18</v>
      </c>
      <c r="L10" s="38" t="s">
        <v>1</v>
      </c>
      <c r="M10" s="38" t="s">
        <v>2</v>
      </c>
      <c r="N10" s="38" t="s">
        <v>3</v>
      </c>
      <c r="O10" s="12" t="s">
        <v>396</v>
      </c>
      <c r="P10" s="12" t="s">
        <v>397</v>
      </c>
    </row>
    <row r="11" spans="11:22" ht="409.5">
      <c r="K11" s="94" t="s">
        <v>11</v>
      </c>
      <c r="L11" s="1" t="s">
        <v>4</v>
      </c>
      <c r="M11" s="1" t="s">
        <v>5</v>
      </c>
      <c r="N11" s="1">
        <v>10001</v>
      </c>
      <c r="O11" s="30" t="s">
        <v>671</v>
      </c>
      <c r="P11" s="25" t="s">
        <v>398</v>
      </c>
      <c r="Q11" s="39" t="s">
        <v>733</v>
      </c>
    </row>
    <row r="12" spans="11:22" ht="409.5" customHeight="1">
      <c r="K12" s="95"/>
      <c r="L12" s="100" t="s">
        <v>6</v>
      </c>
      <c r="M12" s="100" t="s">
        <v>7</v>
      </c>
      <c r="N12" s="100">
        <v>20001</v>
      </c>
      <c r="O12" s="99" t="s">
        <v>580</v>
      </c>
      <c r="P12" s="100"/>
      <c r="Q12" s="97"/>
    </row>
    <row r="13" spans="11:22" ht="91.5" customHeight="1">
      <c r="K13" s="95"/>
      <c r="L13" s="100"/>
      <c r="M13" s="100"/>
      <c r="N13" s="100"/>
      <c r="O13" s="99"/>
      <c r="P13" s="100"/>
      <c r="Q13" s="97"/>
    </row>
    <row r="14" spans="11:22" ht="132">
      <c r="K14" s="95"/>
      <c r="L14" s="1" t="s">
        <v>391</v>
      </c>
      <c r="M14" s="1" t="s">
        <v>392</v>
      </c>
      <c r="N14" s="1">
        <v>30001</v>
      </c>
      <c r="O14" s="25" t="s">
        <v>661</v>
      </c>
      <c r="P14" s="1"/>
      <c r="V14" t="s">
        <v>717</v>
      </c>
    </row>
    <row r="15" spans="11:22" ht="264">
      <c r="K15" s="95"/>
      <c r="L15" s="6" t="s">
        <v>395</v>
      </c>
      <c r="M15" s="1"/>
      <c r="N15" s="1">
        <v>40001</v>
      </c>
      <c r="O15" s="25" t="s">
        <v>667</v>
      </c>
      <c r="P15" s="1"/>
    </row>
    <row r="16" spans="11:22">
      <c r="K16" s="95"/>
      <c r="L16" s="1" t="s">
        <v>182</v>
      </c>
      <c r="M16" s="1" t="s">
        <v>10</v>
      </c>
      <c r="N16" s="1">
        <v>50001</v>
      </c>
      <c r="O16" s="1"/>
      <c r="P16" s="1"/>
    </row>
    <row r="17" spans="11:16">
      <c r="K17" s="95"/>
      <c r="L17" s="1" t="s">
        <v>8</v>
      </c>
      <c r="M17" s="1" t="s">
        <v>9</v>
      </c>
      <c r="N17" s="1">
        <v>60001</v>
      </c>
      <c r="O17" s="1"/>
      <c r="P17" s="1"/>
    </row>
    <row r="18" spans="11:16" ht="214.5">
      <c r="K18" s="95"/>
      <c r="L18" s="1" t="s">
        <v>716</v>
      </c>
      <c r="M18" s="1"/>
      <c r="N18" s="1">
        <v>70001</v>
      </c>
      <c r="O18" s="25" t="s">
        <v>731</v>
      </c>
      <c r="P18" s="1"/>
    </row>
    <row r="19" spans="11:16" ht="99">
      <c r="K19" s="95"/>
      <c r="L19" s="1" t="s">
        <v>668</v>
      </c>
      <c r="M19" s="1" t="s">
        <v>670</v>
      </c>
      <c r="N19" s="1">
        <v>80001</v>
      </c>
      <c r="O19" s="25" t="s">
        <v>669</v>
      </c>
      <c r="P19" s="1"/>
    </row>
    <row r="20" spans="11:16">
      <c r="K20" s="95"/>
      <c r="L20" s="6" t="s">
        <v>177</v>
      </c>
      <c r="M20" s="1"/>
      <c r="N20" s="1">
        <v>90001</v>
      </c>
      <c r="O20" s="1" t="s">
        <v>553</v>
      </c>
      <c r="P20" s="1"/>
    </row>
    <row r="21" spans="11:16">
      <c r="K21" s="95"/>
      <c r="L21" s="6" t="s">
        <v>178</v>
      </c>
      <c r="M21" s="1"/>
      <c r="N21" s="1">
        <v>100001</v>
      </c>
      <c r="O21" s="1" t="s">
        <v>553</v>
      </c>
      <c r="P21" s="1"/>
    </row>
    <row r="22" spans="11:16">
      <c r="K22" s="95"/>
      <c r="L22" s="6" t="s">
        <v>179</v>
      </c>
      <c r="M22" s="1"/>
      <c r="N22" s="1">
        <v>110001</v>
      </c>
      <c r="O22" s="1" t="s">
        <v>553</v>
      </c>
      <c r="P22" s="1"/>
    </row>
    <row r="23" spans="11:16">
      <c r="K23" s="95"/>
      <c r="L23" s="6" t="s">
        <v>551</v>
      </c>
      <c r="M23" s="1"/>
      <c r="N23" s="6">
        <v>120001</v>
      </c>
      <c r="O23" s="1" t="s">
        <v>553</v>
      </c>
      <c r="P23" s="1"/>
    </row>
    <row r="24" spans="11:16">
      <c r="K24" s="95"/>
      <c r="L24" s="6" t="s">
        <v>180</v>
      </c>
      <c r="M24" s="1"/>
      <c r="N24" s="6">
        <v>130001</v>
      </c>
      <c r="O24" s="1" t="s">
        <v>553</v>
      </c>
      <c r="P24" s="1"/>
    </row>
    <row r="25" spans="11:16">
      <c r="K25" s="96"/>
      <c r="L25" s="6" t="s">
        <v>181</v>
      </c>
      <c r="M25" s="1"/>
      <c r="N25" s="6">
        <v>140001</v>
      </c>
      <c r="O25" s="1" t="s">
        <v>552</v>
      </c>
      <c r="P25" s="1"/>
    </row>
    <row r="26" spans="11:16">
      <c r="K26" s="94" t="s">
        <v>12</v>
      </c>
      <c r="L26" s="1"/>
      <c r="M26" s="1"/>
      <c r="N26" s="1"/>
      <c r="O26" s="1"/>
      <c r="P26" s="1"/>
    </row>
    <row r="27" spans="11:16">
      <c r="K27" s="95"/>
      <c r="L27" s="1"/>
      <c r="M27" s="1"/>
      <c r="N27" s="1"/>
      <c r="O27" s="1"/>
      <c r="P27" s="1"/>
    </row>
    <row r="28" spans="11:16">
      <c r="K28" s="95"/>
      <c r="L28" s="1"/>
      <c r="M28" s="1"/>
      <c r="N28" s="1"/>
      <c r="O28" s="1"/>
      <c r="P28" s="1"/>
    </row>
    <row r="29" spans="11:16">
      <c r="K29" s="95"/>
      <c r="L29" s="1"/>
      <c r="M29" s="1"/>
      <c r="N29" s="1"/>
      <c r="O29" s="1"/>
      <c r="P29" s="1"/>
    </row>
    <row r="30" spans="11:16">
      <c r="K30" s="96"/>
      <c r="L30" s="1"/>
      <c r="M30" s="1"/>
      <c r="N30" s="1"/>
      <c r="O30" s="1"/>
      <c r="P30" s="1"/>
    </row>
    <row r="34" spans="16:16">
      <c r="P34" t="s">
        <v>545</v>
      </c>
    </row>
    <row r="35" spans="16:16">
      <c r="P35" t="s">
        <v>546</v>
      </c>
    </row>
  </sheetData>
  <mergeCells count="9">
    <mergeCell ref="K26:K30"/>
    <mergeCell ref="Q12:Q13"/>
    <mergeCell ref="K9:P9"/>
    <mergeCell ref="O12:O13"/>
    <mergeCell ref="N12:N13"/>
    <mergeCell ref="M12:M13"/>
    <mergeCell ref="L12:L13"/>
    <mergeCell ref="P12:P13"/>
    <mergeCell ref="K11:K2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250A-FE39-40F4-ABAE-66A8DF303271}">
  <dimension ref="X22:AC29"/>
  <sheetViews>
    <sheetView topLeftCell="B19" zoomScale="70" zoomScaleNormal="70" workbookViewId="0">
      <selection activeCell="Z43" sqref="Z43"/>
    </sheetView>
  </sheetViews>
  <sheetFormatPr defaultRowHeight="16.5"/>
  <sheetData>
    <row r="22" spans="24:29">
      <c r="AC22" t="s">
        <v>771</v>
      </c>
    </row>
    <row r="23" spans="24:29">
      <c r="AC23" t="s">
        <v>772</v>
      </c>
    </row>
    <row r="24" spans="24:29">
      <c r="AC24" t="s">
        <v>773</v>
      </c>
    </row>
    <row r="29" spans="24:29">
      <c r="X29" t="s">
        <v>794</v>
      </c>
    </row>
  </sheetData>
  <phoneticPr fontId="1" type="noConversion"/>
  <pageMargins left="0.7" right="0.7" top="0.75" bottom="0.75" header="0.3" footer="0.3"/>
  <pageSetup paperSize="9" orientation="portrait" horizontalDpi="4294967292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099E-A0CF-43F7-90F7-6F4A0993B688}">
  <dimension ref="A1:AN62"/>
  <sheetViews>
    <sheetView workbookViewId="0">
      <pane xSplit="6" ySplit="1" topLeftCell="L17" activePane="bottomRight" state="frozen"/>
      <selection pane="topRight" activeCell="G1" sqref="G1"/>
      <selection pane="bottomLeft" activeCell="A2" sqref="A2"/>
      <selection pane="bottomRight" activeCell="Q21" sqref="Q21"/>
    </sheetView>
  </sheetViews>
  <sheetFormatPr defaultRowHeight="16.5"/>
  <cols>
    <col min="1" max="1" width="6.5" style="45" bestFit="1" customWidth="1"/>
    <col min="2" max="2" width="4.375" style="45" bestFit="1" customWidth="1"/>
    <col min="3" max="3" width="8.5" style="45" bestFit="1" customWidth="1"/>
    <col min="4" max="4" width="8.25" style="45" bestFit="1" customWidth="1"/>
    <col min="5" max="5" width="17.625" style="45" bestFit="1" customWidth="1"/>
    <col min="6" max="6" width="17.5" style="45" bestFit="1" customWidth="1"/>
    <col min="7" max="7" width="4.625" style="45" bestFit="1" customWidth="1"/>
    <col min="8" max="10" width="7.375" style="45" bestFit="1" customWidth="1"/>
    <col min="11" max="11" width="10.875" style="45" bestFit="1" customWidth="1"/>
    <col min="12" max="12" width="11.125" style="45" bestFit="1" customWidth="1"/>
    <col min="13" max="13" width="8.5" style="45" bestFit="1" customWidth="1"/>
    <col min="14" max="14" width="5.75" style="45" bestFit="1" customWidth="1"/>
    <col min="15" max="15" width="4.75" style="45" bestFit="1" customWidth="1"/>
    <col min="16" max="16" width="16.125" style="45" bestFit="1" customWidth="1"/>
    <col min="17" max="20" width="10.875" style="45" bestFit="1" customWidth="1"/>
    <col min="21" max="21" width="6.25" style="45" bestFit="1" customWidth="1"/>
    <col min="22" max="22" width="12.375" style="45" bestFit="1" customWidth="1"/>
    <col min="23" max="23" width="14.875" style="45" bestFit="1" customWidth="1"/>
    <col min="24" max="24" width="13.125" style="45" bestFit="1" customWidth="1"/>
    <col min="25" max="25" width="13" style="45" bestFit="1" customWidth="1"/>
    <col min="26" max="26" width="13.875" style="45" bestFit="1" customWidth="1"/>
    <col min="27" max="27" width="13.875" style="45" customWidth="1"/>
    <col min="28" max="28" width="11.5" style="45" bestFit="1" customWidth="1"/>
    <col min="29" max="29" width="14" style="45" bestFit="1" customWidth="1"/>
    <col min="30" max="30" width="13.375" style="45" bestFit="1" customWidth="1"/>
    <col min="31" max="34" width="11.5" style="6" bestFit="1" customWidth="1"/>
    <col min="35" max="35" width="11.5" style="45" bestFit="1" customWidth="1"/>
    <col min="36" max="36" width="15.875" style="45" bestFit="1" customWidth="1"/>
    <col min="37" max="37" width="20.25" style="45" bestFit="1" customWidth="1"/>
    <col min="38" max="38" width="17.5" style="45" bestFit="1" customWidth="1"/>
    <col min="39" max="39" width="24.25" style="45" bestFit="1" customWidth="1"/>
    <col min="40" max="40" width="19.375" style="45" bestFit="1" customWidth="1"/>
    <col min="41" max="16384" width="9" style="45"/>
  </cols>
  <sheetData>
    <row r="1" spans="1:40">
      <c r="A1" s="2" t="s">
        <v>19</v>
      </c>
      <c r="B1" s="2" t="s">
        <v>20</v>
      </c>
      <c r="C1" s="2" t="s">
        <v>21</v>
      </c>
      <c r="D1" s="2" t="s">
        <v>22</v>
      </c>
      <c r="E1" s="2" t="s">
        <v>25</v>
      </c>
      <c r="F1" s="2" t="s">
        <v>26</v>
      </c>
      <c r="G1" s="3" t="s">
        <v>30</v>
      </c>
      <c r="H1" s="3" t="s">
        <v>524</v>
      </c>
      <c r="I1" s="3" t="s">
        <v>31</v>
      </c>
      <c r="J1" s="3" t="s">
        <v>32</v>
      </c>
      <c r="K1" s="3" t="s">
        <v>33</v>
      </c>
      <c r="L1" s="4" t="s">
        <v>34</v>
      </c>
      <c r="M1" s="4" t="s">
        <v>35</v>
      </c>
      <c r="N1" s="4" t="s">
        <v>41</v>
      </c>
      <c r="O1" s="4" t="s">
        <v>51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27" t="s">
        <v>399</v>
      </c>
      <c r="V1" s="27" t="s">
        <v>718</v>
      </c>
      <c r="W1" s="27" t="s">
        <v>719</v>
      </c>
      <c r="X1" s="27" t="s">
        <v>720</v>
      </c>
      <c r="Y1" s="27" t="s">
        <v>721</v>
      </c>
      <c r="Z1" s="27" t="s">
        <v>722</v>
      </c>
      <c r="AA1" s="27" t="s">
        <v>672</v>
      </c>
      <c r="AB1" s="27" t="s">
        <v>571</v>
      </c>
      <c r="AC1" s="27" t="s">
        <v>800</v>
      </c>
      <c r="AD1" s="27" t="s">
        <v>572</v>
      </c>
      <c r="AE1" s="27" t="s">
        <v>573</v>
      </c>
      <c r="AF1" s="27" t="s">
        <v>574</v>
      </c>
      <c r="AG1" s="27" t="s">
        <v>575</v>
      </c>
      <c r="AH1" s="27" t="s">
        <v>576</v>
      </c>
      <c r="AI1" s="27" t="s">
        <v>577</v>
      </c>
      <c r="AJ1" s="27" t="s">
        <v>801</v>
      </c>
      <c r="AK1" s="45" t="s">
        <v>802</v>
      </c>
      <c r="AL1" s="45" t="s">
        <v>803</v>
      </c>
      <c r="AM1" s="45" t="s">
        <v>804</v>
      </c>
      <c r="AN1" s="45" t="s">
        <v>805</v>
      </c>
    </row>
    <row r="2" spans="1:40">
      <c r="A2" s="45">
        <v>10001</v>
      </c>
      <c r="B2" s="45">
        <v>0</v>
      </c>
      <c r="C2" s="45" t="s">
        <v>547</v>
      </c>
      <c r="D2" s="45" t="s">
        <v>24</v>
      </c>
      <c r="E2" s="45" t="s">
        <v>24</v>
      </c>
      <c r="F2" s="45" t="s">
        <v>112</v>
      </c>
      <c r="G2" s="45">
        <v>150</v>
      </c>
      <c r="H2" s="45">
        <v>15</v>
      </c>
      <c r="I2" s="45">
        <v>15</v>
      </c>
      <c r="J2" s="45">
        <v>5</v>
      </c>
      <c r="K2" s="45">
        <v>5</v>
      </c>
      <c r="L2" s="45" t="s">
        <v>48</v>
      </c>
      <c r="M2" s="45" t="s">
        <v>47</v>
      </c>
      <c r="N2" s="45">
        <v>1</v>
      </c>
      <c r="O2" s="45">
        <v>0</v>
      </c>
      <c r="P2" s="45" t="s">
        <v>46</v>
      </c>
      <c r="Q2" s="45" t="s">
        <v>42</v>
      </c>
      <c r="R2" s="45" t="s">
        <v>43</v>
      </c>
      <c r="S2" s="45" t="s">
        <v>44</v>
      </c>
      <c r="T2" s="45" t="s">
        <v>45</v>
      </c>
      <c r="U2" s="45">
        <v>120</v>
      </c>
      <c r="V2" s="45">
        <v>0</v>
      </c>
      <c r="W2" s="45">
        <v>0</v>
      </c>
      <c r="X2" s="45">
        <v>0</v>
      </c>
      <c r="Y2" s="45">
        <v>0</v>
      </c>
      <c r="Z2" s="45">
        <v>0</v>
      </c>
      <c r="AA2" s="45">
        <v>0</v>
      </c>
      <c r="AB2" s="45">
        <v>5</v>
      </c>
      <c r="AC2" s="45">
        <v>6.5</v>
      </c>
      <c r="AD2" s="6">
        <v>5</v>
      </c>
      <c r="AE2" s="6" t="s">
        <v>24</v>
      </c>
      <c r="AF2" s="6" t="s">
        <v>24</v>
      </c>
      <c r="AG2" s="6" t="s">
        <v>24</v>
      </c>
      <c r="AH2" s="6" t="s">
        <v>24</v>
      </c>
      <c r="AI2" s="6" t="s">
        <v>24</v>
      </c>
    </row>
    <row r="3" spans="1:40">
      <c r="A3" s="7">
        <v>10002</v>
      </c>
      <c r="B3" s="7">
        <v>1</v>
      </c>
      <c r="C3" s="7" t="s">
        <v>23</v>
      </c>
      <c r="D3" s="7" t="s">
        <v>27</v>
      </c>
      <c r="E3" s="7" t="s">
        <v>52</v>
      </c>
      <c r="F3" s="7" t="s">
        <v>113</v>
      </c>
      <c r="G3" s="45">
        <v>100</v>
      </c>
      <c r="H3" s="45">
        <v>0</v>
      </c>
      <c r="I3" s="45">
        <v>3</v>
      </c>
      <c r="J3" s="45">
        <v>2</v>
      </c>
      <c r="K3" s="45">
        <v>2</v>
      </c>
      <c r="M3" s="45" t="s">
        <v>47</v>
      </c>
      <c r="N3" s="45">
        <v>1</v>
      </c>
      <c r="O3" s="45">
        <v>5</v>
      </c>
      <c r="P3" s="45" t="s">
        <v>50</v>
      </c>
      <c r="Q3" s="45" t="s">
        <v>47</v>
      </c>
      <c r="R3" s="45" t="s">
        <v>47</v>
      </c>
      <c r="S3" s="45" t="s">
        <v>47</v>
      </c>
      <c r="T3" s="45" t="s">
        <v>47</v>
      </c>
      <c r="U3" s="45" t="s">
        <v>47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6">
        <v>0</v>
      </c>
      <c r="AE3" s="6" t="s">
        <v>24</v>
      </c>
      <c r="AF3" s="6" t="s">
        <v>24</v>
      </c>
      <c r="AG3" s="6" t="s">
        <v>24</v>
      </c>
      <c r="AH3" s="6" t="s">
        <v>24</v>
      </c>
      <c r="AI3" s="6" t="s">
        <v>24</v>
      </c>
    </row>
    <row r="4" spans="1:40">
      <c r="A4" s="7">
        <v>10003</v>
      </c>
      <c r="B4" s="7">
        <v>1</v>
      </c>
      <c r="C4" s="7" t="s">
        <v>23</v>
      </c>
      <c r="D4" s="7" t="s">
        <v>27</v>
      </c>
      <c r="E4" s="7" t="s">
        <v>53</v>
      </c>
      <c r="F4" s="7" t="s">
        <v>114</v>
      </c>
      <c r="G4" s="45">
        <v>100</v>
      </c>
      <c r="H4" s="45">
        <v>0</v>
      </c>
      <c r="I4" s="45">
        <v>2</v>
      </c>
      <c r="J4" s="45">
        <v>2</v>
      </c>
      <c r="K4" s="45">
        <v>2</v>
      </c>
      <c r="M4" s="45" t="s">
        <v>47</v>
      </c>
      <c r="N4" s="45">
        <v>1</v>
      </c>
      <c r="O4" s="45">
        <v>5</v>
      </c>
      <c r="P4" s="45" t="s">
        <v>50</v>
      </c>
      <c r="Q4" s="45" t="s">
        <v>47</v>
      </c>
      <c r="R4" s="45" t="s">
        <v>47</v>
      </c>
      <c r="S4" s="45" t="s">
        <v>47</v>
      </c>
      <c r="T4" s="45" t="s">
        <v>47</v>
      </c>
      <c r="U4" s="45" t="s">
        <v>47</v>
      </c>
      <c r="V4" s="45">
        <v>0</v>
      </c>
      <c r="W4" s="45">
        <v>0</v>
      </c>
      <c r="X4" s="45">
        <v>0</v>
      </c>
      <c r="Y4" s="45">
        <v>0</v>
      </c>
      <c r="Z4" s="45">
        <v>0</v>
      </c>
      <c r="AA4" s="45">
        <v>0</v>
      </c>
      <c r="AB4" s="45">
        <v>0</v>
      </c>
      <c r="AC4" s="45">
        <v>0</v>
      </c>
      <c r="AD4" s="6">
        <v>0</v>
      </c>
      <c r="AE4" s="6" t="s">
        <v>24</v>
      </c>
      <c r="AF4" s="6" t="s">
        <v>24</v>
      </c>
      <c r="AG4" s="6" t="s">
        <v>24</v>
      </c>
      <c r="AH4" s="6" t="s">
        <v>24</v>
      </c>
      <c r="AI4" s="6" t="s">
        <v>24</v>
      </c>
    </row>
    <row r="5" spans="1:40">
      <c r="A5" s="7">
        <v>10004</v>
      </c>
      <c r="B5" s="7">
        <v>1</v>
      </c>
      <c r="C5" s="7" t="s">
        <v>23</v>
      </c>
      <c r="D5" s="7" t="s">
        <v>27</v>
      </c>
      <c r="E5" s="7" t="s">
        <v>54</v>
      </c>
      <c r="F5" s="7" t="s">
        <v>115</v>
      </c>
      <c r="G5" s="45">
        <v>100</v>
      </c>
      <c r="H5" s="45">
        <v>0</v>
      </c>
      <c r="I5" s="45">
        <v>4</v>
      </c>
      <c r="J5" s="45">
        <v>2</v>
      </c>
      <c r="K5" s="45">
        <v>2</v>
      </c>
      <c r="M5" s="45" t="s">
        <v>47</v>
      </c>
      <c r="N5" s="45">
        <v>1</v>
      </c>
      <c r="O5" s="45">
        <v>5</v>
      </c>
      <c r="P5" s="45" t="s">
        <v>49</v>
      </c>
      <c r="Q5" s="45" t="s">
        <v>47</v>
      </c>
      <c r="R5" s="45" t="s">
        <v>47</v>
      </c>
      <c r="S5" s="45" t="s">
        <v>47</v>
      </c>
      <c r="T5" s="45" t="s">
        <v>47</v>
      </c>
      <c r="U5" s="45" t="s">
        <v>47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6">
        <v>0</v>
      </c>
      <c r="AE5" s="6" t="s">
        <v>24</v>
      </c>
      <c r="AF5" s="6" t="s">
        <v>24</v>
      </c>
      <c r="AG5" s="6" t="s">
        <v>24</v>
      </c>
      <c r="AH5" s="6" t="s">
        <v>24</v>
      </c>
      <c r="AI5" s="6" t="s">
        <v>24</v>
      </c>
    </row>
    <row r="6" spans="1:40">
      <c r="A6" s="7">
        <v>10005</v>
      </c>
      <c r="B6" s="7">
        <v>1</v>
      </c>
      <c r="C6" s="7" t="s">
        <v>23</v>
      </c>
      <c r="D6" s="7" t="s">
        <v>27</v>
      </c>
      <c r="E6" s="7" t="s">
        <v>55</v>
      </c>
      <c r="F6" s="7" t="s">
        <v>116</v>
      </c>
      <c r="G6" s="45">
        <v>100</v>
      </c>
      <c r="H6" s="45">
        <v>0</v>
      </c>
      <c r="I6" s="45">
        <v>3</v>
      </c>
      <c r="J6" s="45">
        <v>2</v>
      </c>
      <c r="K6" s="45">
        <v>2</v>
      </c>
      <c r="M6" s="45" t="s">
        <v>47</v>
      </c>
      <c r="N6" s="45">
        <v>1</v>
      </c>
      <c r="O6" s="45">
        <v>5</v>
      </c>
      <c r="P6" s="45" t="s">
        <v>49</v>
      </c>
      <c r="Q6" s="45" t="s">
        <v>47</v>
      </c>
      <c r="R6" s="45" t="s">
        <v>47</v>
      </c>
      <c r="S6" s="45" t="s">
        <v>47</v>
      </c>
      <c r="T6" s="45" t="s">
        <v>47</v>
      </c>
      <c r="U6" s="45" t="s">
        <v>47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6">
        <v>0</v>
      </c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</row>
    <row r="7" spans="1:40">
      <c r="A7" s="7">
        <v>10006</v>
      </c>
      <c r="B7" s="7">
        <v>1</v>
      </c>
      <c r="C7" s="7" t="s">
        <v>23</v>
      </c>
      <c r="D7" s="7" t="s">
        <v>27</v>
      </c>
      <c r="E7" s="7" t="s">
        <v>56</v>
      </c>
      <c r="F7" s="7" t="s">
        <v>117</v>
      </c>
      <c r="G7" s="45">
        <v>100</v>
      </c>
      <c r="H7" s="45">
        <v>0</v>
      </c>
      <c r="I7" s="45">
        <v>2</v>
      </c>
      <c r="J7" s="45">
        <v>2</v>
      </c>
      <c r="K7" s="45">
        <v>2</v>
      </c>
      <c r="M7" s="45" t="s">
        <v>47</v>
      </c>
      <c r="N7" s="45">
        <v>1</v>
      </c>
      <c r="O7" s="45">
        <v>5</v>
      </c>
      <c r="P7" s="45" t="s">
        <v>49</v>
      </c>
      <c r="Q7" s="45" t="s">
        <v>47</v>
      </c>
      <c r="R7" s="45" t="s">
        <v>47</v>
      </c>
      <c r="S7" s="45" t="s">
        <v>47</v>
      </c>
      <c r="T7" s="45" t="s">
        <v>47</v>
      </c>
      <c r="U7" s="45" t="s">
        <v>47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6">
        <v>0</v>
      </c>
      <c r="AE7" s="6" t="s">
        <v>24</v>
      </c>
      <c r="AF7" s="6" t="s">
        <v>24</v>
      </c>
      <c r="AG7" s="6" t="s">
        <v>24</v>
      </c>
      <c r="AH7" s="6" t="s">
        <v>24</v>
      </c>
      <c r="AI7" s="6" t="s">
        <v>24</v>
      </c>
    </row>
    <row r="8" spans="1:40">
      <c r="A8" s="7">
        <v>10007</v>
      </c>
      <c r="B8" s="7">
        <v>1</v>
      </c>
      <c r="C8" s="7" t="s">
        <v>23</v>
      </c>
      <c r="D8" s="7" t="s">
        <v>27</v>
      </c>
      <c r="E8" s="7" t="s">
        <v>57</v>
      </c>
      <c r="F8" s="7" t="s">
        <v>118</v>
      </c>
      <c r="G8" s="45">
        <v>100</v>
      </c>
      <c r="H8" s="45">
        <v>0</v>
      </c>
      <c r="I8" s="45">
        <v>5</v>
      </c>
      <c r="J8" s="45">
        <v>2</v>
      </c>
      <c r="K8" s="45">
        <v>2</v>
      </c>
      <c r="M8" s="45" t="s">
        <v>47</v>
      </c>
      <c r="N8" s="45">
        <v>1</v>
      </c>
      <c r="O8" s="45">
        <v>5</v>
      </c>
      <c r="P8" s="45" t="s">
        <v>49</v>
      </c>
      <c r="Q8" s="45" t="s">
        <v>47</v>
      </c>
      <c r="R8" s="45" t="s">
        <v>47</v>
      </c>
      <c r="S8" s="45" t="s">
        <v>47</v>
      </c>
      <c r="T8" s="45" t="s">
        <v>47</v>
      </c>
      <c r="U8" s="45" t="s">
        <v>47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6">
        <v>0</v>
      </c>
      <c r="AE8" s="6" t="s">
        <v>24</v>
      </c>
      <c r="AF8" s="6" t="s">
        <v>24</v>
      </c>
      <c r="AG8" s="6" t="s">
        <v>24</v>
      </c>
      <c r="AH8" s="6" t="s">
        <v>24</v>
      </c>
      <c r="AI8" s="6" t="s">
        <v>24</v>
      </c>
    </row>
    <row r="9" spans="1:40">
      <c r="A9" s="7">
        <v>10008</v>
      </c>
      <c r="B9" s="7">
        <v>1</v>
      </c>
      <c r="C9" s="7" t="s">
        <v>23</v>
      </c>
      <c r="D9" s="7" t="s">
        <v>27</v>
      </c>
      <c r="E9" s="7" t="s">
        <v>58</v>
      </c>
      <c r="F9" s="7" t="s">
        <v>119</v>
      </c>
      <c r="G9" s="45">
        <v>100</v>
      </c>
      <c r="H9" s="45">
        <v>0</v>
      </c>
      <c r="I9" s="45">
        <v>6</v>
      </c>
      <c r="J9" s="45">
        <v>2</v>
      </c>
      <c r="K9" s="45">
        <v>2</v>
      </c>
      <c r="M9" s="45" t="s">
        <v>47</v>
      </c>
      <c r="N9" s="45">
        <v>1</v>
      </c>
      <c r="O9" s="45">
        <v>5</v>
      </c>
      <c r="P9" s="45" t="s">
        <v>49</v>
      </c>
      <c r="Q9" s="45" t="s">
        <v>47</v>
      </c>
      <c r="R9" s="45" t="s">
        <v>47</v>
      </c>
      <c r="S9" s="45" t="s">
        <v>47</v>
      </c>
      <c r="T9" s="45" t="s">
        <v>47</v>
      </c>
      <c r="U9" s="45" t="s">
        <v>47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6">
        <v>0</v>
      </c>
      <c r="AE9" s="6" t="s">
        <v>24</v>
      </c>
      <c r="AF9" s="6" t="s">
        <v>24</v>
      </c>
      <c r="AG9" s="6" t="s">
        <v>24</v>
      </c>
      <c r="AH9" s="6" t="s">
        <v>24</v>
      </c>
      <c r="AI9" s="6" t="s">
        <v>24</v>
      </c>
    </row>
    <row r="10" spans="1:40">
      <c r="A10" s="7">
        <v>10009</v>
      </c>
      <c r="B10" s="7">
        <v>1</v>
      </c>
      <c r="C10" s="7" t="s">
        <v>23</v>
      </c>
      <c r="D10" s="7" t="s">
        <v>28</v>
      </c>
      <c r="E10" s="7" t="s">
        <v>59</v>
      </c>
      <c r="F10" s="7" t="s">
        <v>120</v>
      </c>
      <c r="G10" s="45">
        <v>120</v>
      </c>
      <c r="H10" s="45">
        <v>10</v>
      </c>
      <c r="I10" s="45">
        <v>10</v>
      </c>
      <c r="J10" s="45">
        <v>3.5</v>
      </c>
      <c r="K10" s="45">
        <v>3</v>
      </c>
      <c r="M10" s="45" t="s">
        <v>47</v>
      </c>
      <c r="N10" s="45">
        <v>1</v>
      </c>
      <c r="O10" s="45">
        <v>10</v>
      </c>
      <c r="P10" s="45" t="s">
        <v>49</v>
      </c>
      <c r="Q10" s="45" t="s">
        <v>480</v>
      </c>
      <c r="R10" s="45" t="s">
        <v>47</v>
      </c>
      <c r="S10" s="45" t="s">
        <v>47</v>
      </c>
      <c r="T10" s="45" t="s">
        <v>47</v>
      </c>
      <c r="U10" s="45" t="s">
        <v>47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6">
        <v>0</v>
      </c>
      <c r="AE10" s="6" t="s">
        <v>24</v>
      </c>
      <c r="AF10" s="6" t="s">
        <v>24</v>
      </c>
      <c r="AG10" s="6" t="s">
        <v>24</v>
      </c>
      <c r="AH10" s="6" t="s">
        <v>24</v>
      </c>
      <c r="AI10" s="6" t="s">
        <v>24</v>
      </c>
    </row>
    <row r="11" spans="1:40">
      <c r="A11" s="7">
        <v>10010</v>
      </c>
      <c r="B11" s="7">
        <v>1</v>
      </c>
      <c r="C11" s="7" t="s">
        <v>23</v>
      </c>
      <c r="D11" s="7" t="s">
        <v>28</v>
      </c>
      <c r="E11" s="7" t="s">
        <v>60</v>
      </c>
      <c r="F11" s="7" t="s">
        <v>121</v>
      </c>
      <c r="G11" s="45">
        <v>120</v>
      </c>
      <c r="H11" s="45">
        <v>10</v>
      </c>
      <c r="I11" s="45">
        <v>11</v>
      </c>
      <c r="J11" s="45">
        <v>2</v>
      </c>
      <c r="K11" s="45">
        <v>3</v>
      </c>
      <c r="M11" s="45" t="s">
        <v>47</v>
      </c>
      <c r="N11" s="45">
        <v>1</v>
      </c>
      <c r="O11" s="45">
        <v>10</v>
      </c>
      <c r="P11" s="45" t="s">
        <v>49</v>
      </c>
      <c r="Q11" s="45" t="s">
        <v>481</v>
      </c>
      <c r="R11" s="45" t="s">
        <v>47</v>
      </c>
      <c r="S11" s="45" t="s">
        <v>47</v>
      </c>
      <c r="T11" s="45" t="s">
        <v>47</v>
      </c>
      <c r="U11" s="45" t="s">
        <v>47</v>
      </c>
      <c r="V11" s="45">
        <v>0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6">
        <v>0</v>
      </c>
      <c r="AE11" s="6" t="s">
        <v>24</v>
      </c>
      <c r="AF11" s="6" t="s">
        <v>24</v>
      </c>
      <c r="AG11" s="6" t="s">
        <v>24</v>
      </c>
      <c r="AH11" s="6" t="s">
        <v>24</v>
      </c>
      <c r="AI11" s="6" t="s">
        <v>24</v>
      </c>
    </row>
    <row r="12" spans="1:40">
      <c r="A12" s="7">
        <v>10011</v>
      </c>
      <c r="B12" s="7">
        <v>1</v>
      </c>
      <c r="C12" s="7" t="s">
        <v>23</v>
      </c>
      <c r="D12" s="7" t="s">
        <v>28</v>
      </c>
      <c r="E12" s="7" t="s">
        <v>61</v>
      </c>
      <c r="F12" s="7" t="s">
        <v>122</v>
      </c>
      <c r="G12" s="45">
        <v>120</v>
      </c>
      <c r="H12" s="45">
        <v>10</v>
      </c>
      <c r="I12" s="45">
        <v>9</v>
      </c>
      <c r="J12" s="45">
        <v>4</v>
      </c>
      <c r="K12" s="45">
        <v>3</v>
      </c>
      <c r="M12" s="45" t="s">
        <v>47</v>
      </c>
      <c r="N12" s="45">
        <v>1</v>
      </c>
      <c r="O12" s="45">
        <v>10</v>
      </c>
      <c r="P12" s="45" t="s">
        <v>49</v>
      </c>
      <c r="Q12" s="45" t="s">
        <v>482</v>
      </c>
      <c r="R12" s="45" t="s">
        <v>47</v>
      </c>
      <c r="S12" s="45" t="s">
        <v>47</v>
      </c>
      <c r="T12" s="45" t="s">
        <v>47</v>
      </c>
      <c r="U12" s="45" t="s">
        <v>47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6">
        <v>0</v>
      </c>
      <c r="AE12" s="6" t="s">
        <v>24</v>
      </c>
      <c r="AF12" s="6" t="s">
        <v>24</v>
      </c>
      <c r="AG12" s="6" t="s">
        <v>24</v>
      </c>
      <c r="AH12" s="6" t="s">
        <v>24</v>
      </c>
      <c r="AI12" s="6" t="s">
        <v>24</v>
      </c>
    </row>
    <row r="13" spans="1:40">
      <c r="A13" s="7">
        <v>10012</v>
      </c>
      <c r="B13" s="7">
        <v>1</v>
      </c>
      <c r="C13" s="7" t="s">
        <v>23</v>
      </c>
      <c r="D13" s="7" t="s">
        <v>28</v>
      </c>
      <c r="E13" s="7" t="s">
        <v>62</v>
      </c>
      <c r="F13" s="7" t="s">
        <v>123</v>
      </c>
      <c r="G13" s="45">
        <v>120</v>
      </c>
      <c r="H13" s="45">
        <v>10</v>
      </c>
      <c r="I13" s="45">
        <v>2</v>
      </c>
      <c r="J13" s="45">
        <v>2.5</v>
      </c>
      <c r="K13" s="45">
        <v>3</v>
      </c>
      <c r="M13" s="45" t="s">
        <v>47</v>
      </c>
      <c r="N13" s="45">
        <v>1</v>
      </c>
      <c r="O13" s="45">
        <v>10</v>
      </c>
      <c r="P13" s="45" t="s">
        <v>49</v>
      </c>
      <c r="Q13" s="45" t="s">
        <v>483</v>
      </c>
      <c r="R13" s="45" t="s">
        <v>47</v>
      </c>
      <c r="S13" s="45" t="s">
        <v>47</v>
      </c>
      <c r="T13" s="45" t="s">
        <v>47</v>
      </c>
      <c r="U13" s="45" t="s">
        <v>47</v>
      </c>
      <c r="V13" s="45">
        <v>0</v>
      </c>
      <c r="W13" s="45">
        <v>0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5">
        <v>0</v>
      </c>
      <c r="AD13" s="6">
        <v>0</v>
      </c>
      <c r="AE13" s="6" t="s">
        <v>24</v>
      </c>
      <c r="AF13" s="6" t="s">
        <v>24</v>
      </c>
      <c r="AG13" s="6" t="s">
        <v>24</v>
      </c>
      <c r="AH13" s="6" t="s">
        <v>24</v>
      </c>
      <c r="AI13" s="6" t="s">
        <v>24</v>
      </c>
    </row>
    <row r="14" spans="1:40">
      <c r="A14" s="7">
        <v>10013</v>
      </c>
      <c r="B14" s="7">
        <v>1</v>
      </c>
      <c r="C14" s="7" t="s">
        <v>23</v>
      </c>
      <c r="D14" s="7" t="s">
        <v>28</v>
      </c>
      <c r="E14" s="7" t="s">
        <v>63</v>
      </c>
      <c r="F14" s="7" t="s">
        <v>124</v>
      </c>
      <c r="G14" s="45">
        <v>120</v>
      </c>
      <c r="H14" s="45">
        <v>10</v>
      </c>
      <c r="I14" s="45">
        <v>3</v>
      </c>
      <c r="J14" s="45">
        <v>2</v>
      </c>
      <c r="K14" s="45">
        <v>3</v>
      </c>
      <c r="M14" s="45" t="s">
        <v>47</v>
      </c>
      <c r="N14" s="45">
        <v>1</v>
      </c>
      <c r="O14" s="45">
        <v>10</v>
      </c>
      <c r="P14" s="45" t="s">
        <v>49</v>
      </c>
      <c r="Q14" s="45" t="s">
        <v>484</v>
      </c>
      <c r="R14" s="45" t="s">
        <v>47</v>
      </c>
      <c r="S14" s="45" t="s">
        <v>47</v>
      </c>
      <c r="T14" s="45" t="s">
        <v>47</v>
      </c>
      <c r="U14" s="45" t="s">
        <v>47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6">
        <v>0</v>
      </c>
      <c r="AE14" s="6" t="s">
        <v>24</v>
      </c>
      <c r="AF14" s="6" t="s">
        <v>24</v>
      </c>
      <c r="AG14" s="6" t="s">
        <v>24</v>
      </c>
      <c r="AH14" s="6" t="s">
        <v>24</v>
      </c>
      <c r="AI14" s="6" t="s">
        <v>24</v>
      </c>
    </row>
    <row r="15" spans="1:40">
      <c r="A15" s="7">
        <v>10014</v>
      </c>
      <c r="B15" s="7">
        <v>1</v>
      </c>
      <c r="C15" s="7" t="s">
        <v>23</v>
      </c>
      <c r="D15" s="7" t="s">
        <v>29</v>
      </c>
      <c r="E15" s="7" t="s">
        <v>64</v>
      </c>
      <c r="F15" s="7" t="s">
        <v>125</v>
      </c>
      <c r="G15" s="45">
        <v>200</v>
      </c>
      <c r="H15" s="45">
        <v>50</v>
      </c>
      <c r="I15" s="45">
        <v>15</v>
      </c>
      <c r="J15" s="45">
        <v>0</v>
      </c>
      <c r="K15" s="45">
        <v>10</v>
      </c>
      <c r="M15" s="45" t="s">
        <v>47</v>
      </c>
      <c r="N15" s="45">
        <v>1</v>
      </c>
      <c r="O15" s="45">
        <v>20</v>
      </c>
      <c r="P15" s="45" t="s">
        <v>49</v>
      </c>
      <c r="Q15" s="45" t="s">
        <v>432</v>
      </c>
      <c r="R15" s="45" t="s">
        <v>433</v>
      </c>
      <c r="S15" s="45" t="s">
        <v>434</v>
      </c>
      <c r="T15" s="45" t="s">
        <v>435</v>
      </c>
      <c r="U15" s="45" t="s">
        <v>47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0</v>
      </c>
      <c r="AC15" s="45">
        <v>0</v>
      </c>
      <c r="AD15" s="6">
        <v>0</v>
      </c>
      <c r="AE15" s="6" t="s">
        <v>24</v>
      </c>
      <c r="AF15" s="6" t="s">
        <v>24</v>
      </c>
      <c r="AG15" s="6" t="s">
        <v>24</v>
      </c>
      <c r="AH15" s="6" t="s">
        <v>24</v>
      </c>
      <c r="AI15" s="6" t="s">
        <v>24</v>
      </c>
    </row>
    <row r="16" spans="1:40">
      <c r="A16" s="7">
        <v>10015</v>
      </c>
      <c r="B16" s="7">
        <v>1</v>
      </c>
      <c r="C16" s="7" t="s">
        <v>23</v>
      </c>
      <c r="D16" s="7" t="s">
        <v>29</v>
      </c>
      <c r="E16" s="7" t="s">
        <v>65</v>
      </c>
      <c r="F16" s="7" t="s">
        <v>126</v>
      </c>
      <c r="G16" s="45">
        <v>200</v>
      </c>
      <c r="H16" s="45">
        <v>50</v>
      </c>
      <c r="I16" s="45">
        <v>20</v>
      </c>
      <c r="J16" s="45">
        <v>0</v>
      </c>
      <c r="K16" s="45">
        <v>10</v>
      </c>
      <c r="M16" s="45" t="s">
        <v>47</v>
      </c>
      <c r="N16" s="45">
        <v>1</v>
      </c>
      <c r="O16" s="45">
        <v>20</v>
      </c>
      <c r="P16" s="45" t="s">
        <v>49</v>
      </c>
      <c r="Q16" s="45" t="s">
        <v>436</v>
      </c>
      <c r="R16" s="45" t="s">
        <v>437</v>
      </c>
      <c r="S16" s="45" t="s">
        <v>438</v>
      </c>
      <c r="T16" s="45" t="s">
        <v>439</v>
      </c>
      <c r="U16" s="45" t="s">
        <v>47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0</v>
      </c>
      <c r="AC16" s="45">
        <v>0</v>
      </c>
      <c r="AD16" s="6">
        <v>0</v>
      </c>
      <c r="AE16" s="6" t="s">
        <v>24</v>
      </c>
      <c r="AF16" s="6" t="s">
        <v>24</v>
      </c>
      <c r="AG16" s="6" t="s">
        <v>24</v>
      </c>
      <c r="AH16" s="6" t="s">
        <v>24</v>
      </c>
      <c r="AI16" s="6" t="s">
        <v>24</v>
      </c>
    </row>
    <row r="17" spans="1:35">
      <c r="A17" s="7">
        <v>10016</v>
      </c>
      <c r="B17" s="7">
        <v>1</v>
      </c>
      <c r="C17" s="7" t="s">
        <v>23</v>
      </c>
      <c r="D17" s="7" t="s">
        <v>29</v>
      </c>
      <c r="E17" s="7" t="s">
        <v>66</v>
      </c>
      <c r="F17" s="7" t="s">
        <v>127</v>
      </c>
      <c r="G17" s="45">
        <v>200</v>
      </c>
      <c r="H17" s="45">
        <v>50</v>
      </c>
      <c r="I17" s="45">
        <v>25</v>
      </c>
      <c r="J17" s="45">
        <v>5</v>
      </c>
      <c r="K17" s="45">
        <v>10</v>
      </c>
      <c r="M17" s="45" t="s">
        <v>47</v>
      </c>
      <c r="N17" s="45">
        <v>1</v>
      </c>
      <c r="O17" s="45">
        <v>20</v>
      </c>
      <c r="P17" s="45" t="s">
        <v>49</v>
      </c>
      <c r="Q17" s="45" t="s">
        <v>440</v>
      </c>
      <c r="R17" s="45" t="s">
        <v>441</v>
      </c>
      <c r="S17" s="45" t="s">
        <v>442</v>
      </c>
      <c r="T17" s="45" t="s">
        <v>443</v>
      </c>
      <c r="U17" s="45" t="s">
        <v>47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6">
        <v>0</v>
      </c>
      <c r="AE17" s="6" t="s">
        <v>24</v>
      </c>
      <c r="AF17" s="6" t="s">
        <v>24</v>
      </c>
      <c r="AG17" s="6" t="s">
        <v>24</v>
      </c>
      <c r="AH17" s="6" t="s">
        <v>24</v>
      </c>
      <c r="AI17" s="6" t="s">
        <v>24</v>
      </c>
    </row>
    <row r="18" spans="1:35">
      <c r="A18" s="8">
        <v>10017</v>
      </c>
      <c r="B18" s="8">
        <v>2</v>
      </c>
      <c r="C18" s="8" t="s">
        <v>23</v>
      </c>
      <c r="D18" s="8" t="s">
        <v>27</v>
      </c>
      <c r="E18" s="8" t="s">
        <v>67</v>
      </c>
      <c r="F18" s="8" t="s">
        <v>128</v>
      </c>
      <c r="G18" s="45">
        <v>100</v>
      </c>
      <c r="H18" s="45">
        <v>0</v>
      </c>
      <c r="I18" s="45">
        <v>3</v>
      </c>
      <c r="J18" s="45">
        <v>2</v>
      </c>
      <c r="K18" s="45">
        <v>2</v>
      </c>
      <c r="M18" s="45" t="s">
        <v>47</v>
      </c>
      <c r="N18" s="45">
        <v>1</v>
      </c>
      <c r="O18" s="45">
        <v>14</v>
      </c>
      <c r="P18" s="45" t="s">
        <v>49</v>
      </c>
      <c r="Q18" s="45" t="s">
        <v>47</v>
      </c>
      <c r="R18" s="45" t="s">
        <v>47</v>
      </c>
      <c r="S18" s="45" t="s">
        <v>47</v>
      </c>
      <c r="T18" s="45" t="s">
        <v>47</v>
      </c>
      <c r="U18" s="45" t="s">
        <v>47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6">
        <v>0</v>
      </c>
      <c r="AE18" s="6" t="s">
        <v>24</v>
      </c>
      <c r="AF18" s="6" t="s">
        <v>24</v>
      </c>
      <c r="AG18" s="6" t="s">
        <v>24</v>
      </c>
      <c r="AH18" s="6" t="s">
        <v>24</v>
      </c>
      <c r="AI18" s="6" t="s">
        <v>24</v>
      </c>
    </row>
    <row r="19" spans="1:35">
      <c r="A19" s="8">
        <v>10018</v>
      </c>
      <c r="B19" s="8">
        <v>2</v>
      </c>
      <c r="C19" s="8" t="s">
        <v>23</v>
      </c>
      <c r="D19" s="8" t="s">
        <v>27</v>
      </c>
      <c r="E19" s="8" t="s">
        <v>68</v>
      </c>
      <c r="F19" s="8" t="s">
        <v>129</v>
      </c>
      <c r="G19" s="45">
        <v>100</v>
      </c>
      <c r="H19" s="45">
        <v>0</v>
      </c>
      <c r="I19" s="45">
        <v>2</v>
      </c>
      <c r="J19" s="45">
        <v>2</v>
      </c>
      <c r="K19" s="45">
        <v>2</v>
      </c>
      <c r="M19" s="45" t="s">
        <v>47</v>
      </c>
      <c r="N19" s="45">
        <v>1</v>
      </c>
      <c r="O19" s="45">
        <v>14</v>
      </c>
      <c r="P19" s="45" t="s">
        <v>49</v>
      </c>
      <c r="Q19" s="45" t="s">
        <v>47</v>
      </c>
      <c r="R19" s="45" t="s">
        <v>47</v>
      </c>
      <c r="S19" s="45" t="s">
        <v>47</v>
      </c>
      <c r="T19" s="45" t="s">
        <v>47</v>
      </c>
      <c r="U19" s="45" t="s">
        <v>47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6">
        <v>0</v>
      </c>
      <c r="AE19" s="6" t="s">
        <v>24</v>
      </c>
      <c r="AF19" s="6" t="s">
        <v>24</v>
      </c>
      <c r="AG19" s="6" t="s">
        <v>24</v>
      </c>
      <c r="AH19" s="6" t="s">
        <v>24</v>
      </c>
      <c r="AI19" s="6" t="s">
        <v>24</v>
      </c>
    </row>
    <row r="20" spans="1:35">
      <c r="A20" s="8">
        <v>10019</v>
      </c>
      <c r="B20" s="8">
        <v>2</v>
      </c>
      <c r="C20" s="8" t="s">
        <v>23</v>
      </c>
      <c r="D20" s="8" t="s">
        <v>27</v>
      </c>
      <c r="E20" s="8" t="s">
        <v>69</v>
      </c>
      <c r="F20" s="8" t="s">
        <v>130</v>
      </c>
      <c r="G20" s="45">
        <v>100</v>
      </c>
      <c r="H20" s="45">
        <v>0</v>
      </c>
      <c r="I20" s="45">
        <v>4</v>
      </c>
      <c r="J20" s="45">
        <v>2</v>
      </c>
      <c r="K20" s="45">
        <v>2</v>
      </c>
      <c r="M20" s="45" t="s">
        <v>47</v>
      </c>
      <c r="N20" s="45">
        <v>1</v>
      </c>
      <c r="O20" s="45">
        <v>14</v>
      </c>
      <c r="P20" s="45" t="s">
        <v>49</v>
      </c>
      <c r="Q20" s="45" t="s">
        <v>47</v>
      </c>
      <c r="R20" s="45" t="s">
        <v>47</v>
      </c>
      <c r="S20" s="45" t="s">
        <v>47</v>
      </c>
      <c r="T20" s="45" t="s">
        <v>47</v>
      </c>
      <c r="U20" s="45" t="s">
        <v>47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6">
        <v>0</v>
      </c>
      <c r="AE20" s="6" t="s">
        <v>24</v>
      </c>
      <c r="AF20" s="6" t="s">
        <v>24</v>
      </c>
      <c r="AG20" s="6" t="s">
        <v>24</v>
      </c>
      <c r="AH20" s="6" t="s">
        <v>24</v>
      </c>
      <c r="AI20" s="6" t="s">
        <v>24</v>
      </c>
    </row>
    <row r="21" spans="1:35">
      <c r="A21" s="8">
        <v>10020</v>
      </c>
      <c r="B21" s="8">
        <v>2</v>
      </c>
      <c r="C21" s="8" t="s">
        <v>23</v>
      </c>
      <c r="D21" s="8" t="s">
        <v>27</v>
      </c>
      <c r="E21" s="8" t="s">
        <v>70</v>
      </c>
      <c r="F21" s="8" t="s">
        <v>131</v>
      </c>
      <c r="G21" s="45">
        <v>100</v>
      </c>
      <c r="H21" s="45">
        <v>0</v>
      </c>
      <c r="I21" s="45">
        <v>3</v>
      </c>
      <c r="J21" s="45">
        <v>2</v>
      </c>
      <c r="K21" s="45">
        <v>2</v>
      </c>
      <c r="M21" s="45" t="s">
        <v>47</v>
      </c>
      <c r="N21" s="45">
        <v>1</v>
      </c>
      <c r="O21" s="45">
        <v>14</v>
      </c>
      <c r="P21" s="45" t="s">
        <v>49</v>
      </c>
      <c r="Q21" s="45" t="s">
        <v>47</v>
      </c>
      <c r="R21" s="45" t="s">
        <v>47</v>
      </c>
      <c r="S21" s="45" t="s">
        <v>47</v>
      </c>
      <c r="T21" s="45" t="s">
        <v>47</v>
      </c>
      <c r="U21" s="45" t="s">
        <v>47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6">
        <v>0</v>
      </c>
      <c r="AE21" s="6" t="s">
        <v>24</v>
      </c>
      <c r="AF21" s="6" t="s">
        <v>24</v>
      </c>
      <c r="AG21" s="6" t="s">
        <v>24</v>
      </c>
      <c r="AH21" s="6" t="s">
        <v>24</v>
      </c>
      <c r="AI21" s="6" t="s">
        <v>24</v>
      </c>
    </row>
    <row r="22" spans="1:35">
      <c r="A22" s="8">
        <v>10021</v>
      </c>
      <c r="B22" s="8">
        <v>2</v>
      </c>
      <c r="C22" s="8" t="s">
        <v>23</v>
      </c>
      <c r="D22" s="8" t="s">
        <v>27</v>
      </c>
      <c r="E22" s="8" t="s">
        <v>71</v>
      </c>
      <c r="F22" s="8" t="s">
        <v>132</v>
      </c>
      <c r="G22" s="45">
        <v>100</v>
      </c>
      <c r="H22" s="45">
        <v>0</v>
      </c>
      <c r="I22" s="45">
        <v>2</v>
      </c>
      <c r="J22" s="45">
        <v>2</v>
      </c>
      <c r="K22" s="45">
        <v>2</v>
      </c>
      <c r="M22" s="45" t="s">
        <v>47</v>
      </c>
      <c r="N22" s="45">
        <v>1</v>
      </c>
      <c r="O22" s="45">
        <v>14</v>
      </c>
      <c r="P22" s="45" t="s">
        <v>49</v>
      </c>
      <c r="Q22" s="45" t="s">
        <v>47</v>
      </c>
      <c r="R22" s="45" t="s">
        <v>47</v>
      </c>
      <c r="S22" s="45" t="s">
        <v>47</v>
      </c>
      <c r="T22" s="45" t="s">
        <v>47</v>
      </c>
      <c r="U22" s="45" t="s">
        <v>47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6">
        <v>0</v>
      </c>
      <c r="AE22" s="6" t="s">
        <v>24</v>
      </c>
      <c r="AF22" s="6" t="s">
        <v>24</v>
      </c>
      <c r="AG22" s="6" t="s">
        <v>24</v>
      </c>
      <c r="AH22" s="6" t="s">
        <v>24</v>
      </c>
      <c r="AI22" s="6" t="s">
        <v>24</v>
      </c>
    </row>
    <row r="23" spans="1:35">
      <c r="A23" s="8">
        <v>10022</v>
      </c>
      <c r="B23" s="8">
        <v>2</v>
      </c>
      <c r="C23" s="8" t="s">
        <v>23</v>
      </c>
      <c r="D23" s="8" t="s">
        <v>27</v>
      </c>
      <c r="E23" s="8" t="s">
        <v>72</v>
      </c>
      <c r="F23" s="8" t="s">
        <v>133</v>
      </c>
      <c r="G23" s="45">
        <v>100</v>
      </c>
      <c r="H23" s="45">
        <v>0</v>
      </c>
      <c r="I23" s="45">
        <v>5</v>
      </c>
      <c r="J23" s="45">
        <v>2</v>
      </c>
      <c r="K23" s="45">
        <v>2</v>
      </c>
      <c r="M23" s="45" t="s">
        <v>47</v>
      </c>
      <c r="N23" s="45">
        <v>1</v>
      </c>
      <c r="O23" s="45">
        <v>14</v>
      </c>
      <c r="P23" s="45" t="s">
        <v>49</v>
      </c>
      <c r="Q23" s="45" t="s">
        <v>47</v>
      </c>
      <c r="R23" s="45" t="s">
        <v>47</v>
      </c>
      <c r="S23" s="45" t="s">
        <v>47</v>
      </c>
      <c r="T23" s="45" t="s">
        <v>47</v>
      </c>
      <c r="U23" s="45" t="s">
        <v>47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6">
        <v>0</v>
      </c>
      <c r="AE23" s="6" t="s">
        <v>24</v>
      </c>
      <c r="AF23" s="6" t="s">
        <v>24</v>
      </c>
      <c r="AG23" s="6" t="s">
        <v>24</v>
      </c>
      <c r="AH23" s="6" t="s">
        <v>24</v>
      </c>
      <c r="AI23" s="6" t="s">
        <v>24</v>
      </c>
    </row>
    <row r="24" spans="1:35">
      <c r="A24" s="8">
        <v>10023</v>
      </c>
      <c r="B24" s="8">
        <v>2</v>
      </c>
      <c r="C24" s="8" t="s">
        <v>23</v>
      </c>
      <c r="D24" s="8" t="s">
        <v>27</v>
      </c>
      <c r="E24" s="8" t="s">
        <v>73</v>
      </c>
      <c r="F24" s="8" t="s">
        <v>134</v>
      </c>
      <c r="G24" s="45">
        <v>100</v>
      </c>
      <c r="H24" s="45">
        <v>0</v>
      </c>
      <c r="I24" s="45">
        <v>6</v>
      </c>
      <c r="J24" s="45">
        <v>2</v>
      </c>
      <c r="K24" s="45">
        <v>2</v>
      </c>
      <c r="M24" s="45" t="s">
        <v>47</v>
      </c>
      <c r="N24" s="45">
        <v>1</v>
      </c>
      <c r="O24" s="45">
        <v>14</v>
      </c>
      <c r="P24" s="45" t="s">
        <v>49</v>
      </c>
      <c r="Q24" s="45" t="s">
        <v>47</v>
      </c>
      <c r="R24" s="45" t="s">
        <v>47</v>
      </c>
      <c r="S24" s="45" t="s">
        <v>47</v>
      </c>
      <c r="T24" s="45" t="s">
        <v>47</v>
      </c>
      <c r="U24" s="45" t="s">
        <v>47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6">
        <v>0</v>
      </c>
      <c r="AE24" s="6" t="s">
        <v>24</v>
      </c>
      <c r="AF24" s="6" t="s">
        <v>24</v>
      </c>
      <c r="AG24" s="6" t="s">
        <v>24</v>
      </c>
      <c r="AH24" s="6" t="s">
        <v>24</v>
      </c>
      <c r="AI24" s="6" t="s">
        <v>24</v>
      </c>
    </row>
    <row r="25" spans="1:35">
      <c r="A25" s="8">
        <v>10024</v>
      </c>
      <c r="B25" s="8">
        <v>2</v>
      </c>
      <c r="C25" s="8" t="s">
        <v>23</v>
      </c>
      <c r="D25" s="8" t="s">
        <v>28</v>
      </c>
      <c r="E25" s="8" t="s">
        <v>74</v>
      </c>
      <c r="F25" s="8" t="s">
        <v>135</v>
      </c>
      <c r="G25" s="45">
        <v>120</v>
      </c>
      <c r="H25" s="45">
        <v>10</v>
      </c>
      <c r="I25" s="45">
        <v>10</v>
      </c>
      <c r="J25" s="45">
        <v>3.5</v>
      </c>
      <c r="K25" s="45">
        <v>3</v>
      </c>
      <c r="M25" s="45" t="s">
        <v>47</v>
      </c>
      <c r="N25" s="45">
        <v>1</v>
      </c>
      <c r="O25" s="45">
        <v>19</v>
      </c>
      <c r="P25" s="45" t="s">
        <v>49</v>
      </c>
      <c r="Q25" s="45" t="s">
        <v>480</v>
      </c>
      <c r="R25" s="45" t="s">
        <v>47</v>
      </c>
      <c r="S25" s="45" t="s">
        <v>47</v>
      </c>
      <c r="T25" s="45" t="s">
        <v>47</v>
      </c>
      <c r="U25" s="45" t="s">
        <v>47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6">
        <v>0</v>
      </c>
      <c r="AE25" s="6" t="s">
        <v>24</v>
      </c>
      <c r="AF25" s="6" t="s">
        <v>24</v>
      </c>
      <c r="AG25" s="6" t="s">
        <v>24</v>
      </c>
      <c r="AH25" s="6" t="s">
        <v>24</v>
      </c>
      <c r="AI25" s="6" t="s">
        <v>24</v>
      </c>
    </row>
    <row r="26" spans="1:35">
      <c r="A26" s="8">
        <v>10025</v>
      </c>
      <c r="B26" s="8">
        <v>2</v>
      </c>
      <c r="C26" s="8" t="s">
        <v>23</v>
      </c>
      <c r="D26" s="8" t="s">
        <v>28</v>
      </c>
      <c r="E26" s="8" t="s">
        <v>75</v>
      </c>
      <c r="F26" s="8" t="s">
        <v>136</v>
      </c>
      <c r="G26" s="45">
        <v>120</v>
      </c>
      <c r="H26" s="45">
        <v>10</v>
      </c>
      <c r="I26" s="45">
        <v>11</v>
      </c>
      <c r="J26" s="45">
        <v>2</v>
      </c>
      <c r="K26" s="45">
        <v>3</v>
      </c>
      <c r="M26" s="45" t="s">
        <v>47</v>
      </c>
      <c r="N26" s="45">
        <v>1</v>
      </c>
      <c r="O26" s="45">
        <v>19</v>
      </c>
      <c r="P26" s="45" t="s">
        <v>49</v>
      </c>
      <c r="Q26" s="45" t="s">
        <v>481</v>
      </c>
      <c r="R26" s="45" t="s">
        <v>47</v>
      </c>
      <c r="S26" s="45" t="s">
        <v>47</v>
      </c>
      <c r="T26" s="45" t="s">
        <v>47</v>
      </c>
      <c r="U26" s="45" t="s">
        <v>47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6">
        <v>0</v>
      </c>
      <c r="AE26" s="6" t="s">
        <v>24</v>
      </c>
      <c r="AF26" s="6" t="s">
        <v>24</v>
      </c>
      <c r="AG26" s="6" t="s">
        <v>24</v>
      </c>
      <c r="AH26" s="6" t="s">
        <v>24</v>
      </c>
      <c r="AI26" s="6" t="s">
        <v>24</v>
      </c>
    </row>
    <row r="27" spans="1:35">
      <c r="A27" s="8">
        <v>10026</v>
      </c>
      <c r="B27" s="8">
        <v>2</v>
      </c>
      <c r="C27" s="8" t="s">
        <v>23</v>
      </c>
      <c r="D27" s="8" t="s">
        <v>28</v>
      </c>
      <c r="E27" s="8" t="s">
        <v>76</v>
      </c>
      <c r="F27" s="8" t="s">
        <v>137</v>
      </c>
      <c r="G27" s="45">
        <v>120</v>
      </c>
      <c r="H27" s="45">
        <v>10</v>
      </c>
      <c r="I27" s="45">
        <v>9</v>
      </c>
      <c r="J27" s="45">
        <v>4</v>
      </c>
      <c r="K27" s="45">
        <v>3</v>
      </c>
      <c r="M27" s="45" t="s">
        <v>47</v>
      </c>
      <c r="N27" s="45">
        <v>1</v>
      </c>
      <c r="O27" s="45">
        <v>19</v>
      </c>
      <c r="P27" s="45" t="s">
        <v>49</v>
      </c>
      <c r="Q27" s="45" t="s">
        <v>482</v>
      </c>
      <c r="R27" s="45" t="s">
        <v>47</v>
      </c>
      <c r="S27" s="45" t="s">
        <v>47</v>
      </c>
      <c r="T27" s="45" t="s">
        <v>47</v>
      </c>
      <c r="U27" s="45" t="s">
        <v>47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6">
        <v>0</v>
      </c>
      <c r="AE27" s="6" t="s">
        <v>24</v>
      </c>
      <c r="AF27" s="6" t="s">
        <v>24</v>
      </c>
      <c r="AG27" s="6" t="s">
        <v>24</v>
      </c>
      <c r="AH27" s="6" t="s">
        <v>24</v>
      </c>
      <c r="AI27" s="6" t="s">
        <v>24</v>
      </c>
    </row>
    <row r="28" spans="1:35">
      <c r="A28" s="8">
        <v>10027</v>
      </c>
      <c r="B28" s="8">
        <v>2</v>
      </c>
      <c r="C28" s="8" t="s">
        <v>23</v>
      </c>
      <c r="D28" s="8" t="s">
        <v>28</v>
      </c>
      <c r="E28" s="8" t="s">
        <v>77</v>
      </c>
      <c r="F28" s="8" t="s">
        <v>138</v>
      </c>
      <c r="G28" s="45">
        <v>120</v>
      </c>
      <c r="H28" s="45">
        <v>10</v>
      </c>
      <c r="I28" s="45">
        <v>2</v>
      </c>
      <c r="J28" s="45">
        <v>2.5</v>
      </c>
      <c r="K28" s="45">
        <v>3</v>
      </c>
      <c r="M28" s="45" t="s">
        <v>47</v>
      </c>
      <c r="N28" s="45">
        <v>1</v>
      </c>
      <c r="O28" s="45">
        <v>19</v>
      </c>
      <c r="P28" s="45" t="s">
        <v>49</v>
      </c>
      <c r="Q28" s="45" t="s">
        <v>483</v>
      </c>
      <c r="R28" s="45" t="s">
        <v>47</v>
      </c>
      <c r="S28" s="45" t="s">
        <v>47</v>
      </c>
      <c r="T28" s="45" t="s">
        <v>47</v>
      </c>
      <c r="U28" s="45" t="s">
        <v>47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6">
        <v>0</v>
      </c>
      <c r="AE28" s="6" t="s">
        <v>24</v>
      </c>
      <c r="AF28" s="6" t="s">
        <v>24</v>
      </c>
      <c r="AG28" s="6" t="s">
        <v>24</v>
      </c>
      <c r="AH28" s="6" t="s">
        <v>24</v>
      </c>
      <c r="AI28" s="6" t="s">
        <v>24</v>
      </c>
    </row>
    <row r="29" spans="1:35">
      <c r="A29" s="8">
        <v>10028</v>
      </c>
      <c r="B29" s="8">
        <v>2</v>
      </c>
      <c r="C29" s="8" t="s">
        <v>23</v>
      </c>
      <c r="D29" s="8" t="s">
        <v>28</v>
      </c>
      <c r="E29" s="8" t="s">
        <v>78</v>
      </c>
      <c r="F29" s="8" t="s">
        <v>139</v>
      </c>
      <c r="G29" s="45">
        <v>120</v>
      </c>
      <c r="H29" s="45">
        <v>10</v>
      </c>
      <c r="I29" s="45">
        <v>3</v>
      </c>
      <c r="J29" s="45">
        <v>2</v>
      </c>
      <c r="K29" s="45">
        <v>3</v>
      </c>
      <c r="M29" s="45" t="s">
        <v>47</v>
      </c>
      <c r="N29" s="45">
        <v>1</v>
      </c>
      <c r="O29" s="45">
        <v>19</v>
      </c>
      <c r="P29" s="45" t="s">
        <v>49</v>
      </c>
      <c r="Q29" s="45" t="s">
        <v>484</v>
      </c>
      <c r="R29" s="45" t="s">
        <v>47</v>
      </c>
      <c r="S29" s="45" t="s">
        <v>47</v>
      </c>
      <c r="T29" s="45" t="s">
        <v>47</v>
      </c>
      <c r="U29" s="45" t="s">
        <v>47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6">
        <v>0</v>
      </c>
      <c r="AE29" s="6" t="s">
        <v>24</v>
      </c>
      <c r="AF29" s="6" t="s">
        <v>24</v>
      </c>
      <c r="AG29" s="6" t="s">
        <v>24</v>
      </c>
      <c r="AH29" s="6" t="s">
        <v>24</v>
      </c>
      <c r="AI29" s="6" t="s">
        <v>24</v>
      </c>
    </row>
    <row r="30" spans="1:35">
      <c r="A30" s="8">
        <v>10029</v>
      </c>
      <c r="B30" s="8">
        <v>2</v>
      </c>
      <c r="C30" s="8" t="s">
        <v>23</v>
      </c>
      <c r="D30" s="8" t="s">
        <v>29</v>
      </c>
      <c r="E30" s="8" t="s">
        <v>79</v>
      </c>
      <c r="F30" s="8" t="s">
        <v>140</v>
      </c>
      <c r="G30" s="45">
        <v>200</v>
      </c>
      <c r="H30" s="45">
        <v>50</v>
      </c>
      <c r="I30" s="45">
        <v>15</v>
      </c>
      <c r="J30" s="45">
        <v>0</v>
      </c>
      <c r="K30" s="45">
        <v>10</v>
      </c>
      <c r="M30" s="45" t="s">
        <v>47</v>
      </c>
      <c r="N30" s="45">
        <v>1</v>
      </c>
      <c r="O30" s="45">
        <v>40</v>
      </c>
      <c r="P30" s="45" t="s">
        <v>49</v>
      </c>
      <c r="Q30" s="45" t="s">
        <v>444</v>
      </c>
      <c r="R30" s="45" t="s">
        <v>445</v>
      </c>
      <c r="S30" s="45" t="s">
        <v>446</v>
      </c>
      <c r="T30" s="45" t="s">
        <v>447</v>
      </c>
      <c r="U30" s="45" t="s">
        <v>47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6">
        <v>0</v>
      </c>
      <c r="AE30" s="6" t="s">
        <v>24</v>
      </c>
      <c r="AF30" s="6" t="s">
        <v>24</v>
      </c>
      <c r="AG30" s="6" t="s">
        <v>24</v>
      </c>
      <c r="AH30" s="6" t="s">
        <v>24</v>
      </c>
      <c r="AI30" s="6" t="s">
        <v>24</v>
      </c>
    </row>
    <row r="31" spans="1:35">
      <c r="A31" s="8">
        <v>10030</v>
      </c>
      <c r="B31" s="8">
        <v>2</v>
      </c>
      <c r="C31" s="8" t="s">
        <v>23</v>
      </c>
      <c r="D31" s="8" t="s">
        <v>29</v>
      </c>
      <c r="E31" s="8" t="s">
        <v>80</v>
      </c>
      <c r="F31" s="8" t="s">
        <v>141</v>
      </c>
      <c r="G31" s="45">
        <v>200</v>
      </c>
      <c r="H31" s="45">
        <v>50</v>
      </c>
      <c r="I31" s="45">
        <v>20</v>
      </c>
      <c r="J31" s="45">
        <v>0</v>
      </c>
      <c r="K31" s="45">
        <v>10</v>
      </c>
      <c r="M31" s="45" t="s">
        <v>47</v>
      </c>
      <c r="N31" s="45">
        <v>1</v>
      </c>
      <c r="O31" s="45">
        <v>40</v>
      </c>
      <c r="P31" s="45" t="s">
        <v>49</v>
      </c>
      <c r="Q31" s="45" t="s">
        <v>448</v>
      </c>
      <c r="R31" s="45" t="s">
        <v>449</v>
      </c>
      <c r="S31" s="45" t="s">
        <v>450</v>
      </c>
      <c r="T31" s="45" t="s">
        <v>451</v>
      </c>
      <c r="U31" s="45" t="s">
        <v>47</v>
      </c>
      <c r="V31" s="45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5">
        <v>0</v>
      </c>
      <c r="AD31" s="6">
        <v>0</v>
      </c>
      <c r="AE31" s="6" t="s">
        <v>24</v>
      </c>
      <c r="AF31" s="6" t="s">
        <v>24</v>
      </c>
      <c r="AG31" s="6" t="s">
        <v>24</v>
      </c>
      <c r="AH31" s="6" t="s">
        <v>24</v>
      </c>
      <c r="AI31" s="6" t="s">
        <v>24</v>
      </c>
    </row>
    <row r="32" spans="1:35">
      <c r="A32" s="8">
        <v>10031</v>
      </c>
      <c r="B32" s="8">
        <v>2</v>
      </c>
      <c r="C32" s="8" t="s">
        <v>23</v>
      </c>
      <c r="D32" s="8" t="s">
        <v>29</v>
      </c>
      <c r="E32" s="8" t="s">
        <v>81</v>
      </c>
      <c r="F32" s="8" t="s">
        <v>142</v>
      </c>
      <c r="G32" s="45">
        <v>200</v>
      </c>
      <c r="H32" s="45">
        <v>50</v>
      </c>
      <c r="I32" s="45">
        <v>25</v>
      </c>
      <c r="J32" s="45">
        <v>5</v>
      </c>
      <c r="K32" s="45">
        <v>10</v>
      </c>
      <c r="M32" s="45" t="s">
        <v>47</v>
      </c>
      <c r="N32" s="45">
        <v>1</v>
      </c>
      <c r="O32" s="45">
        <v>40</v>
      </c>
      <c r="P32" s="45" t="s">
        <v>49</v>
      </c>
      <c r="Q32" s="45" t="s">
        <v>452</v>
      </c>
      <c r="R32" s="45" t="s">
        <v>453</v>
      </c>
      <c r="S32" s="45" t="s">
        <v>454</v>
      </c>
      <c r="T32" s="45" t="s">
        <v>455</v>
      </c>
      <c r="U32" s="45" t="s">
        <v>47</v>
      </c>
      <c r="V32" s="45">
        <v>0</v>
      </c>
      <c r="W32" s="45">
        <v>0</v>
      </c>
      <c r="X32" s="45">
        <v>0</v>
      </c>
      <c r="Y32" s="45">
        <v>0</v>
      </c>
      <c r="Z32" s="45">
        <v>0</v>
      </c>
      <c r="AA32" s="45">
        <v>0</v>
      </c>
      <c r="AB32" s="45">
        <v>0</v>
      </c>
      <c r="AC32" s="45">
        <v>0</v>
      </c>
      <c r="AD32" s="6">
        <v>0</v>
      </c>
      <c r="AE32" s="6" t="s">
        <v>24</v>
      </c>
      <c r="AF32" s="6" t="s">
        <v>24</v>
      </c>
      <c r="AG32" s="6" t="s">
        <v>24</v>
      </c>
      <c r="AH32" s="6" t="s">
        <v>24</v>
      </c>
      <c r="AI32" s="6" t="s">
        <v>24</v>
      </c>
    </row>
    <row r="33" spans="1:35">
      <c r="A33" s="9">
        <v>10032</v>
      </c>
      <c r="B33" s="9">
        <v>3</v>
      </c>
      <c r="C33" s="9" t="s">
        <v>23</v>
      </c>
      <c r="D33" s="9" t="s">
        <v>27</v>
      </c>
      <c r="E33" s="9" t="s">
        <v>82</v>
      </c>
      <c r="F33" s="9" t="s">
        <v>143</v>
      </c>
      <c r="G33" s="45">
        <v>100</v>
      </c>
      <c r="H33" s="45">
        <v>0</v>
      </c>
      <c r="I33" s="45">
        <v>3</v>
      </c>
      <c r="J33" s="45">
        <v>2</v>
      </c>
      <c r="K33" s="45">
        <v>2</v>
      </c>
      <c r="M33" s="45" t="s">
        <v>47</v>
      </c>
      <c r="N33" s="45">
        <v>1</v>
      </c>
      <c r="O33" s="45">
        <v>25</v>
      </c>
      <c r="P33" s="45" t="s">
        <v>49</v>
      </c>
      <c r="Q33" s="45" t="s">
        <v>47</v>
      </c>
      <c r="R33" s="45" t="s">
        <v>47</v>
      </c>
      <c r="S33" s="45" t="s">
        <v>47</v>
      </c>
      <c r="T33" s="45" t="s">
        <v>47</v>
      </c>
      <c r="U33" s="45" t="s">
        <v>47</v>
      </c>
      <c r="V33" s="45">
        <v>0</v>
      </c>
      <c r="W33" s="45">
        <v>0</v>
      </c>
      <c r="X33" s="45">
        <v>0</v>
      </c>
      <c r="Y33" s="45">
        <v>0</v>
      </c>
      <c r="Z33" s="45">
        <v>0</v>
      </c>
      <c r="AA33" s="45">
        <v>0</v>
      </c>
      <c r="AB33" s="45">
        <v>0</v>
      </c>
      <c r="AC33" s="45">
        <v>0</v>
      </c>
      <c r="AD33" s="6">
        <v>0</v>
      </c>
      <c r="AE33" s="6" t="s">
        <v>24</v>
      </c>
      <c r="AF33" s="6" t="s">
        <v>24</v>
      </c>
      <c r="AG33" s="6" t="s">
        <v>24</v>
      </c>
      <c r="AH33" s="6" t="s">
        <v>24</v>
      </c>
      <c r="AI33" s="6" t="s">
        <v>24</v>
      </c>
    </row>
    <row r="34" spans="1:35">
      <c r="A34" s="9">
        <v>10033</v>
      </c>
      <c r="B34" s="9">
        <v>3</v>
      </c>
      <c r="C34" s="9" t="s">
        <v>23</v>
      </c>
      <c r="D34" s="9" t="s">
        <v>27</v>
      </c>
      <c r="E34" s="9" t="s">
        <v>83</v>
      </c>
      <c r="F34" s="9" t="s">
        <v>144</v>
      </c>
      <c r="G34" s="45">
        <v>100</v>
      </c>
      <c r="H34" s="45">
        <v>0</v>
      </c>
      <c r="I34" s="45">
        <v>2</v>
      </c>
      <c r="J34" s="45">
        <v>2</v>
      </c>
      <c r="K34" s="45">
        <v>2</v>
      </c>
      <c r="M34" s="45" t="s">
        <v>47</v>
      </c>
      <c r="N34" s="45">
        <v>1</v>
      </c>
      <c r="O34" s="45">
        <v>25</v>
      </c>
      <c r="P34" s="45" t="s">
        <v>49</v>
      </c>
      <c r="Q34" s="45" t="s">
        <v>47</v>
      </c>
      <c r="R34" s="45" t="s">
        <v>47</v>
      </c>
      <c r="S34" s="45" t="s">
        <v>47</v>
      </c>
      <c r="T34" s="45" t="s">
        <v>47</v>
      </c>
      <c r="U34" s="45" t="s">
        <v>47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6">
        <v>0</v>
      </c>
      <c r="AE34" s="6" t="s">
        <v>24</v>
      </c>
      <c r="AF34" s="6" t="s">
        <v>24</v>
      </c>
      <c r="AG34" s="6" t="s">
        <v>24</v>
      </c>
      <c r="AH34" s="6" t="s">
        <v>24</v>
      </c>
      <c r="AI34" s="6" t="s">
        <v>24</v>
      </c>
    </row>
    <row r="35" spans="1:35">
      <c r="A35" s="9">
        <v>10034</v>
      </c>
      <c r="B35" s="9">
        <v>3</v>
      </c>
      <c r="C35" s="9" t="s">
        <v>23</v>
      </c>
      <c r="D35" s="9" t="s">
        <v>27</v>
      </c>
      <c r="E35" s="9" t="s">
        <v>84</v>
      </c>
      <c r="F35" s="9" t="s">
        <v>145</v>
      </c>
      <c r="G35" s="45">
        <v>100</v>
      </c>
      <c r="H35" s="45">
        <v>0</v>
      </c>
      <c r="I35" s="45">
        <v>4</v>
      </c>
      <c r="J35" s="45">
        <v>2</v>
      </c>
      <c r="K35" s="45">
        <v>2</v>
      </c>
      <c r="M35" s="45" t="s">
        <v>47</v>
      </c>
      <c r="N35" s="45">
        <v>1</v>
      </c>
      <c r="O35" s="45">
        <v>25</v>
      </c>
      <c r="P35" s="45" t="s">
        <v>49</v>
      </c>
      <c r="Q35" s="45" t="s">
        <v>47</v>
      </c>
      <c r="R35" s="45" t="s">
        <v>47</v>
      </c>
      <c r="S35" s="45" t="s">
        <v>47</v>
      </c>
      <c r="T35" s="45" t="s">
        <v>47</v>
      </c>
      <c r="U35" s="45" t="s">
        <v>47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6">
        <v>0</v>
      </c>
      <c r="AE35" s="6" t="s">
        <v>24</v>
      </c>
      <c r="AF35" s="6" t="s">
        <v>24</v>
      </c>
      <c r="AG35" s="6" t="s">
        <v>24</v>
      </c>
      <c r="AH35" s="6" t="s">
        <v>24</v>
      </c>
      <c r="AI35" s="6" t="s">
        <v>24</v>
      </c>
    </row>
    <row r="36" spans="1:35">
      <c r="A36" s="9">
        <v>10035</v>
      </c>
      <c r="B36" s="9">
        <v>3</v>
      </c>
      <c r="C36" s="9" t="s">
        <v>23</v>
      </c>
      <c r="D36" s="9" t="s">
        <v>27</v>
      </c>
      <c r="E36" s="9" t="s">
        <v>85</v>
      </c>
      <c r="F36" s="9" t="s">
        <v>146</v>
      </c>
      <c r="G36" s="45">
        <v>100</v>
      </c>
      <c r="H36" s="45">
        <v>0</v>
      </c>
      <c r="I36" s="45">
        <v>3</v>
      </c>
      <c r="J36" s="45">
        <v>2</v>
      </c>
      <c r="K36" s="45">
        <v>2</v>
      </c>
      <c r="M36" s="45" t="s">
        <v>47</v>
      </c>
      <c r="N36" s="45">
        <v>1</v>
      </c>
      <c r="O36" s="45">
        <v>25</v>
      </c>
      <c r="P36" s="45" t="s">
        <v>49</v>
      </c>
      <c r="Q36" s="45" t="s">
        <v>47</v>
      </c>
      <c r="R36" s="45" t="s">
        <v>47</v>
      </c>
      <c r="S36" s="45" t="s">
        <v>47</v>
      </c>
      <c r="T36" s="45" t="s">
        <v>47</v>
      </c>
      <c r="U36" s="45" t="s">
        <v>47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5">
        <v>0</v>
      </c>
      <c r="AD36" s="6">
        <v>0</v>
      </c>
      <c r="AE36" s="6" t="s">
        <v>24</v>
      </c>
      <c r="AF36" s="6" t="s">
        <v>24</v>
      </c>
      <c r="AG36" s="6" t="s">
        <v>24</v>
      </c>
      <c r="AH36" s="6" t="s">
        <v>24</v>
      </c>
      <c r="AI36" s="6" t="s">
        <v>24</v>
      </c>
    </row>
    <row r="37" spans="1:35">
      <c r="A37" s="9">
        <v>10036</v>
      </c>
      <c r="B37" s="9">
        <v>3</v>
      </c>
      <c r="C37" s="9" t="s">
        <v>23</v>
      </c>
      <c r="D37" s="9" t="s">
        <v>27</v>
      </c>
      <c r="E37" s="9" t="s">
        <v>86</v>
      </c>
      <c r="F37" s="9" t="s">
        <v>147</v>
      </c>
      <c r="G37" s="45">
        <v>100</v>
      </c>
      <c r="H37" s="45">
        <v>0</v>
      </c>
      <c r="I37" s="45">
        <v>2</v>
      </c>
      <c r="J37" s="45">
        <v>2</v>
      </c>
      <c r="K37" s="45">
        <v>2</v>
      </c>
      <c r="M37" s="45" t="s">
        <v>47</v>
      </c>
      <c r="N37" s="45">
        <v>1</v>
      </c>
      <c r="O37" s="45">
        <v>25</v>
      </c>
      <c r="P37" s="45" t="s">
        <v>49</v>
      </c>
      <c r="Q37" s="45" t="s">
        <v>47</v>
      </c>
      <c r="R37" s="45" t="s">
        <v>47</v>
      </c>
      <c r="S37" s="45" t="s">
        <v>47</v>
      </c>
      <c r="T37" s="45" t="s">
        <v>47</v>
      </c>
      <c r="U37" s="45" t="s">
        <v>47</v>
      </c>
      <c r="V37" s="45">
        <v>0</v>
      </c>
      <c r="W37" s="45">
        <v>0</v>
      </c>
      <c r="X37" s="45">
        <v>0</v>
      </c>
      <c r="Y37" s="45">
        <v>0</v>
      </c>
      <c r="Z37" s="45">
        <v>0</v>
      </c>
      <c r="AA37" s="45">
        <v>0</v>
      </c>
      <c r="AB37" s="45">
        <v>0</v>
      </c>
      <c r="AC37" s="45">
        <v>0</v>
      </c>
      <c r="AD37" s="6">
        <v>0</v>
      </c>
      <c r="AE37" s="6" t="s">
        <v>24</v>
      </c>
      <c r="AF37" s="6" t="s">
        <v>24</v>
      </c>
      <c r="AG37" s="6" t="s">
        <v>24</v>
      </c>
      <c r="AH37" s="6" t="s">
        <v>24</v>
      </c>
      <c r="AI37" s="6" t="s">
        <v>24</v>
      </c>
    </row>
    <row r="38" spans="1:35">
      <c r="A38" s="9">
        <v>10037</v>
      </c>
      <c r="B38" s="9">
        <v>3</v>
      </c>
      <c r="C38" s="9" t="s">
        <v>23</v>
      </c>
      <c r="D38" s="9" t="s">
        <v>27</v>
      </c>
      <c r="E38" s="9" t="s">
        <v>87</v>
      </c>
      <c r="F38" s="9" t="s">
        <v>148</v>
      </c>
      <c r="G38" s="45">
        <v>100</v>
      </c>
      <c r="H38" s="45">
        <v>0</v>
      </c>
      <c r="I38" s="45">
        <v>5</v>
      </c>
      <c r="J38" s="45">
        <v>2</v>
      </c>
      <c r="K38" s="45">
        <v>2</v>
      </c>
      <c r="M38" s="45" t="s">
        <v>47</v>
      </c>
      <c r="N38" s="45">
        <v>1</v>
      </c>
      <c r="O38" s="45">
        <v>25</v>
      </c>
      <c r="P38" s="45" t="s">
        <v>49</v>
      </c>
      <c r="Q38" s="45" t="s">
        <v>47</v>
      </c>
      <c r="R38" s="45" t="s">
        <v>47</v>
      </c>
      <c r="S38" s="45" t="s">
        <v>47</v>
      </c>
      <c r="T38" s="45" t="s">
        <v>47</v>
      </c>
      <c r="U38" s="45" t="s">
        <v>47</v>
      </c>
      <c r="V38" s="45">
        <v>0</v>
      </c>
      <c r="W38" s="45">
        <v>0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C38" s="45">
        <v>0</v>
      </c>
      <c r="AD38" s="6">
        <v>0</v>
      </c>
      <c r="AE38" s="6" t="s">
        <v>24</v>
      </c>
      <c r="AF38" s="6" t="s">
        <v>24</v>
      </c>
      <c r="AG38" s="6" t="s">
        <v>24</v>
      </c>
      <c r="AH38" s="6" t="s">
        <v>24</v>
      </c>
      <c r="AI38" s="6" t="s">
        <v>24</v>
      </c>
    </row>
    <row r="39" spans="1:35">
      <c r="A39" s="9">
        <v>10038</v>
      </c>
      <c r="B39" s="9">
        <v>3</v>
      </c>
      <c r="C39" s="9" t="s">
        <v>23</v>
      </c>
      <c r="D39" s="9" t="s">
        <v>27</v>
      </c>
      <c r="E39" s="9" t="s">
        <v>88</v>
      </c>
      <c r="F39" s="9" t="s">
        <v>149</v>
      </c>
      <c r="G39" s="45">
        <v>100</v>
      </c>
      <c r="H39" s="45">
        <v>0</v>
      </c>
      <c r="I39" s="45">
        <v>6</v>
      </c>
      <c r="J39" s="45">
        <v>2</v>
      </c>
      <c r="K39" s="45">
        <v>2</v>
      </c>
      <c r="M39" s="45" t="s">
        <v>47</v>
      </c>
      <c r="N39" s="45">
        <v>1</v>
      </c>
      <c r="O39" s="45">
        <v>25</v>
      </c>
      <c r="P39" s="45" t="s">
        <v>49</v>
      </c>
      <c r="Q39" s="45" t="s">
        <v>47</v>
      </c>
      <c r="R39" s="45" t="s">
        <v>47</v>
      </c>
      <c r="S39" s="45" t="s">
        <v>47</v>
      </c>
      <c r="T39" s="45" t="s">
        <v>47</v>
      </c>
      <c r="U39" s="45" t="s">
        <v>47</v>
      </c>
      <c r="V39" s="45">
        <v>0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  <c r="AD39" s="6">
        <v>0</v>
      </c>
      <c r="AE39" s="6" t="s">
        <v>24</v>
      </c>
      <c r="AF39" s="6" t="s">
        <v>24</v>
      </c>
      <c r="AG39" s="6" t="s">
        <v>24</v>
      </c>
      <c r="AH39" s="6" t="s">
        <v>24</v>
      </c>
      <c r="AI39" s="6" t="s">
        <v>24</v>
      </c>
    </row>
    <row r="40" spans="1:35">
      <c r="A40" s="9">
        <v>10039</v>
      </c>
      <c r="B40" s="9">
        <v>3</v>
      </c>
      <c r="C40" s="9" t="s">
        <v>23</v>
      </c>
      <c r="D40" s="9" t="s">
        <v>28</v>
      </c>
      <c r="E40" s="9" t="s">
        <v>89</v>
      </c>
      <c r="F40" s="9" t="s">
        <v>150</v>
      </c>
      <c r="G40" s="45">
        <v>120</v>
      </c>
      <c r="H40" s="45">
        <v>10</v>
      </c>
      <c r="I40" s="45">
        <v>10</v>
      </c>
      <c r="J40" s="45">
        <v>3.5</v>
      </c>
      <c r="K40" s="45">
        <v>3</v>
      </c>
      <c r="M40" s="45" t="s">
        <v>47</v>
      </c>
      <c r="N40" s="45">
        <v>1</v>
      </c>
      <c r="O40" s="45">
        <v>35</v>
      </c>
      <c r="P40" s="45" t="s">
        <v>49</v>
      </c>
      <c r="Q40" s="45" t="s">
        <v>480</v>
      </c>
      <c r="R40" s="45" t="s">
        <v>47</v>
      </c>
      <c r="S40" s="45" t="s">
        <v>47</v>
      </c>
      <c r="T40" s="45" t="s">
        <v>47</v>
      </c>
      <c r="U40" s="45" t="s">
        <v>47</v>
      </c>
      <c r="V40" s="45">
        <v>0</v>
      </c>
      <c r="W40" s="45">
        <v>0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6">
        <v>0</v>
      </c>
      <c r="AE40" s="6" t="s">
        <v>24</v>
      </c>
      <c r="AF40" s="6" t="s">
        <v>24</v>
      </c>
      <c r="AG40" s="6" t="s">
        <v>24</v>
      </c>
      <c r="AH40" s="6" t="s">
        <v>24</v>
      </c>
      <c r="AI40" s="6" t="s">
        <v>24</v>
      </c>
    </row>
    <row r="41" spans="1:35">
      <c r="A41" s="9">
        <v>10040</v>
      </c>
      <c r="B41" s="9">
        <v>3</v>
      </c>
      <c r="C41" s="9" t="s">
        <v>23</v>
      </c>
      <c r="D41" s="9" t="s">
        <v>28</v>
      </c>
      <c r="E41" s="9" t="s">
        <v>90</v>
      </c>
      <c r="F41" s="9" t="s">
        <v>151</v>
      </c>
      <c r="G41" s="45">
        <v>120</v>
      </c>
      <c r="H41" s="45">
        <v>10</v>
      </c>
      <c r="I41" s="45">
        <v>11</v>
      </c>
      <c r="J41" s="45">
        <v>2</v>
      </c>
      <c r="K41" s="45">
        <v>3</v>
      </c>
      <c r="M41" s="45" t="s">
        <v>47</v>
      </c>
      <c r="N41" s="45">
        <v>1</v>
      </c>
      <c r="O41" s="45">
        <v>35</v>
      </c>
      <c r="P41" s="45" t="s">
        <v>49</v>
      </c>
      <c r="Q41" s="45" t="s">
        <v>481</v>
      </c>
      <c r="R41" s="45" t="s">
        <v>47</v>
      </c>
      <c r="S41" s="45" t="s">
        <v>47</v>
      </c>
      <c r="T41" s="45" t="s">
        <v>47</v>
      </c>
      <c r="U41" s="45" t="s">
        <v>47</v>
      </c>
      <c r="V41" s="45">
        <v>0</v>
      </c>
      <c r="W41" s="45">
        <v>0</v>
      </c>
      <c r="X41" s="45">
        <v>0</v>
      </c>
      <c r="Y41" s="45">
        <v>0</v>
      </c>
      <c r="Z41" s="45">
        <v>0</v>
      </c>
      <c r="AA41" s="45">
        <v>0</v>
      </c>
      <c r="AB41" s="45">
        <v>0</v>
      </c>
      <c r="AC41" s="45">
        <v>0</v>
      </c>
      <c r="AD41" s="6">
        <v>0</v>
      </c>
      <c r="AE41" s="6" t="s">
        <v>24</v>
      </c>
      <c r="AF41" s="6" t="s">
        <v>24</v>
      </c>
      <c r="AG41" s="6" t="s">
        <v>24</v>
      </c>
      <c r="AH41" s="6" t="s">
        <v>24</v>
      </c>
      <c r="AI41" s="6" t="s">
        <v>24</v>
      </c>
    </row>
    <row r="42" spans="1:35">
      <c r="A42" s="9">
        <v>10041</v>
      </c>
      <c r="B42" s="9">
        <v>3</v>
      </c>
      <c r="C42" s="9" t="s">
        <v>23</v>
      </c>
      <c r="D42" s="9" t="s">
        <v>28</v>
      </c>
      <c r="E42" s="9" t="s">
        <v>91</v>
      </c>
      <c r="F42" s="9" t="s">
        <v>152</v>
      </c>
      <c r="G42" s="45">
        <v>120</v>
      </c>
      <c r="H42" s="45">
        <v>10</v>
      </c>
      <c r="I42" s="45">
        <v>9</v>
      </c>
      <c r="J42" s="45">
        <v>4</v>
      </c>
      <c r="K42" s="45">
        <v>3</v>
      </c>
      <c r="M42" s="45" t="s">
        <v>47</v>
      </c>
      <c r="N42" s="45">
        <v>1</v>
      </c>
      <c r="O42" s="45">
        <v>35</v>
      </c>
      <c r="P42" s="45" t="s">
        <v>49</v>
      </c>
      <c r="Q42" s="45" t="s">
        <v>482</v>
      </c>
      <c r="R42" s="45" t="s">
        <v>47</v>
      </c>
      <c r="S42" s="45" t="s">
        <v>47</v>
      </c>
      <c r="T42" s="45" t="s">
        <v>47</v>
      </c>
      <c r="U42" s="45" t="s">
        <v>47</v>
      </c>
      <c r="V42" s="45">
        <v>0</v>
      </c>
      <c r="W42" s="45">
        <v>0</v>
      </c>
      <c r="X42" s="45">
        <v>0</v>
      </c>
      <c r="Y42" s="45">
        <v>0</v>
      </c>
      <c r="Z42" s="45">
        <v>0</v>
      </c>
      <c r="AA42" s="45">
        <v>0</v>
      </c>
      <c r="AB42" s="45">
        <v>0</v>
      </c>
      <c r="AC42" s="45">
        <v>0</v>
      </c>
      <c r="AD42" s="6">
        <v>0</v>
      </c>
      <c r="AE42" s="6" t="s">
        <v>24</v>
      </c>
      <c r="AF42" s="6" t="s">
        <v>24</v>
      </c>
      <c r="AG42" s="6" t="s">
        <v>24</v>
      </c>
      <c r="AH42" s="6" t="s">
        <v>24</v>
      </c>
      <c r="AI42" s="6" t="s">
        <v>24</v>
      </c>
    </row>
    <row r="43" spans="1:35">
      <c r="A43" s="9">
        <v>10042</v>
      </c>
      <c r="B43" s="9">
        <v>3</v>
      </c>
      <c r="C43" s="9" t="s">
        <v>23</v>
      </c>
      <c r="D43" s="9" t="s">
        <v>28</v>
      </c>
      <c r="E43" s="9" t="s">
        <v>92</v>
      </c>
      <c r="F43" s="9" t="s">
        <v>153</v>
      </c>
      <c r="G43" s="45">
        <v>120</v>
      </c>
      <c r="H43" s="45">
        <v>10</v>
      </c>
      <c r="I43" s="45">
        <v>2</v>
      </c>
      <c r="J43" s="45">
        <v>2.5</v>
      </c>
      <c r="K43" s="45">
        <v>3</v>
      </c>
      <c r="M43" s="45" t="s">
        <v>47</v>
      </c>
      <c r="N43" s="45">
        <v>1</v>
      </c>
      <c r="O43" s="45">
        <v>35</v>
      </c>
      <c r="P43" s="45" t="s">
        <v>49</v>
      </c>
      <c r="Q43" s="45" t="s">
        <v>483</v>
      </c>
      <c r="R43" s="45" t="s">
        <v>47</v>
      </c>
      <c r="S43" s="45" t="s">
        <v>47</v>
      </c>
      <c r="T43" s="45" t="s">
        <v>47</v>
      </c>
      <c r="U43" s="45" t="s">
        <v>47</v>
      </c>
      <c r="V43" s="45">
        <v>0</v>
      </c>
      <c r="W43" s="45">
        <v>0</v>
      </c>
      <c r="X43" s="45">
        <v>0</v>
      </c>
      <c r="Y43" s="45">
        <v>0</v>
      </c>
      <c r="Z43" s="45">
        <v>0</v>
      </c>
      <c r="AA43" s="45">
        <v>0</v>
      </c>
      <c r="AB43" s="45">
        <v>0</v>
      </c>
      <c r="AC43" s="45">
        <v>0</v>
      </c>
      <c r="AD43" s="6">
        <v>0</v>
      </c>
      <c r="AE43" s="6" t="s">
        <v>24</v>
      </c>
      <c r="AF43" s="6" t="s">
        <v>24</v>
      </c>
      <c r="AG43" s="6" t="s">
        <v>24</v>
      </c>
      <c r="AH43" s="6" t="s">
        <v>24</v>
      </c>
      <c r="AI43" s="6" t="s">
        <v>24</v>
      </c>
    </row>
    <row r="44" spans="1:35">
      <c r="A44" s="9">
        <v>10043</v>
      </c>
      <c r="B44" s="9">
        <v>3</v>
      </c>
      <c r="C44" s="9" t="s">
        <v>23</v>
      </c>
      <c r="D44" s="9" t="s">
        <v>28</v>
      </c>
      <c r="E44" s="9" t="s">
        <v>93</v>
      </c>
      <c r="F44" s="9" t="s">
        <v>154</v>
      </c>
      <c r="G44" s="45">
        <v>120</v>
      </c>
      <c r="H44" s="45">
        <v>10</v>
      </c>
      <c r="I44" s="45">
        <v>3</v>
      </c>
      <c r="J44" s="45">
        <v>2</v>
      </c>
      <c r="K44" s="45">
        <v>3</v>
      </c>
      <c r="M44" s="45" t="s">
        <v>47</v>
      </c>
      <c r="N44" s="45">
        <v>1</v>
      </c>
      <c r="O44" s="45">
        <v>35</v>
      </c>
      <c r="P44" s="45" t="s">
        <v>49</v>
      </c>
      <c r="Q44" s="45" t="s">
        <v>484</v>
      </c>
      <c r="R44" s="45" t="s">
        <v>47</v>
      </c>
      <c r="S44" s="45" t="s">
        <v>47</v>
      </c>
      <c r="T44" s="45" t="s">
        <v>47</v>
      </c>
      <c r="U44" s="45" t="s">
        <v>47</v>
      </c>
      <c r="V44" s="45">
        <v>0</v>
      </c>
      <c r="W44" s="45">
        <v>0</v>
      </c>
      <c r="X44" s="45">
        <v>0</v>
      </c>
      <c r="Y44" s="45">
        <v>0</v>
      </c>
      <c r="Z44" s="45">
        <v>0</v>
      </c>
      <c r="AA44" s="45">
        <v>0</v>
      </c>
      <c r="AB44" s="45">
        <v>0</v>
      </c>
      <c r="AC44" s="45">
        <v>0</v>
      </c>
      <c r="AD44" s="6">
        <v>0</v>
      </c>
      <c r="AE44" s="6" t="s">
        <v>24</v>
      </c>
      <c r="AF44" s="6" t="s">
        <v>24</v>
      </c>
      <c r="AG44" s="6" t="s">
        <v>24</v>
      </c>
      <c r="AH44" s="6" t="s">
        <v>24</v>
      </c>
      <c r="AI44" s="6" t="s">
        <v>24</v>
      </c>
    </row>
    <row r="45" spans="1:35">
      <c r="A45" s="9">
        <v>10044</v>
      </c>
      <c r="B45" s="9">
        <v>3</v>
      </c>
      <c r="C45" s="9" t="s">
        <v>23</v>
      </c>
      <c r="D45" s="9" t="s">
        <v>29</v>
      </c>
      <c r="E45" s="9" t="s">
        <v>94</v>
      </c>
      <c r="F45" s="9" t="s">
        <v>155</v>
      </c>
      <c r="G45" s="45">
        <v>200</v>
      </c>
      <c r="H45" s="45">
        <v>50</v>
      </c>
      <c r="I45" s="45">
        <v>15</v>
      </c>
      <c r="J45" s="45">
        <v>0</v>
      </c>
      <c r="K45" s="45">
        <v>10</v>
      </c>
      <c r="M45" s="45" t="s">
        <v>47</v>
      </c>
      <c r="N45" s="45">
        <v>1</v>
      </c>
      <c r="O45" s="45">
        <v>70</v>
      </c>
      <c r="P45" s="45" t="s">
        <v>49</v>
      </c>
      <c r="Q45" s="45" t="s">
        <v>458</v>
      </c>
      <c r="R45" s="45" t="s">
        <v>456</v>
      </c>
      <c r="S45" s="45" t="s">
        <v>457</v>
      </c>
      <c r="T45" s="45" t="s">
        <v>459</v>
      </c>
      <c r="U45" s="45" t="s">
        <v>47</v>
      </c>
      <c r="V45" s="45">
        <v>0</v>
      </c>
      <c r="W45" s="45">
        <v>0</v>
      </c>
      <c r="X45" s="45">
        <v>0</v>
      </c>
      <c r="Y45" s="45">
        <v>0</v>
      </c>
      <c r="Z45" s="45">
        <v>0</v>
      </c>
      <c r="AA45" s="45">
        <v>0</v>
      </c>
      <c r="AB45" s="45">
        <v>0</v>
      </c>
      <c r="AC45" s="45">
        <v>0</v>
      </c>
      <c r="AD45" s="6">
        <v>0</v>
      </c>
      <c r="AE45" s="6" t="s">
        <v>24</v>
      </c>
      <c r="AF45" s="6" t="s">
        <v>24</v>
      </c>
      <c r="AG45" s="6" t="s">
        <v>24</v>
      </c>
      <c r="AH45" s="6" t="s">
        <v>24</v>
      </c>
      <c r="AI45" s="6" t="s">
        <v>24</v>
      </c>
    </row>
    <row r="46" spans="1:35">
      <c r="A46" s="9">
        <v>10045</v>
      </c>
      <c r="B46" s="9">
        <v>3</v>
      </c>
      <c r="C46" s="9" t="s">
        <v>23</v>
      </c>
      <c r="D46" s="9" t="s">
        <v>29</v>
      </c>
      <c r="E46" s="9" t="s">
        <v>95</v>
      </c>
      <c r="F46" s="9" t="s">
        <v>156</v>
      </c>
      <c r="G46" s="45">
        <v>200</v>
      </c>
      <c r="H46" s="45">
        <v>50</v>
      </c>
      <c r="I46" s="45">
        <v>20</v>
      </c>
      <c r="J46" s="45">
        <v>0</v>
      </c>
      <c r="K46" s="45">
        <v>10</v>
      </c>
      <c r="M46" s="45" t="s">
        <v>47</v>
      </c>
      <c r="N46" s="45">
        <v>1</v>
      </c>
      <c r="O46" s="45">
        <v>70</v>
      </c>
      <c r="P46" s="45" t="s">
        <v>49</v>
      </c>
      <c r="Q46" s="45" t="s">
        <v>460</v>
      </c>
      <c r="R46" s="45" t="s">
        <v>461</v>
      </c>
      <c r="S46" s="45" t="s">
        <v>462</v>
      </c>
      <c r="T46" s="45" t="s">
        <v>463</v>
      </c>
      <c r="U46" s="45" t="s">
        <v>47</v>
      </c>
      <c r="V46" s="45">
        <v>0</v>
      </c>
      <c r="W46" s="45">
        <v>0</v>
      </c>
      <c r="X46" s="45">
        <v>0</v>
      </c>
      <c r="Y46" s="45">
        <v>0</v>
      </c>
      <c r="Z46" s="45">
        <v>0</v>
      </c>
      <c r="AA46" s="45">
        <v>0</v>
      </c>
      <c r="AB46" s="45">
        <v>0</v>
      </c>
      <c r="AC46" s="45">
        <v>0</v>
      </c>
      <c r="AD46" s="6">
        <v>0</v>
      </c>
      <c r="AE46" s="6" t="s">
        <v>24</v>
      </c>
      <c r="AF46" s="6" t="s">
        <v>24</v>
      </c>
      <c r="AG46" s="6" t="s">
        <v>24</v>
      </c>
      <c r="AH46" s="6" t="s">
        <v>24</v>
      </c>
      <c r="AI46" s="6" t="s">
        <v>24</v>
      </c>
    </row>
    <row r="47" spans="1:35">
      <c r="A47" s="9">
        <v>10046</v>
      </c>
      <c r="B47" s="9">
        <v>3</v>
      </c>
      <c r="C47" s="9" t="s">
        <v>23</v>
      </c>
      <c r="D47" s="9" t="s">
        <v>29</v>
      </c>
      <c r="E47" s="9" t="s">
        <v>96</v>
      </c>
      <c r="F47" s="9" t="s">
        <v>157</v>
      </c>
      <c r="G47" s="45">
        <v>200</v>
      </c>
      <c r="H47" s="45">
        <v>50</v>
      </c>
      <c r="I47" s="45">
        <v>25</v>
      </c>
      <c r="J47" s="45">
        <v>5</v>
      </c>
      <c r="K47" s="45">
        <v>10</v>
      </c>
      <c r="M47" s="45" t="s">
        <v>47</v>
      </c>
      <c r="N47" s="45">
        <v>1</v>
      </c>
      <c r="O47" s="45">
        <v>70</v>
      </c>
      <c r="P47" s="45" t="s">
        <v>49</v>
      </c>
      <c r="Q47" s="45" t="s">
        <v>464</v>
      </c>
      <c r="R47" s="45" t="s">
        <v>465</v>
      </c>
      <c r="S47" s="45" t="s">
        <v>466</v>
      </c>
      <c r="T47" s="45" t="s">
        <v>467</v>
      </c>
      <c r="U47" s="45" t="s">
        <v>47</v>
      </c>
      <c r="V47" s="45">
        <v>0</v>
      </c>
      <c r="W47" s="45">
        <v>0</v>
      </c>
      <c r="X47" s="45">
        <v>0</v>
      </c>
      <c r="Y47" s="45">
        <v>0</v>
      </c>
      <c r="Z47" s="45">
        <v>0</v>
      </c>
      <c r="AA47" s="45">
        <v>0</v>
      </c>
      <c r="AB47" s="45">
        <v>0</v>
      </c>
      <c r="AC47" s="45">
        <v>0</v>
      </c>
      <c r="AD47" s="6">
        <v>0</v>
      </c>
      <c r="AE47" s="6" t="s">
        <v>24</v>
      </c>
      <c r="AF47" s="6" t="s">
        <v>24</v>
      </c>
      <c r="AG47" s="6" t="s">
        <v>24</v>
      </c>
      <c r="AH47" s="6" t="s">
        <v>24</v>
      </c>
      <c r="AI47" s="6" t="s">
        <v>24</v>
      </c>
    </row>
    <row r="48" spans="1:35">
      <c r="A48" s="10">
        <v>10047</v>
      </c>
      <c r="B48" s="10">
        <v>4</v>
      </c>
      <c r="C48" s="10" t="s">
        <v>23</v>
      </c>
      <c r="D48" s="10" t="s">
        <v>27</v>
      </c>
      <c r="E48" s="10" t="s">
        <v>97</v>
      </c>
      <c r="F48" s="10" t="s">
        <v>158</v>
      </c>
      <c r="G48" s="45">
        <v>100</v>
      </c>
      <c r="H48" s="45">
        <v>0</v>
      </c>
      <c r="I48" s="45">
        <v>3</v>
      </c>
      <c r="J48" s="45">
        <v>2</v>
      </c>
      <c r="K48" s="45">
        <v>2</v>
      </c>
      <c r="M48" s="45" t="s">
        <v>47</v>
      </c>
      <c r="N48" s="45">
        <v>1</v>
      </c>
      <c r="O48" s="45">
        <v>50</v>
      </c>
      <c r="P48" s="45" t="s">
        <v>49</v>
      </c>
      <c r="Q48" s="45" t="s">
        <v>47</v>
      </c>
      <c r="R48" s="45" t="s">
        <v>47</v>
      </c>
      <c r="S48" s="45" t="s">
        <v>47</v>
      </c>
      <c r="T48" s="45" t="s">
        <v>47</v>
      </c>
      <c r="U48" s="45" t="s">
        <v>47</v>
      </c>
      <c r="V48" s="45">
        <v>0</v>
      </c>
      <c r="W48" s="45">
        <v>0</v>
      </c>
      <c r="X48" s="45">
        <v>0</v>
      </c>
      <c r="Y48" s="45">
        <v>0</v>
      </c>
      <c r="Z48" s="45">
        <v>0</v>
      </c>
      <c r="AA48" s="45">
        <v>0</v>
      </c>
      <c r="AB48" s="45">
        <v>0</v>
      </c>
      <c r="AC48" s="45">
        <v>0</v>
      </c>
      <c r="AD48" s="6">
        <v>0</v>
      </c>
      <c r="AE48" s="6" t="s">
        <v>24</v>
      </c>
      <c r="AF48" s="6" t="s">
        <v>24</v>
      </c>
      <c r="AG48" s="6" t="s">
        <v>24</v>
      </c>
      <c r="AH48" s="6" t="s">
        <v>24</v>
      </c>
      <c r="AI48" s="6" t="s">
        <v>24</v>
      </c>
    </row>
    <row r="49" spans="1:35">
      <c r="A49" s="10">
        <v>10048</v>
      </c>
      <c r="B49" s="10">
        <v>4</v>
      </c>
      <c r="C49" s="10" t="s">
        <v>23</v>
      </c>
      <c r="D49" s="10" t="s">
        <v>27</v>
      </c>
      <c r="E49" s="10" t="s">
        <v>98</v>
      </c>
      <c r="F49" s="10" t="s">
        <v>159</v>
      </c>
      <c r="G49" s="45">
        <v>100</v>
      </c>
      <c r="H49" s="45">
        <v>0</v>
      </c>
      <c r="I49" s="45">
        <v>2</v>
      </c>
      <c r="J49" s="45">
        <v>2</v>
      </c>
      <c r="K49" s="45">
        <v>2</v>
      </c>
      <c r="M49" s="45" t="s">
        <v>47</v>
      </c>
      <c r="N49" s="45">
        <v>1</v>
      </c>
      <c r="O49" s="45">
        <v>50</v>
      </c>
      <c r="P49" s="45" t="s">
        <v>49</v>
      </c>
      <c r="Q49" s="45" t="s">
        <v>47</v>
      </c>
      <c r="R49" s="45" t="s">
        <v>47</v>
      </c>
      <c r="S49" s="45" t="s">
        <v>47</v>
      </c>
      <c r="T49" s="45" t="s">
        <v>47</v>
      </c>
      <c r="U49" s="45" t="s">
        <v>47</v>
      </c>
      <c r="V49" s="45">
        <v>0</v>
      </c>
      <c r="W49" s="45">
        <v>0</v>
      </c>
      <c r="X49" s="45">
        <v>0</v>
      </c>
      <c r="Y49" s="45">
        <v>0</v>
      </c>
      <c r="Z49" s="45">
        <v>0</v>
      </c>
      <c r="AA49" s="45">
        <v>0</v>
      </c>
      <c r="AB49" s="45">
        <v>0</v>
      </c>
      <c r="AC49" s="45">
        <v>0</v>
      </c>
      <c r="AD49" s="6">
        <v>0</v>
      </c>
      <c r="AE49" s="6" t="s">
        <v>24</v>
      </c>
      <c r="AF49" s="6" t="s">
        <v>24</v>
      </c>
      <c r="AG49" s="6" t="s">
        <v>24</v>
      </c>
      <c r="AH49" s="6" t="s">
        <v>24</v>
      </c>
      <c r="AI49" s="6" t="s">
        <v>24</v>
      </c>
    </row>
    <row r="50" spans="1:35">
      <c r="A50" s="10">
        <v>10049</v>
      </c>
      <c r="B50" s="10">
        <v>4</v>
      </c>
      <c r="C50" s="10" t="s">
        <v>23</v>
      </c>
      <c r="D50" s="10" t="s">
        <v>27</v>
      </c>
      <c r="E50" s="10" t="s">
        <v>99</v>
      </c>
      <c r="F50" s="10" t="s">
        <v>160</v>
      </c>
      <c r="G50" s="45">
        <v>100</v>
      </c>
      <c r="H50" s="45">
        <v>0</v>
      </c>
      <c r="I50" s="45">
        <v>4</v>
      </c>
      <c r="J50" s="45">
        <v>2</v>
      </c>
      <c r="K50" s="45">
        <v>2</v>
      </c>
      <c r="M50" s="45" t="s">
        <v>47</v>
      </c>
      <c r="N50" s="45">
        <v>1</v>
      </c>
      <c r="O50" s="45">
        <v>50</v>
      </c>
      <c r="P50" s="45" t="s">
        <v>49</v>
      </c>
      <c r="Q50" s="45" t="s">
        <v>47</v>
      </c>
      <c r="R50" s="45" t="s">
        <v>47</v>
      </c>
      <c r="S50" s="45" t="s">
        <v>47</v>
      </c>
      <c r="T50" s="45" t="s">
        <v>47</v>
      </c>
      <c r="U50" s="45" t="s">
        <v>47</v>
      </c>
      <c r="V50" s="45">
        <v>0</v>
      </c>
      <c r="W50" s="45">
        <v>0</v>
      </c>
      <c r="X50" s="45">
        <v>0</v>
      </c>
      <c r="Y50" s="45">
        <v>0</v>
      </c>
      <c r="Z50" s="45">
        <v>0</v>
      </c>
      <c r="AA50" s="45">
        <v>0</v>
      </c>
      <c r="AB50" s="45">
        <v>0</v>
      </c>
      <c r="AC50" s="45">
        <v>0</v>
      </c>
      <c r="AD50" s="6">
        <v>0</v>
      </c>
      <c r="AE50" s="6" t="s">
        <v>24</v>
      </c>
      <c r="AF50" s="6" t="s">
        <v>24</v>
      </c>
      <c r="AG50" s="6" t="s">
        <v>24</v>
      </c>
      <c r="AH50" s="6" t="s">
        <v>24</v>
      </c>
      <c r="AI50" s="6" t="s">
        <v>24</v>
      </c>
    </row>
    <row r="51" spans="1:35">
      <c r="A51" s="10">
        <v>10050</v>
      </c>
      <c r="B51" s="10">
        <v>4</v>
      </c>
      <c r="C51" s="10" t="s">
        <v>23</v>
      </c>
      <c r="D51" s="10" t="s">
        <v>27</v>
      </c>
      <c r="E51" s="10" t="s">
        <v>100</v>
      </c>
      <c r="F51" s="10" t="s">
        <v>161</v>
      </c>
      <c r="G51" s="45">
        <v>100</v>
      </c>
      <c r="H51" s="45">
        <v>0</v>
      </c>
      <c r="I51" s="45">
        <v>3</v>
      </c>
      <c r="J51" s="45">
        <v>2</v>
      </c>
      <c r="K51" s="45">
        <v>2</v>
      </c>
      <c r="M51" s="45" t="s">
        <v>47</v>
      </c>
      <c r="N51" s="45">
        <v>1</v>
      </c>
      <c r="O51" s="45">
        <v>50</v>
      </c>
      <c r="P51" s="45" t="s">
        <v>49</v>
      </c>
      <c r="Q51" s="45" t="s">
        <v>47</v>
      </c>
      <c r="R51" s="45" t="s">
        <v>47</v>
      </c>
      <c r="S51" s="45" t="s">
        <v>47</v>
      </c>
      <c r="T51" s="45" t="s">
        <v>47</v>
      </c>
      <c r="U51" s="45" t="s">
        <v>47</v>
      </c>
      <c r="V51" s="45">
        <v>0</v>
      </c>
      <c r="W51" s="45">
        <v>0</v>
      </c>
      <c r="X51" s="45">
        <v>0</v>
      </c>
      <c r="Y51" s="45">
        <v>0</v>
      </c>
      <c r="Z51" s="45">
        <v>0</v>
      </c>
      <c r="AA51" s="45">
        <v>0</v>
      </c>
      <c r="AB51" s="45">
        <v>0</v>
      </c>
      <c r="AC51" s="45">
        <v>0</v>
      </c>
      <c r="AD51" s="6">
        <v>0</v>
      </c>
      <c r="AE51" s="6" t="s">
        <v>24</v>
      </c>
      <c r="AF51" s="6" t="s">
        <v>24</v>
      </c>
      <c r="AG51" s="6" t="s">
        <v>24</v>
      </c>
      <c r="AH51" s="6" t="s">
        <v>24</v>
      </c>
      <c r="AI51" s="6" t="s">
        <v>24</v>
      </c>
    </row>
    <row r="52" spans="1:35">
      <c r="A52" s="10">
        <v>10051</v>
      </c>
      <c r="B52" s="10">
        <v>4</v>
      </c>
      <c r="C52" s="10" t="s">
        <v>23</v>
      </c>
      <c r="D52" s="10" t="s">
        <v>27</v>
      </c>
      <c r="E52" s="10" t="s">
        <v>101</v>
      </c>
      <c r="F52" s="10" t="s">
        <v>162</v>
      </c>
      <c r="G52" s="45">
        <v>100</v>
      </c>
      <c r="H52" s="45">
        <v>0</v>
      </c>
      <c r="I52" s="45">
        <v>2</v>
      </c>
      <c r="J52" s="45">
        <v>2</v>
      </c>
      <c r="K52" s="45">
        <v>2</v>
      </c>
      <c r="M52" s="45" t="s">
        <v>47</v>
      </c>
      <c r="N52" s="45">
        <v>1</v>
      </c>
      <c r="O52" s="45">
        <v>50</v>
      </c>
      <c r="P52" s="45" t="s">
        <v>49</v>
      </c>
      <c r="Q52" s="45" t="s">
        <v>47</v>
      </c>
      <c r="R52" s="45" t="s">
        <v>47</v>
      </c>
      <c r="S52" s="45" t="s">
        <v>47</v>
      </c>
      <c r="T52" s="45" t="s">
        <v>47</v>
      </c>
      <c r="U52" s="45" t="s">
        <v>47</v>
      </c>
      <c r="V52" s="45">
        <v>0</v>
      </c>
      <c r="W52" s="45">
        <v>0</v>
      </c>
      <c r="X52" s="45">
        <v>0</v>
      </c>
      <c r="Y52" s="45">
        <v>0</v>
      </c>
      <c r="Z52" s="45">
        <v>0</v>
      </c>
      <c r="AA52" s="45">
        <v>0</v>
      </c>
      <c r="AB52" s="45">
        <v>0</v>
      </c>
      <c r="AC52" s="45">
        <v>0</v>
      </c>
      <c r="AD52" s="6">
        <v>0</v>
      </c>
      <c r="AE52" s="6" t="s">
        <v>24</v>
      </c>
      <c r="AF52" s="6" t="s">
        <v>24</v>
      </c>
      <c r="AG52" s="6" t="s">
        <v>24</v>
      </c>
      <c r="AH52" s="6" t="s">
        <v>24</v>
      </c>
      <c r="AI52" s="6" t="s">
        <v>24</v>
      </c>
    </row>
    <row r="53" spans="1:35">
      <c r="A53" s="10">
        <v>10052</v>
      </c>
      <c r="B53" s="10">
        <v>4</v>
      </c>
      <c r="C53" s="10" t="s">
        <v>23</v>
      </c>
      <c r="D53" s="10" t="s">
        <v>27</v>
      </c>
      <c r="E53" s="10" t="s">
        <v>102</v>
      </c>
      <c r="F53" s="10" t="s">
        <v>163</v>
      </c>
      <c r="G53" s="45">
        <v>100</v>
      </c>
      <c r="H53" s="45">
        <v>0</v>
      </c>
      <c r="I53" s="45">
        <v>5</v>
      </c>
      <c r="J53" s="45">
        <v>2</v>
      </c>
      <c r="K53" s="45">
        <v>2</v>
      </c>
      <c r="M53" s="45" t="s">
        <v>47</v>
      </c>
      <c r="N53" s="45">
        <v>1</v>
      </c>
      <c r="O53" s="45">
        <v>50</v>
      </c>
      <c r="P53" s="45" t="s">
        <v>49</v>
      </c>
      <c r="Q53" s="45" t="s">
        <v>47</v>
      </c>
      <c r="R53" s="45" t="s">
        <v>47</v>
      </c>
      <c r="S53" s="45" t="s">
        <v>47</v>
      </c>
      <c r="T53" s="45" t="s">
        <v>47</v>
      </c>
      <c r="U53" s="45" t="s">
        <v>47</v>
      </c>
      <c r="V53" s="45">
        <v>0</v>
      </c>
      <c r="W53" s="45">
        <v>0</v>
      </c>
      <c r="X53" s="45">
        <v>0</v>
      </c>
      <c r="Y53" s="45">
        <v>0</v>
      </c>
      <c r="Z53" s="45">
        <v>0</v>
      </c>
      <c r="AA53" s="45">
        <v>0</v>
      </c>
      <c r="AB53" s="45">
        <v>0</v>
      </c>
      <c r="AC53" s="45">
        <v>0</v>
      </c>
      <c r="AD53" s="6">
        <v>0</v>
      </c>
      <c r="AE53" s="6" t="s">
        <v>24</v>
      </c>
      <c r="AF53" s="6" t="s">
        <v>24</v>
      </c>
      <c r="AG53" s="6" t="s">
        <v>24</v>
      </c>
      <c r="AH53" s="6" t="s">
        <v>24</v>
      </c>
      <c r="AI53" s="6" t="s">
        <v>24</v>
      </c>
    </row>
    <row r="54" spans="1:35">
      <c r="A54" s="10">
        <v>10053</v>
      </c>
      <c r="B54" s="10">
        <v>4</v>
      </c>
      <c r="C54" s="10" t="s">
        <v>23</v>
      </c>
      <c r="D54" s="10" t="s">
        <v>27</v>
      </c>
      <c r="E54" s="10" t="s">
        <v>103</v>
      </c>
      <c r="F54" s="10" t="s">
        <v>164</v>
      </c>
      <c r="G54" s="45">
        <v>100</v>
      </c>
      <c r="H54" s="45">
        <v>0</v>
      </c>
      <c r="I54" s="45">
        <v>6</v>
      </c>
      <c r="J54" s="45">
        <v>2</v>
      </c>
      <c r="K54" s="45">
        <v>2</v>
      </c>
      <c r="M54" s="45" t="s">
        <v>47</v>
      </c>
      <c r="N54" s="45">
        <v>1</v>
      </c>
      <c r="O54" s="45">
        <v>50</v>
      </c>
      <c r="P54" s="45" t="s">
        <v>49</v>
      </c>
      <c r="Q54" s="45" t="s">
        <v>47</v>
      </c>
      <c r="R54" s="45" t="s">
        <v>47</v>
      </c>
      <c r="S54" s="45" t="s">
        <v>47</v>
      </c>
      <c r="T54" s="45" t="s">
        <v>47</v>
      </c>
      <c r="U54" s="45" t="s">
        <v>47</v>
      </c>
      <c r="V54" s="45">
        <v>0</v>
      </c>
      <c r="W54" s="45">
        <v>0</v>
      </c>
      <c r="X54" s="45">
        <v>0</v>
      </c>
      <c r="Y54" s="45">
        <v>0</v>
      </c>
      <c r="Z54" s="45">
        <v>0</v>
      </c>
      <c r="AA54" s="45">
        <v>0</v>
      </c>
      <c r="AB54" s="45">
        <v>0</v>
      </c>
      <c r="AC54" s="45">
        <v>0</v>
      </c>
      <c r="AD54" s="6">
        <v>0</v>
      </c>
      <c r="AE54" s="6" t="s">
        <v>24</v>
      </c>
      <c r="AF54" s="6" t="s">
        <v>24</v>
      </c>
      <c r="AG54" s="6" t="s">
        <v>24</v>
      </c>
      <c r="AH54" s="6" t="s">
        <v>24</v>
      </c>
      <c r="AI54" s="6" t="s">
        <v>24</v>
      </c>
    </row>
    <row r="55" spans="1:35">
      <c r="A55" s="10">
        <v>10054</v>
      </c>
      <c r="B55" s="10">
        <v>4</v>
      </c>
      <c r="C55" s="10" t="s">
        <v>23</v>
      </c>
      <c r="D55" s="10" t="s">
        <v>28</v>
      </c>
      <c r="E55" s="10" t="s">
        <v>104</v>
      </c>
      <c r="F55" s="10" t="s">
        <v>165</v>
      </c>
      <c r="G55" s="45">
        <v>120</v>
      </c>
      <c r="H55" s="45">
        <v>10</v>
      </c>
      <c r="I55" s="45">
        <v>10</v>
      </c>
      <c r="J55" s="45">
        <v>3.5</v>
      </c>
      <c r="K55" s="45">
        <v>3</v>
      </c>
      <c r="M55" s="45" t="s">
        <v>47</v>
      </c>
      <c r="N55" s="45">
        <v>1</v>
      </c>
      <c r="O55" s="45">
        <v>80</v>
      </c>
      <c r="P55" s="45" t="s">
        <v>49</v>
      </c>
      <c r="Q55" s="45" t="s">
        <v>480</v>
      </c>
      <c r="R55" s="45" t="s">
        <v>47</v>
      </c>
      <c r="S55" s="45" t="s">
        <v>47</v>
      </c>
      <c r="T55" s="45" t="s">
        <v>47</v>
      </c>
      <c r="U55" s="45" t="s">
        <v>47</v>
      </c>
      <c r="V55" s="45">
        <v>0</v>
      </c>
      <c r="W55" s="45">
        <v>0</v>
      </c>
      <c r="X55" s="45">
        <v>0</v>
      </c>
      <c r="Y55" s="45">
        <v>0</v>
      </c>
      <c r="Z55" s="45">
        <v>0</v>
      </c>
      <c r="AA55" s="45">
        <v>0</v>
      </c>
      <c r="AB55" s="45">
        <v>0</v>
      </c>
      <c r="AC55" s="45">
        <v>0</v>
      </c>
      <c r="AD55" s="6">
        <v>0</v>
      </c>
      <c r="AE55" s="6" t="s">
        <v>24</v>
      </c>
      <c r="AF55" s="6" t="s">
        <v>24</v>
      </c>
      <c r="AG55" s="6" t="s">
        <v>24</v>
      </c>
      <c r="AH55" s="6" t="s">
        <v>24</v>
      </c>
      <c r="AI55" s="6" t="s">
        <v>24</v>
      </c>
    </row>
    <row r="56" spans="1:35">
      <c r="A56" s="10">
        <v>10055</v>
      </c>
      <c r="B56" s="10">
        <v>4</v>
      </c>
      <c r="C56" s="10" t="s">
        <v>23</v>
      </c>
      <c r="D56" s="10" t="s">
        <v>28</v>
      </c>
      <c r="E56" s="10" t="s">
        <v>105</v>
      </c>
      <c r="F56" s="10" t="s">
        <v>166</v>
      </c>
      <c r="G56" s="45">
        <v>120</v>
      </c>
      <c r="H56" s="45">
        <v>10</v>
      </c>
      <c r="I56" s="45">
        <v>11</v>
      </c>
      <c r="J56" s="45">
        <v>2</v>
      </c>
      <c r="K56" s="45">
        <v>3</v>
      </c>
      <c r="M56" s="45" t="s">
        <v>47</v>
      </c>
      <c r="N56" s="45">
        <v>1</v>
      </c>
      <c r="O56" s="45">
        <v>80</v>
      </c>
      <c r="P56" s="45" t="s">
        <v>49</v>
      </c>
      <c r="Q56" s="45" t="s">
        <v>481</v>
      </c>
      <c r="R56" s="45" t="s">
        <v>47</v>
      </c>
      <c r="S56" s="45" t="s">
        <v>47</v>
      </c>
      <c r="T56" s="45" t="s">
        <v>47</v>
      </c>
      <c r="U56" s="45" t="s">
        <v>47</v>
      </c>
      <c r="V56" s="45">
        <v>0</v>
      </c>
      <c r="W56" s="45">
        <v>0</v>
      </c>
      <c r="X56" s="45">
        <v>0</v>
      </c>
      <c r="Y56" s="45">
        <v>0</v>
      </c>
      <c r="Z56" s="45">
        <v>0</v>
      </c>
      <c r="AA56" s="45">
        <v>0</v>
      </c>
      <c r="AB56" s="45">
        <v>0</v>
      </c>
      <c r="AC56" s="45">
        <v>0</v>
      </c>
      <c r="AD56" s="6">
        <v>0</v>
      </c>
      <c r="AE56" s="6" t="s">
        <v>24</v>
      </c>
      <c r="AF56" s="6" t="s">
        <v>24</v>
      </c>
      <c r="AG56" s="6" t="s">
        <v>24</v>
      </c>
      <c r="AH56" s="6" t="s">
        <v>24</v>
      </c>
      <c r="AI56" s="6" t="s">
        <v>24</v>
      </c>
    </row>
    <row r="57" spans="1:35">
      <c r="A57" s="10">
        <v>10056</v>
      </c>
      <c r="B57" s="10">
        <v>4</v>
      </c>
      <c r="C57" s="10" t="s">
        <v>23</v>
      </c>
      <c r="D57" s="10" t="s">
        <v>28</v>
      </c>
      <c r="E57" s="10" t="s">
        <v>106</v>
      </c>
      <c r="F57" s="10" t="s">
        <v>167</v>
      </c>
      <c r="G57" s="45">
        <v>120</v>
      </c>
      <c r="H57" s="45">
        <v>10</v>
      </c>
      <c r="I57" s="45">
        <v>9</v>
      </c>
      <c r="J57" s="45">
        <v>4</v>
      </c>
      <c r="K57" s="45">
        <v>3</v>
      </c>
      <c r="M57" s="45" t="s">
        <v>47</v>
      </c>
      <c r="N57" s="45">
        <v>1</v>
      </c>
      <c r="O57" s="45">
        <v>80</v>
      </c>
      <c r="P57" s="45" t="s">
        <v>49</v>
      </c>
      <c r="Q57" s="45" t="s">
        <v>482</v>
      </c>
      <c r="R57" s="45" t="s">
        <v>47</v>
      </c>
      <c r="S57" s="45" t="s">
        <v>47</v>
      </c>
      <c r="T57" s="45" t="s">
        <v>47</v>
      </c>
      <c r="U57" s="45" t="s">
        <v>47</v>
      </c>
      <c r="V57" s="45">
        <v>0</v>
      </c>
      <c r="W57" s="45">
        <v>0</v>
      </c>
      <c r="X57" s="45">
        <v>0</v>
      </c>
      <c r="Y57" s="45">
        <v>0</v>
      </c>
      <c r="Z57" s="45">
        <v>0</v>
      </c>
      <c r="AA57" s="45">
        <v>0</v>
      </c>
      <c r="AB57" s="45">
        <v>0</v>
      </c>
      <c r="AC57" s="45">
        <v>0</v>
      </c>
      <c r="AD57" s="6">
        <v>0</v>
      </c>
      <c r="AE57" s="6" t="s">
        <v>24</v>
      </c>
      <c r="AF57" s="6" t="s">
        <v>24</v>
      </c>
      <c r="AG57" s="6" t="s">
        <v>24</v>
      </c>
      <c r="AH57" s="6" t="s">
        <v>24</v>
      </c>
      <c r="AI57" s="6" t="s">
        <v>24</v>
      </c>
    </row>
    <row r="58" spans="1:35">
      <c r="A58" s="10">
        <v>10057</v>
      </c>
      <c r="B58" s="10">
        <v>4</v>
      </c>
      <c r="C58" s="10" t="s">
        <v>23</v>
      </c>
      <c r="D58" s="10" t="s">
        <v>28</v>
      </c>
      <c r="E58" s="10" t="s">
        <v>107</v>
      </c>
      <c r="F58" s="10" t="s">
        <v>168</v>
      </c>
      <c r="G58" s="45">
        <v>120</v>
      </c>
      <c r="H58" s="45">
        <v>10</v>
      </c>
      <c r="I58" s="45">
        <v>2</v>
      </c>
      <c r="J58" s="45">
        <v>2.5</v>
      </c>
      <c r="K58" s="45">
        <v>3</v>
      </c>
      <c r="M58" s="45" t="s">
        <v>47</v>
      </c>
      <c r="N58" s="45">
        <v>1</v>
      </c>
      <c r="O58" s="45">
        <v>80</v>
      </c>
      <c r="P58" s="45" t="s">
        <v>49</v>
      </c>
      <c r="Q58" s="45" t="s">
        <v>483</v>
      </c>
      <c r="R58" s="45" t="s">
        <v>47</v>
      </c>
      <c r="S58" s="45" t="s">
        <v>47</v>
      </c>
      <c r="T58" s="45" t="s">
        <v>47</v>
      </c>
      <c r="U58" s="45" t="s">
        <v>47</v>
      </c>
      <c r="V58" s="45">
        <v>0</v>
      </c>
      <c r="W58" s="45">
        <v>0</v>
      </c>
      <c r="X58" s="45">
        <v>0</v>
      </c>
      <c r="Y58" s="45">
        <v>0</v>
      </c>
      <c r="Z58" s="45">
        <v>0</v>
      </c>
      <c r="AA58" s="45">
        <v>0</v>
      </c>
      <c r="AB58" s="45">
        <v>0</v>
      </c>
      <c r="AC58" s="45">
        <v>0</v>
      </c>
      <c r="AD58" s="6">
        <v>0</v>
      </c>
      <c r="AE58" s="6" t="s">
        <v>24</v>
      </c>
      <c r="AF58" s="6" t="s">
        <v>24</v>
      </c>
      <c r="AG58" s="6" t="s">
        <v>24</v>
      </c>
      <c r="AH58" s="6" t="s">
        <v>24</v>
      </c>
      <c r="AI58" s="6" t="s">
        <v>24</v>
      </c>
    </row>
    <row r="59" spans="1:35">
      <c r="A59" s="10">
        <v>10058</v>
      </c>
      <c r="B59" s="10">
        <v>4</v>
      </c>
      <c r="C59" s="10" t="s">
        <v>23</v>
      </c>
      <c r="D59" s="10" t="s">
        <v>28</v>
      </c>
      <c r="E59" s="10" t="s">
        <v>108</v>
      </c>
      <c r="F59" s="10" t="s">
        <v>169</v>
      </c>
      <c r="G59" s="45">
        <v>120</v>
      </c>
      <c r="H59" s="45">
        <v>10</v>
      </c>
      <c r="I59" s="45">
        <v>3</v>
      </c>
      <c r="J59" s="45">
        <v>2</v>
      </c>
      <c r="K59" s="45">
        <v>3</v>
      </c>
      <c r="M59" s="45" t="s">
        <v>47</v>
      </c>
      <c r="N59" s="45">
        <v>1</v>
      </c>
      <c r="O59" s="45">
        <v>80</v>
      </c>
      <c r="P59" s="45" t="s">
        <v>49</v>
      </c>
      <c r="Q59" s="45" t="s">
        <v>484</v>
      </c>
      <c r="R59" s="45" t="s">
        <v>47</v>
      </c>
      <c r="S59" s="45" t="s">
        <v>47</v>
      </c>
      <c r="T59" s="45" t="s">
        <v>47</v>
      </c>
      <c r="U59" s="45" t="s">
        <v>47</v>
      </c>
      <c r="V59" s="45">
        <v>0</v>
      </c>
      <c r="W59" s="45">
        <v>0</v>
      </c>
      <c r="X59" s="45">
        <v>0</v>
      </c>
      <c r="Y59" s="45">
        <v>0</v>
      </c>
      <c r="Z59" s="45">
        <v>0</v>
      </c>
      <c r="AA59" s="45">
        <v>0</v>
      </c>
      <c r="AB59" s="45">
        <v>0</v>
      </c>
      <c r="AC59" s="45">
        <v>0</v>
      </c>
      <c r="AD59" s="6">
        <v>0</v>
      </c>
      <c r="AE59" s="6" t="s">
        <v>24</v>
      </c>
      <c r="AF59" s="6" t="s">
        <v>24</v>
      </c>
      <c r="AG59" s="6" t="s">
        <v>24</v>
      </c>
      <c r="AH59" s="6" t="s">
        <v>24</v>
      </c>
      <c r="AI59" s="6" t="s">
        <v>24</v>
      </c>
    </row>
    <row r="60" spans="1:35">
      <c r="A60" s="10">
        <v>10059</v>
      </c>
      <c r="B60" s="10">
        <v>4</v>
      </c>
      <c r="C60" s="10" t="s">
        <v>23</v>
      </c>
      <c r="D60" s="10" t="s">
        <v>29</v>
      </c>
      <c r="E60" s="10" t="s">
        <v>109</v>
      </c>
      <c r="F60" s="10" t="s">
        <v>170</v>
      </c>
      <c r="G60" s="45">
        <v>200</v>
      </c>
      <c r="H60" s="45">
        <v>50</v>
      </c>
      <c r="I60" s="45">
        <v>15</v>
      </c>
      <c r="J60" s="45">
        <v>0</v>
      </c>
      <c r="K60" s="45">
        <v>10</v>
      </c>
      <c r="M60" s="45" t="s">
        <v>47</v>
      </c>
      <c r="N60" s="45">
        <v>1</v>
      </c>
      <c r="O60" s="45">
        <v>100</v>
      </c>
      <c r="P60" s="45" t="s">
        <v>49</v>
      </c>
      <c r="Q60" s="45" t="s">
        <v>468</v>
      </c>
      <c r="R60" s="45" t="s">
        <v>469</v>
      </c>
      <c r="S60" s="45" t="s">
        <v>470</v>
      </c>
      <c r="T60" s="45" t="s">
        <v>471</v>
      </c>
      <c r="U60" s="45" t="s">
        <v>47</v>
      </c>
      <c r="V60" s="45">
        <v>0</v>
      </c>
      <c r="W60" s="45">
        <v>0</v>
      </c>
      <c r="X60" s="45">
        <v>0</v>
      </c>
      <c r="Y60" s="45">
        <v>0</v>
      </c>
      <c r="Z60" s="45">
        <v>0</v>
      </c>
      <c r="AA60" s="45">
        <v>0</v>
      </c>
      <c r="AB60" s="45">
        <v>0</v>
      </c>
      <c r="AC60" s="45">
        <v>0</v>
      </c>
      <c r="AD60" s="6">
        <v>0</v>
      </c>
      <c r="AE60" s="6" t="s">
        <v>24</v>
      </c>
      <c r="AF60" s="6" t="s">
        <v>24</v>
      </c>
      <c r="AG60" s="6" t="s">
        <v>24</v>
      </c>
      <c r="AH60" s="6" t="s">
        <v>24</v>
      </c>
      <c r="AI60" s="6" t="s">
        <v>24</v>
      </c>
    </row>
    <row r="61" spans="1:35">
      <c r="A61" s="10">
        <v>10060</v>
      </c>
      <c r="B61" s="10">
        <v>4</v>
      </c>
      <c r="C61" s="10" t="s">
        <v>23</v>
      </c>
      <c r="D61" s="10" t="s">
        <v>29</v>
      </c>
      <c r="E61" s="10" t="s">
        <v>110</v>
      </c>
      <c r="F61" s="10" t="s">
        <v>171</v>
      </c>
      <c r="G61" s="45">
        <v>200</v>
      </c>
      <c r="H61" s="45">
        <v>50</v>
      </c>
      <c r="I61" s="45">
        <v>20</v>
      </c>
      <c r="J61" s="45">
        <v>0</v>
      </c>
      <c r="K61" s="45">
        <v>10</v>
      </c>
      <c r="M61" s="45" t="s">
        <v>47</v>
      </c>
      <c r="N61" s="45">
        <v>1</v>
      </c>
      <c r="O61" s="45">
        <v>100</v>
      </c>
      <c r="P61" s="45" t="s">
        <v>49</v>
      </c>
      <c r="Q61" s="45" t="s">
        <v>472</v>
      </c>
      <c r="R61" s="45" t="s">
        <v>473</v>
      </c>
      <c r="S61" s="45" t="s">
        <v>474</v>
      </c>
      <c r="T61" s="45" t="s">
        <v>475</v>
      </c>
      <c r="U61" s="45" t="s">
        <v>47</v>
      </c>
      <c r="V61" s="45">
        <v>0</v>
      </c>
      <c r="W61" s="45">
        <v>0</v>
      </c>
      <c r="X61" s="45">
        <v>0</v>
      </c>
      <c r="Y61" s="45">
        <v>0</v>
      </c>
      <c r="Z61" s="45">
        <v>0</v>
      </c>
      <c r="AA61" s="45">
        <v>0</v>
      </c>
      <c r="AB61" s="45">
        <v>0</v>
      </c>
      <c r="AC61" s="45">
        <v>0</v>
      </c>
      <c r="AD61" s="6">
        <v>0</v>
      </c>
      <c r="AE61" s="6" t="s">
        <v>24</v>
      </c>
      <c r="AF61" s="6" t="s">
        <v>24</v>
      </c>
      <c r="AG61" s="6" t="s">
        <v>24</v>
      </c>
      <c r="AH61" s="6" t="s">
        <v>24</v>
      </c>
      <c r="AI61" s="6" t="s">
        <v>24</v>
      </c>
    </row>
    <row r="62" spans="1:35">
      <c r="A62" s="10">
        <v>10061</v>
      </c>
      <c r="B62" s="10">
        <v>4</v>
      </c>
      <c r="C62" s="10" t="s">
        <v>23</v>
      </c>
      <c r="D62" s="10" t="s">
        <v>29</v>
      </c>
      <c r="E62" s="10" t="s">
        <v>111</v>
      </c>
      <c r="F62" s="10" t="s">
        <v>172</v>
      </c>
      <c r="G62" s="45">
        <v>200</v>
      </c>
      <c r="H62" s="45">
        <v>50</v>
      </c>
      <c r="I62" s="45">
        <v>25</v>
      </c>
      <c r="J62" s="45">
        <v>5</v>
      </c>
      <c r="K62" s="45">
        <v>10</v>
      </c>
      <c r="M62" s="45" t="s">
        <v>47</v>
      </c>
      <c r="N62" s="45">
        <v>1</v>
      </c>
      <c r="O62" s="45">
        <v>100</v>
      </c>
      <c r="P62" s="45" t="s">
        <v>49</v>
      </c>
      <c r="Q62" s="45" t="s">
        <v>476</v>
      </c>
      <c r="R62" s="45" t="s">
        <v>477</v>
      </c>
      <c r="S62" s="45" t="s">
        <v>478</v>
      </c>
      <c r="T62" s="45" t="s">
        <v>479</v>
      </c>
      <c r="U62" s="45" t="s">
        <v>47</v>
      </c>
      <c r="V62" s="45">
        <v>0</v>
      </c>
      <c r="W62" s="45">
        <v>0</v>
      </c>
      <c r="X62" s="45">
        <v>0</v>
      </c>
      <c r="Y62" s="45">
        <v>0</v>
      </c>
      <c r="Z62" s="45">
        <v>0</v>
      </c>
      <c r="AA62" s="45">
        <v>0</v>
      </c>
      <c r="AB62" s="45">
        <v>0</v>
      </c>
      <c r="AC62" s="45">
        <v>0</v>
      </c>
      <c r="AD62" s="6">
        <v>0</v>
      </c>
      <c r="AE62" s="6" t="s">
        <v>24</v>
      </c>
      <c r="AF62" s="6" t="s">
        <v>24</v>
      </c>
      <c r="AG62" s="6" t="s">
        <v>24</v>
      </c>
      <c r="AH62" s="6" t="s">
        <v>24</v>
      </c>
      <c r="AI62" s="6" t="s">
        <v>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653E-FB1F-4788-8665-8FF464E485C9}">
  <dimension ref="A1:AA105"/>
  <sheetViews>
    <sheetView tabSelected="1" workbookViewId="0">
      <pane ySplit="1" topLeftCell="A14" activePane="bottomLeft" state="frozen"/>
      <selection pane="bottomLeft" activeCell="A2" sqref="A2"/>
    </sheetView>
  </sheetViews>
  <sheetFormatPr defaultRowHeight="16.5"/>
  <cols>
    <col min="1" max="2" width="9" style="1"/>
    <col min="3" max="3" width="9.75" style="6" bestFit="1" customWidth="1"/>
    <col min="4" max="4" width="9" style="6"/>
    <col min="5" max="5" width="17.5" style="6" bestFit="1" customWidth="1"/>
    <col min="6" max="6" width="18.375" style="6" bestFit="1" customWidth="1"/>
    <col min="8" max="8" width="9" style="22"/>
    <col min="9" max="9" width="9" style="31"/>
    <col min="10" max="14" width="9" style="22"/>
    <col min="16" max="16" width="13.625" style="1" bestFit="1" customWidth="1"/>
    <col min="17" max="17" width="10.625" style="9" bestFit="1" customWidth="1"/>
    <col min="18" max="18" width="14.25" style="9" bestFit="1" customWidth="1"/>
    <col min="19" max="19" width="16.875" style="9" bestFit="1" customWidth="1"/>
    <col min="20" max="20" width="17.75" style="9" bestFit="1" customWidth="1"/>
    <col min="21" max="21" width="13.5" style="9" bestFit="1" customWidth="1"/>
    <col min="22" max="22" width="15.5" style="9" bestFit="1" customWidth="1"/>
    <col min="23" max="23" width="11.125" style="6" bestFit="1" customWidth="1"/>
    <col min="24" max="24" width="12.75" style="1" bestFit="1" customWidth="1"/>
    <col min="28" max="16384" width="9" style="1"/>
  </cols>
  <sheetData>
    <row r="1" spans="1:27">
      <c r="A1" s="1" t="s">
        <v>19</v>
      </c>
      <c r="B1" s="1" t="s">
        <v>20</v>
      </c>
      <c r="C1" s="6" t="s">
        <v>21</v>
      </c>
      <c r="D1" s="6" t="s">
        <v>22</v>
      </c>
      <c r="E1" s="6" t="s">
        <v>548</v>
      </c>
      <c r="F1" s="6" t="s">
        <v>555</v>
      </c>
      <c r="G1" s="1" t="s">
        <v>570</v>
      </c>
      <c r="H1" s="22" t="s">
        <v>578</v>
      </c>
      <c r="I1" s="22" t="s">
        <v>568</v>
      </c>
      <c r="J1" s="22" t="s">
        <v>564</v>
      </c>
      <c r="K1" s="22" t="s">
        <v>565</v>
      </c>
      <c r="L1" s="22" t="s">
        <v>566</v>
      </c>
      <c r="M1" s="22" t="s">
        <v>567</v>
      </c>
      <c r="N1" s="22" t="s">
        <v>579</v>
      </c>
      <c r="O1" s="1" t="s">
        <v>563</v>
      </c>
      <c r="P1" s="1" t="s">
        <v>556</v>
      </c>
      <c r="Q1" s="9" t="s">
        <v>174</v>
      </c>
      <c r="R1" s="9" t="s">
        <v>173</v>
      </c>
      <c r="S1" s="9" t="s">
        <v>549</v>
      </c>
      <c r="T1" s="9" t="s">
        <v>557</v>
      </c>
      <c r="U1" s="9" t="s">
        <v>558</v>
      </c>
      <c r="V1" s="9" t="s">
        <v>559</v>
      </c>
      <c r="W1" s="6" t="s">
        <v>550</v>
      </c>
      <c r="X1" s="6" t="s">
        <v>554</v>
      </c>
      <c r="Y1" s="1"/>
      <c r="Z1" s="1"/>
      <c r="AA1" s="1"/>
    </row>
    <row r="2" spans="1:27">
      <c r="A2" s="1">
        <v>20001</v>
      </c>
      <c r="B2" s="1">
        <v>0</v>
      </c>
      <c r="C2" s="6" t="s">
        <v>498</v>
      </c>
      <c r="D2" s="6" t="s">
        <v>175</v>
      </c>
      <c r="E2" s="6" t="s">
        <v>807</v>
      </c>
      <c r="F2" s="6" t="s">
        <v>911</v>
      </c>
      <c r="G2" s="1" t="b">
        <v>0</v>
      </c>
      <c r="H2" s="22">
        <v>0</v>
      </c>
      <c r="I2" s="22"/>
      <c r="O2" s="1"/>
      <c r="S2" s="9" t="b">
        <v>1</v>
      </c>
      <c r="T2" s="9">
        <v>5</v>
      </c>
      <c r="Y2" s="1"/>
      <c r="Z2" s="1"/>
      <c r="AA2" s="1"/>
    </row>
    <row r="3" spans="1:27">
      <c r="A3" s="1">
        <v>20002</v>
      </c>
      <c r="B3" s="1">
        <v>0</v>
      </c>
      <c r="C3" s="6" t="s">
        <v>498</v>
      </c>
      <c r="D3" s="6" t="s">
        <v>175</v>
      </c>
      <c r="E3" s="6" t="s">
        <v>808</v>
      </c>
      <c r="F3" s="6" t="s">
        <v>912</v>
      </c>
      <c r="G3" s="93" t="b">
        <v>0</v>
      </c>
      <c r="H3" s="22">
        <v>0</v>
      </c>
      <c r="I3" s="22"/>
      <c r="O3" s="1"/>
      <c r="S3" s="9" t="b">
        <v>0</v>
      </c>
      <c r="T3" s="9" t="s">
        <v>24</v>
      </c>
      <c r="Y3" s="1"/>
      <c r="Z3" s="1"/>
      <c r="AA3" s="1"/>
    </row>
    <row r="4" spans="1:27">
      <c r="A4" s="1">
        <v>20003</v>
      </c>
      <c r="B4" s="1">
        <v>0</v>
      </c>
      <c r="C4" s="6" t="s">
        <v>498</v>
      </c>
      <c r="D4" s="6" t="s">
        <v>176</v>
      </c>
      <c r="E4" s="6" t="s">
        <v>809</v>
      </c>
      <c r="F4" s="6" t="s">
        <v>913</v>
      </c>
      <c r="G4" s="93" t="b">
        <v>0</v>
      </c>
      <c r="H4" s="22">
        <v>0</v>
      </c>
      <c r="I4" s="22"/>
      <c r="O4" s="1"/>
      <c r="Y4" s="1"/>
      <c r="Z4" s="1"/>
      <c r="AA4" s="1"/>
    </row>
    <row r="5" spans="1:27">
      <c r="A5" s="1">
        <v>20004</v>
      </c>
      <c r="B5" s="1">
        <v>0</v>
      </c>
      <c r="C5" s="6" t="s">
        <v>498</v>
      </c>
      <c r="D5" s="6" t="s">
        <v>175</v>
      </c>
      <c r="E5" s="6" t="s">
        <v>810</v>
      </c>
      <c r="F5" s="6" t="s">
        <v>914</v>
      </c>
      <c r="G5" s="93" t="b">
        <v>0</v>
      </c>
      <c r="H5" s="22">
        <v>0</v>
      </c>
      <c r="I5" s="22"/>
      <c r="O5" s="1"/>
      <c r="Y5" s="1"/>
      <c r="Z5" s="1"/>
      <c r="AA5" s="1"/>
    </row>
    <row r="6" spans="1:27">
      <c r="A6" s="1">
        <v>20005</v>
      </c>
      <c r="B6" s="1">
        <v>0</v>
      </c>
      <c r="C6" s="6" t="s">
        <v>498</v>
      </c>
      <c r="D6" s="6" t="s">
        <v>175</v>
      </c>
      <c r="E6" s="6" t="s">
        <v>811</v>
      </c>
      <c r="F6" s="6" t="s">
        <v>915</v>
      </c>
      <c r="G6" s="93" t="b">
        <v>0</v>
      </c>
      <c r="H6" s="22">
        <v>0</v>
      </c>
      <c r="I6" s="22"/>
      <c r="O6" s="1"/>
      <c r="Y6" s="1"/>
      <c r="Z6" s="1"/>
      <c r="AA6" s="1"/>
    </row>
    <row r="7" spans="1:27">
      <c r="A7" s="1">
        <v>20006</v>
      </c>
      <c r="B7" s="1">
        <v>0</v>
      </c>
      <c r="C7" s="6" t="s">
        <v>498</v>
      </c>
      <c r="D7" s="6" t="s">
        <v>176</v>
      </c>
      <c r="E7" s="6" t="s">
        <v>812</v>
      </c>
      <c r="F7" s="6" t="s">
        <v>916</v>
      </c>
      <c r="G7" s="93" t="b">
        <v>0</v>
      </c>
      <c r="H7" s="22">
        <v>0</v>
      </c>
      <c r="I7" s="22"/>
      <c r="O7" s="1"/>
      <c r="Y7" s="1"/>
      <c r="Z7" s="1"/>
      <c r="AA7" s="1"/>
    </row>
    <row r="8" spans="1:27">
      <c r="A8" s="1">
        <v>20007</v>
      </c>
      <c r="B8" s="1">
        <v>0</v>
      </c>
      <c r="C8" s="6" t="s">
        <v>498</v>
      </c>
      <c r="D8" s="6" t="s">
        <v>176</v>
      </c>
      <c r="E8" s="6" t="s">
        <v>813</v>
      </c>
      <c r="F8" s="6" t="s">
        <v>917</v>
      </c>
      <c r="G8" s="93" t="b">
        <v>0</v>
      </c>
      <c r="H8" s="22">
        <v>0</v>
      </c>
      <c r="I8" s="22"/>
      <c r="O8" s="6" t="s">
        <v>560</v>
      </c>
      <c r="P8" s="6" t="s">
        <v>561</v>
      </c>
      <c r="Y8" s="1"/>
      <c r="Z8" s="1"/>
      <c r="AA8" s="1"/>
    </row>
    <row r="9" spans="1:27">
      <c r="A9" s="1">
        <v>20008</v>
      </c>
      <c r="B9" s="1">
        <v>0</v>
      </c>
      <c r="C9" s="6" t="s">
        <v>498</v>
      </c>
      <c r="D9" s="6" t="s">
        <v>175</v>
      </c>
      <c r="E9" s="6" t="s">
        <v>814</v>
      </c>
      <c r="F9" s="6" t="s">
        <v>918</v>
      </c>
      <c r="G9" s="93" t="b">
        <v>0</v>
      </c>
      <c r="H9" s="22">
        <v>0</v>
      </c>
      <c r="I9" s="22"/>
      <c r="O9" s="6" t="s">
        <v>560</v>
      </c>
      <c r="P9" s="6" t="s">
        <v>562</v>
      </c>
      <c r="Y9" s="1"/>
      <c r="Z9" s="1"/>
      <c r="AA9" s="1"/>
    </row>
    <row r="10" spans="1:27">
      <c r="A10" s="1">
        <v>20009</v>
      </c>
      <c r="B10" s="1">
        <v>0</v>
      </c>
      <c r="C10" s="6" t="s">
        <v>498</v>
      </c>
      <c r="D10" s="6" t="s">
        <v>175</v>
      </c>
      <c r="E10" s="6" t="s">
        <v>815</v>
      </c>
      <c r="F10" s="6" t="s">
        <v>919</v>
      </c>
      <c r="G10" s="93" t="b">
        <v>0</v>
      </c>
      <c r="H10" s="22">
        <v>0</v>
      </c>
      <c r="I10" s="22"/>
      <c r="O10" s="6" t="s">
        <v>806</v>
      </c>
      <c r="P10" s="6" t="s">
        <v>24</v>
      </c>
      <c r="Y10" s="1"/>
      <c r="Z10" s="1"/>
      <c r="AA10" s="1"/>
    </row>
    <row r="11" spans="1:27">
      <c r="A11" s="1">
        <v>20010</v>
      </c>
      <c r="B11" s="1">
        <v>0</v>
      </c>
      <c r="C11" s="6" t="s">
        <v>498</v>
      </c>
      <c r="D11" s="6" t="s">
        <v>176</v>
      </c>
      <c r="E11" s="6" t="s">
        <v>816</v>
      </c>
      <c r="F11" s="6" t="s">
        <v>920</v>
      </c>
      <c r="G11" s="93" t="b">
        <v>0</v>
      </c>
      <c r="H11" s="22">
        <v>0</v>
      </c>
      <c r="I11" s="22"/>
      <c r="O11" s="1"/>
      <c r="Y11" s="1"/>
      <c r="Z11" s="1"/>
      <c r="AA11" s="1"/>
    </row>
    <row r="12" spans="1:27">
      <c r="A12" s="1">
        <v>20011</v>
      </c>
      <c r="B12" s="1">
        <v>0</v>
      </c>
      <c r="C12" s="6" t="s">
        <v>498</v>
      </c>
      <c r="D12" s="6" t="s">
        <v>176</v>
      </c>
      <c r="E12" s="6" t="s">
        <v>817</v>
      </c>
      <c r="F12" s="6" t="s">
        <v>921</v>
      </c>
      <c r="G12" s="93" t="b">
        <v>0</v>
      </c>
      <c r="H12" s="22">
        <v>0</v>
      </c>
      <c r="I12" s="22"/>
      <c r="O12" s="1"/>
      <c r="Y12" s="1"/>
      <c r="Z12" s="1"/>
      <c r="AA12" s="1"/>
    </row>
    <row r="13" spans="1:27">
      <c r="A13" s="1">
        <v>20012</v>
      </c>
      <c r="B13" s="1">
        <v>0</v>
      </c>
      <c r="C13" s="6" t="s">
        <v>498</v>
      </c>
      <c r="D13" s="6" t="s">
        <v>175</v>
      </c>
      <c r="E13" s="6" t="s">
        <v>818</v>
      </c>
      <c r="F13" s="6" t="s">
        <v>922</v>
      </c>
      <c r="G13" s="93" t="b">
        <v>0</v>
      </c>
      <c r="H13" s="22">
        <v>0</v>
      </c>
      <c r="I13" s="22"/>
      <c r="O13" s="1"/>
      <c r="Y13" s="1"/>
      <c r="Z13" s="1"/>
      <c r="AA13" s="1"/>
    </row>
    <row r="14" spans="1:27">
      <c r="A14" s="1">
        <v>20013</v>
      </c>
      <c r="B14" s="1">
        <v>0</v>
      </c>
      <c r="C14" s="6" t="s">
        <v>498</v>
      </c>
      <c r="D14" s="6" t="s">
        <v>175</v>
      </c>
      <c r="E14" s="6" t="s">
        <v>819</v>
      </c>
      <c r="F14" s="6" t="s">
        <v>923</v>
      </c>
      <c r="G14" s="93" t="b">
        <v>0</v>
      </c>
      <c r="H14" s="22">
        <v>0</v>
      </c>
      <c r="I14" s="22"/>
      <c r="O14" s="1"/>
      <c r="Y14" s="1"/>
      <c r="Z14" s="1"/>
      <c r="AA14" s="1"/>
    </row>
    <row r="15" spans="1:27">
      <c r="A15" s="1">
        <v>20014</v>
      </c>
      <c r="B15" s="1">
        <v>0</v>
      </c>
      <c r="C15" s="6" t="s">
        <v>498</v>
      </c>
      <c r="D15" s="6" t="s">
        <v>176</v>
      </c>
      <c r="E15" s="6" t="s">
        <v>820</v>
      </c>
      <c r="F15" s="6" t="s">
        <v>924</v>
      </c>
      <c r="G15" s="93" t="b">
        <v>0</v>
      </c>
      <c r="H15" s="22">
        <v>0</v>
      </c>
      <c r="I15" s="22"/>
      <c r="O15" s="1"/>
      <c r="Y15" s="1"/>
      <c r="Z15" s="1"/>
      <c r="AA15" s="1"/>
    </row>
    <row r="16" spans="1:27">
      <c r="A16" s="1">
        <v>20015</v>
      </c>
      <c r="B16" s="1">
        <v>0</v>
      </c>
      <c r="C16" s="6" t="s">
        <v>498</v>
      </c>
      <c r="D16" s="6" t="s">
        <v>176</v>
      </c>
      <c r="E16" s="6" t="s">
        <v>821</v>
      </c>
      <c r="F16" s="6" t="s">
        <v>925</v>
      </c>
      <c r="G16" s="93" t="b">
        <v>0</v>
      </c>
      <c r="H16" s="22">
        <v>0</v>
      </c>
      <c r="I16" s="22"/>
      <c r="O16" s="1"/>
      <c r="Y16" s="1"/>
      <c r="Z16" s="1"/>
      <c r="AA16" s="1"/>
    </row>
    <row r="17" spans="1:27">
      <c r="A17" s="1">
        <v>20016</v>
      </c>
      <c r="B17" s="1">
        <v>0</v>
      </c>
      <c r="C17" s="6" t="s">
        <v>498</v>
      </c>
      <c r="D17" s="6" t="s">
        <v>175</v>
      </c>
      <c r="E17" s="6" t="s">
        <v>822</v>
      </c>
      <c r="F17" s="6" t="s">
        <v>926</v>
      </c>
      <c r="G17" s="93" t="b">
        <v>0</v>
      </c>
      <c r="H17" s="22">
        <v>0</v>
      </c>
      <c r="I17" s="22"/>
      <c r="O17" s="1"/>
      <c r="Y17" s="1"/>
      <c r="Z17" s="1"/>
      <c r="AA17" s="1"/>
    </row>
    <row r="18" spans="1:27">
      <c r="A18" s="1">
        <v>20017</v>
      </c>
      <c r="B18" s="1">
        <v>0</v>
      </c>
      <c r="C18" s="6" t="s">
        <v>498</v>
      </c>
      <c r="D18" s="6" t="s">
        <v>175</v>
      </c>
      <c r="E18" s="6" t="s">
        <v>823</v>
      </c>
      <c r="F18" s="6" t="s">
        <v>927</v>
      </c>
      <c r="G18" s="93" t="b">
        <v>0</v>
      </c>
      <c r="H18" s="22">
        <v>0</v>
      </c>
      <c r="I18" s="22"/>
      <c r="O18" s="1"/>
      <c r="Y18" s="1"/>
      <c r="Z18" s="1"/>
      <c r="AA18" s="1"/>
    </row>
    <row r="19" spans="1:27">
      <c r="A19" s="1">
        <v>20018</v>
      </c>
      <c r="B19" s="1">
        <v>0</v>
      </c>
      <c r="C19" s="6" t="s">
        <v>498</v>
      </c>
      <c r="D19" s="6" t="s">
        <v>176</v>
      </c>
      <c r="E19" s="6" t="s">
        <v>824</v>
      </c>
      <c r="F19" s="6" t="s">
        <v>928</v>
      </c>
      <c r="G19" s="93" t="b">
        <v>0</v>
      </c>
      <c r="H19" s="22">
        <v>0</v>
      </c>
      <c r="I19" s="22"/>
      <c r="O19" s="1"/>
      <c r="Y19" s="1"/>
      <c r="Z19" s="1"/>
      <c r="AA19" s="1"/>
    </row>
    <row r="20" spans="1:27">
      <c r="A20" s="1">
        <v>20019</v>
      </c>
      <c r="B20" s="1">
        <v>0</v>
      </c>
      <c r="C20" s="6" t="s">
        <v>498</v>
      </c>
      <c r="D20" s="6" t="s">
        <v>176</v>
      </c>
      <c r="E20" s="6" t="s">
        <v>825</v>
      </c>
      <c r="F20" s="6" t="s">
        <v>929</v>
      </c>
      <c r="G20" s="93" t="b">
        <v>0</v>
      </c>
      <c r="H20" s="22">
        <v>0</v>
      </c>
      <c r="I20" s="22"/>
      <c r="O20" s="1"/>
      <c r="Y20" s="1"/>
      <c r="Z20" s="1"/>
      <c r="AA20" s="1"/>
    </row>
    <row r="21" spans="1:27">
      <c r="A21" s="1">
        <v>20020</v>
      </c>
      <c r="B21" s="1">
        <v>0</v>
      </c>
      <c r="C21" s="6" t="s">
        <v>498</v>
      </c>
      <c r="D21" s="6" t="s">
        <v>175</v>
      </c>
      <c r="E21" s="6" t="s">
        <v>826</v>
      </c>
      <c r="F21" s="6" t="s">
        <v>930</v>
      </c>
      <c r="G21" s="93" t="b">
        <v>0</v>
      </c>
      <c r="H21" s="22">
        <v>0</v>
      </c>
      <c r="I21" s="22"/>
      <c r="O21" s="1"/>
      <c r="Y21" s="1"/>
      <c r="Z21" s="1"/>
      <c r="AA21" s="1"/>
    </row>
    <row r="22" spans="1:27">
      <c r="A22" s="1">
        <v>20021</v>
      </c>
      <c r="B22" s="1">
        <v>0</v>
      </c>
      <c r="C22" s="6" t="s">
        <v>498</v>
      </c>
      <c r="D22" s="6" t="s">
        <v>175</v>
      </c>
      <c r="E22" s="6" t="s">
        <v>827</v>
      </c>
      <c r="F22" s="6" t="s">
        <v>931</v>
      </c>
      <c r="G22" s="93" t="b">
        <v>0</v>
      </c>
      <c r="H22" s="22">
        <v>0</v>
      </c>
      <c r="I22" s="22"/>
      <c r="O22" s="1"/>
      <c r="Y22" s="1"/>
      <c r="Z22" s="1"/>
      <c r="AA22" s="1"/>
    </row>
    <row r="23" spans="1:27">
      <c r="A23" s="1">
        <v>20022</v>
      </c>
      <c r="B23" s="1">
        <v>0</v>
      </c>
      <c r="C23" s="6" t="s">
        <v>498</v>
      </c>
      <c r="D23" s="6" t="s">
        <v>176</v>
      </c>
      <c r="E23" s="6" t="s">
        <v>828</v>
      </c>
      <c r="F23" s="6" t="s">
        <v>932</v>
      </c>
      <c r="G23" s="93" t="b">
        <v>0</v>
      </c>
      <c r="H23" s="22">
        <v>0</v>
      </c>
      <c r="I23" s="22"/>
      <c r="O23" s="1"/>
      <c r="Y23" s="1"/>
      <c r="Z23" s="1"/>
      <c r="AA23" s="1"/>
    </row>
    <row r="24" spans="1:27">
      <c r="A24" s="1">
        <v>20023</v>
      </c>
      <c r="B24" s="1">
        <v>0</v>
      </c>
      <c r="C24" s="6" t="s">
        <v>498</v>
      </c>
      <c r="D24" s="6" t="s">
        <v>176</v>
      </c>
      <c r="E24" s="6" t="s">
        <v>829</v>
      </c>
      <c r="F24" s="6" t="s">
        <v>933</v>
      </c>
      <c r="G24" s="93" t="b">
        <v>0</v>
      </c>
      <c r="H24" s="22">
        <v>0</v>
      </c>
      <c r="I24" s="22"/>
      <c r="O24" s="1"/>
      <c r="Y24" s="1"/>
      <c r="Z24" s="1"/>
      <c r="AA24" s="1"/>
    </row>
    <row r="25" spans="1:27">
      <c r="A25" s="1">
        <v>20024</v>
      </c>
      <c r="B25" s="1">
        <v>0</v>
      </c>
      <c r="C25" s="6" t="s">
        <v>498</v>
      </c>
      <c r="D25" s="6" t="s">
        <v>175</v>
      </c>
      <c r="E25" s="6" t="s">
        <v>830</v>
      </c>
      <c r="F25" s="6" t="s">
        <v>934</v>
      </c>
      <c r="G25" s="93" t="b">
        <v>0</v>
      </c>
      <c r="H25" s="22">
        <v>0</v>
      </c>
      <c r="I25" s="22"/>
      <c r="O25" s="1"/>
      <c r="Y25" s="1"/>
      <c r="Z25" s="1"/>
      <c r="AA25" s="1"/>
    </row>
    <row r="26" spans="1:27">
      <c r="A26" s="1">
        <v>20025</v>
      </c>
      <c r="B26" s="1">
        <v>0</v>
      </c>
      <c r="C26" s="6" t="s">
        <v>498</v>
      </c>
      <c r="D26" s="6" t="s">
        <v>175</v>
      </c>
      <c r="E26" s="6" t="s">
        <v>831</v>
      </c>
      <c r="F26" s="6" t="s">
        <v>935</v>
      </c>
      <c r="G26" s="93" t="b">
        <v>0</v>
      </c>
      <c r="H26" s="22">
        <v>0</v>
      </c>
      <c r="I26" s="22"/>
      <c r="O26" s="1"/>
      <c r="Y26" s="1"/>
      <c r="Z26" s="1"/>
      <c r="AA26" s="1"/>
    </row>
    <row r="27" spans="1:27">
      <c r="A27" s="1">
        <v>20026</v>
      </c>
      <c r="B27" s="1">
        <v>0</v>
      </c>
      <c r="C27" s="6" t="s">
        <v>498</v>
      </c>
      <c r="D27" s="6" t="s">
        <v>176</v>
      </c>
      <c r="E27" s="6" t="s">
        <v>832</v>
      </c>
      <c r="F27" s="6" t="s">
        <v>936</v>
      </c>
      <c r="G27" s="93" t="b">
        <v>0</v>
      </c>
      <c r="H27" s="22">
        <v>0</v>
      </c>
      <c r="I27" s="22"/>
      <c r="O27" s="1"/>
      <c r="Y27" s="1"/>
      <c r="Z27" s="1"/>
      <c r="AA27" s="1"/>
    </row>
    <row r="28" spans="1:27">
      <c r="A28" s="1">
        <v>20027</v>
      </c>
      <c r="B28" s="1">
        <v>0</v>
      </c>
      <c r="C28" s="6" t="s">
        <v>498</v>
      </c>
      <c r="D28" s="6" t="s">
        <v>176</v>
      </c>
      <c r="E28" s="6" t="s">
        <v>833</v>
      </c>
      <c r="F28" s="6" t="s">
        <v>937</v>
      </c>
      <c r="G28" s="93" t="b">
        <v>0</v>
      </c>
      <c r="H28" s="22">
        <v>0</v>
      </c>
      <c r="I28" s="22"/>
      <c r="O28" s="1"/>
      <c r="Y28" s="1"/>
      <c r="Z28" s="1"/>
      <c r="AA28" s="1"/>
    </row>
    <row r="29" spans="1:27">
      <c r="A29" s="1">
        <v>20028</v>
      </c>
      <c r="B29" s="1">
        <v>0</v>
      </c>
      <c r="C29" s="6" t="s">
        <v>498</v>
      </c>
      <c r="D29" s="6" t="s">
        <v>175</v>
      </c>
      <c r="E29" s="6" t="s">
        <v>834</v>
      </c>
      <c r="F29" s="6" t="s">
        <v>938</v>
      </c>
      <c r="G29" s="93" t="b">
        <v>0</v>
      </c>
      <c r="H29" s="22">
        <v>0</v>
      </c>
      <c r="I29" s="22"/>
      <c r="O29" s="1"/>
      <c r="Y29" s="1"/>
      <c r="Z29" s="1"/>
      <c r="AA29" s="1"/>
    </row>
    <row r="30" spans="1:27">
      <c r="A30" s="1">
        <v>20029</v>
      </c>
      <c r="B30" s="1">
        <v>0</v>
      </c>
      <c r="C30" s="6" t="s">
        <v>498</v>
      </c>
      <c r="D30" s="6" t="s">
        <v>175</v>
      </c>
      <c r="E30" s="6" t="s">
        <v>835</v>
      </c>
      <c r="F30" s="6" t="s">
        <v>939</v>
      </c>
      <c r="G30" s="93" t="b">
        <v>0</v>
      </c>
      <c r="H30" s="22">
        <v>0</v>
      </c>
      <c r="I30" s="22"/>
      <c r="O30" s="1"/>
      <c r="Y30" s="1"/>
      <c r="Z30" s="1"/>
      <c r="AA30" s="1"/>
    </row>
    <row r="31" spans="1:27">
      <c r="A31" s="1">
        <v>20030</v>
      </c>
      <c r="B31" s="1">
        <v>0</v>
      </c>
      <c r="C31" s="6" t="s">
        <v>498</v>
      </c>
      <c r="D31" s="6" t="s">
        <v>176</v>
      </c>
      <c r="E31" s="6" t="s">
        <v>836</v>
      </c>
      <c r="F31" s="6" t="s">
        <v>940</v>
      </c>
      <c r="G31" s="93" t="b">
        <v>0</v>
      </c>
      <c r="H31" s="22">
        <v>0</v>
      </c>
      <c r="I31" s="22"/>
      <c r="O31" s="1"/>
      <c r="Y31" s="1"/>
      <c r="Z31" s="1"/>
      <c r="AA31" s="1"/>
    </row>
    <row r="32" spans="1:27">
      <c r="A32" s="1">
        <v>20031</v>
      </c>
      <c r="B32" s="1">
        <v>0</v>
      </c>
      <c r="C32" s="6" t="s">
        <v>498</v>
      </c>
      <c r="D32" s="6" t="s">
        <v>176</v>
      </c>
      <c r="E32" s="6" t="s">
        <v>837</v>
      </c>
      <c r="F32" s="6" t="s">
        <v>941</v>
      </c>
      <c r="G32" s="93" t="b">
        <v>0</v>
      </c>
      <c r="H32" s="22">
        <v>0</v>
      </c>
      <c r="I32" s="22"/>
      <c r="O32" s="1"/>
      <c r="Y32" s="1"/>
      <c r="Z32" s="1"/>
      <c r="AA32" s="1"/>
    </row>
    <row r="33" spans="1:27">
      <c r="A33" s="1">
        <v>20032</v>
      </c>
      <c r="B33" s="1">
        <v>0</v>
      </c>
      <c r="C33" s="6" t="s">
        <v>498</v>
      </c>
      <c r="D33" s="6" t="s">
        <v>175</v>
      </c>
      <c r="E33" s="6" t="s">
        <v>838</v>
      </c>
      <c r="F33" s="6" t="s">
        <v>942</v>
      </c>
      <c r="G33" s="93" t="b">
        <v>0</v>
      </c>
      <c r="H33" s="22">
        <v>0</v>
      </c>
      <c r="I33" s="22"/>
      <c r="O33" s="1"/>
      <c r="Y33" s="1"/>
      <c r="Z33" s="1"/>
      <c r="AA33" s="1"/>
    </row>
    <row r="34" spans="1:27">
      <c r="A34" s="1">
        <v>20033</v>
      </c>
      <c r="B34" s="1">
        <v>0</v>
      </c>
      <c r="C34" s="6" t="s">
        <v>498</v>
      </c>
      <c r="D34" s="6" t="s">
        <v>175</v>
      </c>
      <c r="E34" s="6" t="s">
        <v>839</v>
      </c>
      <c r="F34" s="6" t="s">
        <v>943</v>
      </c>
      <c r="G34" s="93" t="b">
        <v>0</v>
      </c>
      <c r="H34" s="22">
        <v>0</v>
      </c>
      <c r="I34" s="22"/>
      <c r="O34" s="1"/>
      <c r="Y34" s="1"/>
      <c r="Z34" s="1"/>
      <c r="AA34" s="1"/>
    </row>
    <row r="35" spans="1:27">
      <c r="A35" s="1">
        <v>20034</v>
      </c>
      <c r="B35" s="1">
        <v>0</v>
      </c>
      <c r="C35" s="6" t="s">
        <v>498</v>
      </c>
      <c r="D35" s="6" t="s">
        <v>176</v>
      </c>
      <c r="E35" s="6" t="s">
        <v>840</v>
      </c>
      <c r="F35" s="6" t="s">
        <v>944</v>
      </c>
      <c r="G35" s="93" t="b">
        <v>0</v>
      </c>
      <c r="H35" s="22">
        <v>0</v>
      </c>
      <c r="I35" s="22"/>
      <c r="O35" s="1"/>
      <c r="Y35" s="1"/>
      <c r="Z35" s="1"/>
      <c r="AA35" s="1"/>
    </row>
    <row r="36" spans="1:27">
      <c r="A36" s="1">
        <v>20035</v>
      </c>
      <c r="B36" s="1">
        <v>0</v>
      </c>
      <c r="C36" s="6" t="s">
        <v>498</v>
      </c>
      <c r="D36" s="6" t="s">
        <v>176</v>
      </c>
      <c r="E36" s="6" t="s">
        <v>841</v>
      </c>
      <c r="F36" s="6" t="s">
        <v>945</v>
      </c>
      <c r="G36" s="93" t="b">
        <v>0</v>
      </c>
      <c r="H36" s="22">
        <v>0</v>
      </c>
      <c r="I36" s="22"/>
      <c r="O36" s="1"/>
      <c r="Y36" s="1"/>
      <c r="Z36" s="1"/>
      <c r="AA36" s="1"/>
    </row>
    <row r="37" spans="1:27">
      <c r="A37" s="1">
        <v>20036</v>
      </c>
      <c r="B37" s="1">
        <v>0</v>
      </c>
      <c r="C37" s="6" t="s">
        <v>498</v>
      </c>
      <c r="D37" s="6" t="s">
        <v>175</v>
      </c>
      <c r="E37" s="6" t="s">
        <v>842</v>
      </c>
      <c r="F37" s="6" t="s">
        <v>946</v>
      </c>
      <c r="G37" s="93" t="b">
        <v>0</v>
      </c>
      <c r="H37" s="22">
        <v>0</v>
      </c>
      <c r="I37" s="22"/>
      <c r="O37" s="1"/>
      <c r="Y37" s="1"/>
      <c r="Z37" s="1"/>
      <c r="AA37" s="1"/>
    </row>
    <row r="38" spans="1:27">
      <c r="A38" s="1">
        <v>20037</v>
      </c>
      <c r="B38" s="1">
        <v>0</v>
      </c>
      <c r="C38" s="6" t="s">
        <v>498</v>
      </c>
      <c r="D38" s="6" t="s">
        <v>175</v>
      </c>
      <c r="E38" s="6" t="s">
        <v>843</v>
      </c>
      <c r="F38" s="6" t="s">
        <v>947</v>
      </c>
      <c r="G38" s="93" t="b">
        <v>0</v>
      </c>
      <c r="H38" s="22">
        <v>0</v>
      </c>
      <c r="I38" s="22"/>
      <c r="O38" s="1"/>
      <c r="Y38" s="1"/>
      <c r="Z38" s="1"/>
      <c r="AA38" s="1"/>
    </row>
    <row r="39" spans="1:27">
      <c r="A39" s="1">
        <v>20038</v>
      </c>
      <c r="B39" s="1">
        <v>0</v>
      </c>
      <c r="C39" s="6" t="s">
        <v>498</v>
      </c>
      <c r="D39" s="6" t="s">
        <v>176</v>
      </c>
      <c r="E39" s="6" t="s">
        <v>844</v>
      </c>
      <c r="F39" s="6" t="s">
        <v>948</v>
      </c>
      <c r="G39" s="93" t="b">
        <v>0</v>
      </c>
      <c r="H39" s="22">
        <v>0</v>
      </c>
      <c r="I39" s="22"/>
      <c r="O39" s="1"/>
      <c r="Y39" s="1"/>
      <c r="Z39" s="1"/>
      <c r="AA39" s="1"/>
    </row>
    <row r="40" spans="1:27">
      <c r="A40" s="1">
        <v>20039</v>
      </c>
      <c r="B40" s="1">
        <v>0</v>
      </c>
      <c r="C40" s="6" t="s">
        <v>498</v>
      </c>
      <c r="D40" s="6" t="s">
        <v>176</v>
      </c>
      <c r="E40" s="6" t="s">
        <v>845</v>
      </c>
      <c r="F40" s="6" t="s">
        <v>949</v>
      </c>
      <c r="G40" s="93" t="b">
        <v>0</v>
      </c>
      <c r="H40" s="22">
        <v>0</v>
      </c>
      <c r="I40" s="22"/>
      <c r="O40" s="1"/>
      <c r="Y40" s="1"/>
      <c r="Z40" s="1"/>
      <c r="AA40" s="1"/>
    </row>
    <row r="41" spans="1:27">
      <c r="A41" s="1">
        <v>20040</v>
      </c>
      <c r="B41" s="1">
        <v>0</v>
      </c>
      <c r="C41" s="6" t="s">
        <v>498</v>
      </c>
      <c r="D41" s="6" t="s">
        <v>175</v>
      </c>
      <c r="E41" s="6" t="s">
        <v>846</v>
      </c>
      <c r="F41" s="6" t="s">
        <v>950</v>
      </c>
      <c r="G41" s="93" t="b">
        <v>0</v>
      </c>
      <c r="H41" s="22">
        <v>0</v>
      </c>
      <c r="I41" s="22"/>
      <c r="O41" s="1"/>
      <c r="Y41" s="1"/>
      <c r="Z41" s="1"/>
      <c r="AA41" s="1"/>
    </row>
    <row r="42" spans="1:27">
      <c r="A42" s="1">
        <v>20041</v>
      </c>
      <c r="B42" s="1">
        <v>0</v>
      </c>
      <c r="C42" s="6" t="s">
        <v>498</v>
      </c>
      <c r="D42" s="6" t="s">
        <v>175</v>
      </c>
      <c r="E42" s="6" t="s">
        <v>847</v>
      </c>
      <c r="F42" s="6" t="s">
        <v>951</v>
      </c>
      <c r="G42" s="93" t="b">
        <v>0</v>
      </c>
      <c r="H42" s="22">
        <v>0</v>
      </c>
      <c r="I42" s="22"/>
      <c r="O42" s="1"/>
      <c r="Y42" s="1"/>
      <c r="Z42" s="1"/>
      <c r="AA42" s="1"/>
    </row>
    <row r="43" spans="1:27">
      <c r="A43" s="1">
        <v>20042</v>
      </c>
      <c r="B43" s="1">
        <v>0</v>
      </c>
      <c r="C43" s="6" t="s">
        <v>498</v>
      </c>
      <c r="D43" s="6" t="s">
        <v>176</v>
      </c>
      <c r="E43" s="6" t="s">
        <v>848</v>
      </c>
      <c r="F43" s="6" t="s">
        <v>952</v>
      </c>
      <c r="G43" s="93" t="b">
        <v>0</v>
      </c>
      <c r="H43" s="22">
        <v>0</v>
      </c>
      <c r="I43" s="22"/>
      <c r="O43" s="1"/>
      <c r="Y43" s="1"/>
      <c r="Z43" s="1"/>
      <c r="AA43" s="1"/>
    </row>
    <row r="44" spans="1:27">
      <c r="A44" s="1">
        <v>20043</v>
      </c>
      <c r="B44" s="1">
        <v>0</v>
      </c>
      <c r="C44" s="6" t="s">
        <v>498</v>
      </c>
      <c r="D44" s="6" t="s">
        <v>176</v>
      </c>
      <c r="E44" s="6" t="s">
        <v>849</v>
      </c>
      <c r="F44" s="6" t="s">
        <v>953</v>
      </c>
      <c r="G44" s="93" t="b">
        <v>0</v>
      </c>
      <c r="H44" s="22">
        <v>0</v>
      </c>
      <c r="I44" s="22"/>
      <c r="O44" s="1"/>
      <c r="Y44" s="1"/>
      <c r="Z44" s="1"/>
      <c r="AA44" s="1"/>
    </row>
    <row r="45" spans="1:27">
      <c r="A45" s="1">
        <v>20044</v>
      </c>
      <c r="B45" s="1">
        <v>0</v>
      </c>
      <c r="C45" s="6" t="s">
        <v>498</v>
      </c>
      <c r="D45" s="6" t="s">
        <v>175</v>
      </c>
      <c r="E45" s="6" t="s">
        <v>850</v>
      </c>
      <c r="F45" s="6" t="s">
        <v>954</v>
      </c>
      <c r="G45" s="93" t="b">
        <v>0</v>
      </c>
      <c r="H45" s="22">
        <v>0</v>
      </c>
      <c r="I45" s="22"/>
      <c r="O45" s="1"/>
      <c r="Y45" s="1"/>
      <c r="Z45" s="1"/>
      <c r="AA45" s="1"/>
    </row>
    <row r="46" spans="1:27">
      <c r="A46" s="1">
        <v>20045</v>
      </c>
      <c r="B46" s="1">
        <v>0</v>
      </c>
      <c r="C46" s="6" t="s">
        <v>498</v>
      </c>
      <c r="D46" s="6" t="s">
        <v>175</v>
      </c>
      <c r="E46" s="6" t="s">
        <v>851</v>
      </c>
      <c r="F46" s="6" t="s">
        <v>955</v>
      </c>
      <c r="G46" s="93" t="b">
        <v>0</v>
      </c>
      <c r="H46" s="22">
        <v>0</v>
      </c>
      <c r="I46" s="22"/>
      <c r="O46" s="1"/>
      <c r="Y46" s="1"/>
      <c r="Z46" s="1"/>
      <c r="AA46" s="1"/>
    </row>
    <row r="47" spans="1:27">
      <c r="A47" s="1">
        <v>20046</v>
      </c>
      <c r="B47" s="1">
        <v>0</v>
      </c>
      <c r="C47" s="6" t="s">
        <v>498</v>
      </c>
      <c r="D47" s="6" t="s">
        <v>176</v>
      </c>
      <c r="E47" s="6" t="s">
        <v>852</v>
      </c>
      <c r="F47" s="6" t="s">
        <v>956</v>
      </c>
      <c r="G47" s="93" t="b">
        <v>0</v>
      </c>
      <c r="H47" s="22">
        <v>0</v>
      </c>
      <c r="I47" s="22"/>
      <c r="O47" s="1"/>
      <c r="Y47" s="1"/>
      <c r="Z47" s="1"/>
      <c r="AA47" s="1"/>
    </row>
    <row r="48" spans="1:27">
      <c r="A48" s="1">
        <v>20047</v>
      </c>
      <c r="B48" s="1">
        <v>0</v>
      </c>
      <c r="C48" s="6" t="s">
        <v>498</v>
      </c>
      <c r="D48" s="6" t="s">
        <v>176</v>
      </c>
      <c r="E48" s="6" t="s">
        <v>853</v>
      </c>
      <c r="F48" s="6" t="s">
        <v>957</v>
      </c>
      <c r="G48" s="93" t="b">
        <v>0</v>
      </c>
      <c r="H48" s="22">
        <v>0</v>
      </c>
      <c r="I48" s="22"/>
      <c r="O48" s="1"/>
      <c r="Y48" s="1"/>
      <c r="Z48" s="1"/>
      <c r="AA48" s="1"/>
    </row>
    <row r="49" spans="1:27">
      <c r="A49" s="1">
        <v>20048</v>
      </c>
      <c r="B49" s="1">
        <v>0</v>
      </c>
      <c r="C49" s="6" t="s">
        <v>498</v>
      </c>
      <c r="D49" s="6" t="s">
        <v>175</v>
      </c>
      <c r="E49" s="6" t="s">
        <v>854</v>
      </c>
      <c r="F49" s="6" t="s">
        <v>958</v>
      </c>
      <c r="G49" s="93" t="b">
        <v>0</v>
      </c>
      <c r="H49" s="22">
        <v>0</v>
      </c>
      <c r="I49" s="22"/>
      <c r="O49" s="1"/>
      <c r="Y49" s="1"/>
      <c r="Z49" s="1"/>
      <c r="AA49" s="1"/>
    </row>
    <row r="50" spans="1:27">
      <c r="A50" s="1">
        <v>20049</v>
      </c>
      <c r="B50" s="1">
        <v>0</v>
      </c>
      <c r="C50" s="6" t="s">
        <v>498</v>
      </c>
      <c r="D50" s="6" t="s">
        <v>175</v>
      </c>
      <c r="E50" s="6" t="s">
        <v>855</v>
      </c>
      <c r="F50" s="6" t="s">
        <v>959</v>
      </c>
      <c r="G50" s="93" t="b">
        <v>0</v>
      </c>
      <c r="H50" s="22">
        <v>0</v>
      </c>
      <c r="I50" s="22"/>
      <c r="O50" s="1"/>
      <c r="Y50" s="1"/>
      <c r="Z50" s="1"/>
      <c r="AA50" s="1"/>
    </row>
    <row r="51" spans="1:27">
      <c r="A51" s="1">
        <v>20050</v>
      </c>
      <c r="B51" s="1">
        <v>0</v>
      </c>
      <c r="C51" s="6" t="s">
        <v>498</v>
      </c>
      <c r="D51" s="6" t="s">
        <v>176</v>
      </c>
      <c r="E51" s="6" t="s">
        <v>856</v>
      </c>
      <c r="F51" s="6" t="s">
        <v>960</v>
      </c>
      <c r="G51" s="93" t="b">
        <v>0</v>
      </c>
      <c r="H51" s="22">
        <v>0</v>
      </c>
      <c r="I51" s="22"/>
      <c r="O51" s="1"/>
      <c r="Y51" s="1"/>
      <c r="Z51" s="1"/>
      <c r="AA51" s="1"/>
    </row>
    <row r="52" spans="1:27">
      <c r="A52" s="1">
        <v>20051</v>
      </c>
      <c r="B52" s="1">
        <v>0</v>
      </c>
      <c r="C52" s="6" t="s">
        <v>498</v>
      </c>
      <c r="D52" s="6" t="s">
        <v>176</v>
      </c>
      <c r="E52" s="6" t="s">
        <v>857</v>
      </c>
      <c r="F52" s="6" t="s">
        <v>961</v>
      </c>
      <c r="G52" s="93" t="b">
        <v>0</v>
      </c>
      <c r="H52" s="22">
        <v>0</v>
      </c>
      <c r="I52" s="22"/>
      <c r="O52" s="1"/>
      <c r="Y52" s="1"/>
      <c r="Z52" s="1"/>
      <c r="AA52" s="1"/>
    </row>
    <row r="53" spans="1:27">
      <c r="A53" s="1">
        <v>20052</v>
      </c>
      <c r="B53" s="1">
        <v>0</v>
      </c>
      <c r="C53" s="6" t="s">
        <v>498</v>
      </c>
      <c r="D53" s="6" t="s">
        <v>175</v>
      </c>
      <c r="E53" s="6" t="s">
        <v>858</v>
      </c>
      <c r="F53" s="6" t="s">
        <v>962</v>
      </c>
      <c r="G53" s="93" t="b">
        <v>0</v>
      </c>
      <c r="H53" s="22">
        <v>0</v>
      </c>
      <c r="I53" s="22"/>
      <c r="O53" s="1"/>
      <c r="Y53" s="1"/>
      <c r="Z53" s="1"/>
      <c r="AA53" s="1"/>
    </row>
    <row r="54" spans="1:27">
      <c r="A54" s="1">
        <v>20053</v>
      </c>
      <c r="B54" s="1">
        <v>0</v>
      </c>
      <c r="C54" s="6" t="s">
        <v>498</v>
      </c>
      <c r="D54" s="6" t="s">
        <v>175</v>
      </c>
      <c r="E54" s="6" t="s">
        <v>859</v>
      </c>
      <c r="F54" s="6" t="s">
        <v>963</v>
      </c>
      <c r="G54" s="93" t="b">
        <v>0</v>
      </c>
      <c r="H54" s="22">
        <v>0</v>
      </c>
      <c r="I54" s="22"/>
      <c r="O54" s="1"/>
      <c r="Y54" s="1"/>
      <c r="Z54" s="1"/>
      <c r="AA54" s="1"/>
    </row>
    <row r="55" spans="1:27">
      <c r="A55" s="1">
        <v>20054</v>
      </c>
      <c r="B55" s="1">
        <v>0</v>
      </c>
      <c r="C55" s="6" t="s">
        <v>498</v>
      </c>
      <c r="D55" s="6" t="s">
        <v>176</v>
      </c>
      <c r="E55" s="6" t="s">
        <v>860</v>
      </c>
      <c r="F55" s="6" t="s">
        <v>964</v>
      </c>
      <c r="G55" s="93" t="b">
        <v>0</v>
      </c>
      <c r="H55" s="22">
        <v>0</v>
      </c>
      <c r="I55" s="22"/>
      <c r="O55" s="1"/>
      <c r="Y55" s="1"/>
      <c r="Z55" s="1"/>
      <c r="AA55" s="1"/>
    </row>
    <row r="56" spans="1:27">
      <c r="A56" s="1">
        <v>20055</v>
      </c>
      <c r="B56" s="1">
        <v>0</v>
      </c>
      <c r="C56" s="6" t="s">
        <v>498</v>
      </c>
      <c r="D56" s="6" t="s">
        <v>176</v>
      </c>
      <c r="E56" s="6" t="s">
        <v>861</v>
      </c>
      <c r="F56" s="6" t="s">
        <v>965</v>
      </c>
      <c r="G56" s="93" t="b">
        <v>0</v>
      </c>
      <c r="H56" s="22">
        <v>0</v>
      </c>
      <c r="I56" s="22"/>
      <c r="O56" s="1"/>
      <c r="Y56" s="1"/>
      <c r="Z56" s="1"/>
      <c r="AA56" s="1"/>
    </row>
    <row r="57" spans="1:27">
      <c r="A57" s="1">
        <v>20056</v>
      </c>
      <c r="B57" s="1">
        <v>0</v>
      </c>
      <c r="C57" s="6" t="s">
        <v>498</v>
      </c>
      <c r="D57" s="6" t="s">
        <v>175</v>
      </c>
      <c r="E57" s="6" t="s">
        <v>862</v>
      </c>
      <c r="F57" s="6" t="s">
        <v>966</v>
      </c>
      <c r="G57" s="93" t="b">
        <v>0</v>
      </c>
      <c r="H57" s="22">
        <v>0</v>
      </c>
      <c r="I57" s="22"/>
      <c r="O57" s="1"/>
      <c r="Y57" s="1"/>
      <c r="Z57" s="1"/>
      <c r="AA57" s="1"/>
    </row>
    <row r="58" spans="1:27">
      <c r="A58" s="1">
        <v>20057</v>
      </c>
      <c r="B58" s="1">
        <v>0</v>
      </c>
      <c r="C58" s="6" t="s">
        <v>498</v>
      </c>
      <c r="D58" s="6" t="s">
        <v>175</v>
      </c>
      <c r="E58" s="6" t="s">
        <v>863</v>
      </c>
      <c r="F58" s="6" t="s">
        <v>967</v>
      </c>
      <c r="G58" s="93" t="b">
        <v>0</v>
      </c>
      <c r="H58" s="22">
        <v>0</v>
      </c>
      <c r="I58" s="22"/>
      <c r="O58" s="1"/>
      <c r="Y58" s="1"/>
      <c r="Z58" s="1"/>
      <c r="AA58" s="1"/>
    </row>
    <row r="59" spans="1:27">
      <c r="A59" s="1">
        <v>20058</v>
      </c>
      <c r="B59" s="1">
        <v>0</v>
      </c>
      <c r="C59" s="6" t="s">
        <v>498</v>
      </c>
      <c r="D59" s="6" t="s">
        <v>176</v>
      </c>
      <c r="E59" s="6" t="s">
        <v>864</v>
      </c>
      <c r="F59" s="6" t="s">
        <v>968</v>
      </c>
      <c r="G59" s="93" t="b">
        <v>0</v>
      </c>
      <c r="H59" s="22">
        <v>0</v>
      </c>
      <c r="I59" s="22"/>
      <c r="O59" s="1"/>
      <c r="Y59" s="1"/>
      <c r="Z59" s="1"/>
      <c r="AA59" s="1"/>
    </row>
    <row r="60" spans="1:27">
      <c r="A60" s="1">
        <v>20059</v>
      </c>
      <c r="B60" s="1">
        <v>0</v>
      </c>
      <c r="C60" s="6" t="s">
        <v>498</v>
      </c>
      <c r="D60" s="6" t="s">
        <v>176</v>
      </c>
      <c r="E60" s="6" t="s">
        <v>865</v>
      </c>
      <c r="F60" s="6" t="s">
        <v>969</v>
      </c>
      <c r="G60" s="93" t="b">
        <v>0</v>
      </c>
      <c r="H60" s="22">
        <v>0</v>
      </c>
      <c r="I60" s="22"/>
      <c r="O60" s="1"/>
      <c r="Y60" s="1"/>
      <c r="Z60" s="1"/>
      <c r="AA60" s="1"/>
    </row>
    <row r="61" spans="1:27">
      <c r="A61" s="1">
        <v>20060</v>
      </c>
      <c r="B61" s="1">
        <v>0</v>
      </c>
      <c r="C61" s="6" t="s">
        <v>498</v>
      </c>
      <c r="D61" s="6" t="s">
        <v>175</v>
      </c>
      <c r="E61" s="6" t="s">
        <v>866</v>
      </c>
      <c r="F61" s="6" t="s">
        <v>970</v>
      </c>
      <c r="G61" s="93" t="b">
        <v>0</v>
      </c>
      <c r="H61" s="22">
        <v>0</v>
      </c>
      <c r="I61" s="22"/>
      <c r="O61" s="1"/>
      <c r="Y61" s="1"/>
      <c r="Z61" s="1"/>
      <c r="AA61" s="1"/>
    </row>
    <row r="62" spans="1:27">
      <c r="A62" s="1">
        <v>20061</v>
      </c>
      <c r="B62" s="1">
        <v>0</v>
      </c>
      <c r="C62" s="6" t="s">
        <v>498</v>
      </c>
      <c r="D62" s="6" t="s">
        <v>175</v>
      </c>
      <c r="E62" s="6" t="s">
        <v>867</v>
      </c>
      <c r="F62" s="6" t="s">
        <v>971</v>
      </c>
      <c r="G62" s="93" t="b">
        <v>0</v>
      </c>
      <c r="H62" s="22">
        <v>0</v>
      </c>
      <c r="I62" s="22"/>
      <c r="O62" s="1"/>
      <c r="Y62" s="1"/>
      <c r="Z62" s="1"/>
      <c r="AA62" s="1"/>
    </row>
    <row r="63" spans="1:27">
      <c r="A63" s="1">
        <v>20062</v>
      </c>
      <c r="B63" s="1">
        <v>1</v>
      </c>
      <c r="C63" s="6" t="s">
        <v>560</v>
      </c>
      <c r="D63" s="6" t="s">
        <v>561</v>
      </c>
      <c r="E63" s="6" t="s">
        <v>868</v>
      </c>
      <c r="F63" s="6" t="s">
        <v>972</v>
      </c>
      <c r="G63" s="93" t="b">
        <v>0</v>
      </c>
      <c r="H63" s="22">
        <v>0</v>
      </c>
      <c r="I63" s="22"/>
      <c r="O63" s="1"/>
      <c r="Y63" s="1"/>
      <c r="Z63" s="1"/>
      <c r="AA63" s="1"/>
    </row>
    <row r="64" spans="1:27">
      <c r="A64" s="1">
        <v>20063</v>
      </c>
      <c r="B64" s="1">
        <v>1</v>
      </c>
      <c r="C64" s="6" t="s">
        <v>560</v>
      </c>
      <c r="D64" s="6" t="s">
        <v>562</v>
      </c>
      <c r="E64" s="6" t="s">
        <v>869</v>
      </c>
      <c r="F64" s="6" t="s">
        <v>973</v>
      </c>
      <c r="G64" s="93" t="b">
        <v>0</v>
      </c>
      <c r="H64" s="22">
        <v>0</v>
      </c>
      <c r="I64" s="22"/>
      <c r="O64" s="1"/>
      <c r="Y64" s="1"/>
      <c r="Z64" s="1"/>
      <c r="AA64" s="1"/>
    </row>
    <row r="65" spans="1:27">
      <c r="A65" s="1">
        <v>20064</v>
      </c>
      <c r="B65" s="1">
        <v>1</v>
      </c>
      <c r="C65" s="6" t="s">
        <v>806</v>
      </c>
      <c r="D65" s="6" t="s">
        <v>24</v>
      </c>
      <c r="E65" s="6" t="s">
        <v>870</v>
      </c>
      <c r="F65" s="6" t="s">
        <v>974</v>
      </c>
      <c r="G65" s="93" t="b">
        <v>0</v>
      </c>
      <c r="H65" s="22">
        <v>1</v>
      </c>
      <c r="I65" s="22"/>
      <c r="O65" s="1"/>
      <c r="Y65" s="1"/>
      <c r="Z65" s="1"/>
      <c r="AA65" s="1"/>
    </row>
    <row r="66" spans="1:27">
      <c r="A66" s="1">
        <v>20065</v>
      </c>
      <c r="B66" s="1">
        <v>1</v>
      </c>
      <c r="C66" s="6" t="s">
        <v>498</v>
      </c>
      <c r="D66" s="6" t="s">
        <v>176</v>
      </c>
      <c r="E66" s="6" t="s">
        <v>871</v>
      </c>
      <c r="F66" s="6" t="s">
        <v>975</v>
      </c>
      <c r="G66" s="93" t="b">
        <v>0</v>
      </c>
      <c r="H66" s="22">
        <v>2</v>
      </c>
      <c r="I66" s="22"/>
      <c r="O66" s="1"/>
      <c r="Y66" s="1"/>
      <c r="Z66" s="1"/>
      <c r="AA66" s="1"/>
    </row>
    <row r="67" spans="1:27">
      <c r="A67" s="1">
        <v>20066</v>
      </c>
      <c r="B67" s="1">
        <v>1</v>
      </c>
      <c r="C67" s="6" t="s">
        <v>498</v>
      </c>
      <c r="D67" s="6" t="s">
        <v>175</v>
      </c>
      <c r="E67" s="6" t="s">
        <v>872</v>
      </c>
      <c r="F67" s="6" t="s">
        <v>976</v>
      </c>
      <c r="G67" s="93" t="b">
        <v>0</v>
      </c>
      <c r="H67" s="22">
        <v>0</v>
      </c>
      <c r="I67" s="22"/>
      <c r="O67" s="1"/>
      <c r="Y67" s="1"/>
      <c r="Z67" s="1"/>
      <c r="AA67" s="1"/>
    </row>
    <row r="68" spans="1:27">
      <c r="A68" s="1">
        <v>20067</v>
      </c>
      <c r="B68" s="1">
        <v>1</v>
      </c>
      <c r="C68" s="6" t="s">
        <v>498</v>
      </c>
      <c r="D68" s="6" t="s">
        <v>175</v>
      </c>
      <c r="E68" s="6" t="s">
        <v>873</v>
      </c>
      <c r="F68" s="6" t="s">
        <v>977</v>
      </c>
      <c r="G68" s="93" t="b">
        <v>0</v>
      </c>
      <c r="H68" s="22">
        <v>0</v>
      </c>
      <c r="I68" s="22"/>
      <c r="O68" s="1"/>
      <c r="Y68" s="1"/>
      <c r="Z68" s="1"/>
      <c r="AA68" s="1"/>
    </row>
    <row r="69" spans="1:27">
      <c r="A69" s="1">
        <v>20068</v>
      </c>
      <c r="B69" s="1">
        <v>1</v>
      </c>
      <c r="C69" s="6" t="s">
        <v>498</v>
      </c>
      <c r="D69" s="6" t="s">
        <v>176</v>
      </c>
      <c r="E69" s="6" t="s">
        <v>874</v>
      </c>
      <c r="F69" s="6" t="s">
        <v>978</v>
      </c>
      <c r="G69" s="93" t="b">
        <v>0</v>
      </c>
      <c r="H69" s="22">
        <v>1</v>
      </c>
      <c r="I69" s="22"/>
      <c r="O69" s="1"/>
      <c r="Y69" s="1"/>
      <c r="Z69" s="1"/>
      <c r="AA69" s="1"/>
    </row>
    <row r="70" spans="1:27">
      <c r="A70" s="1">
        <v>20069</v>
      </c>
      <c r="B70" s="1">
        <v>1</v>
      </c>
      <c r="C70" s="6" t="s">
        <v>498</v>
      </c>
      <c r="D70" s="6" t="s">
        <v>176</v>
      </c>
      <c r="E70" s="6" t="s">
        <v>875</v>
      </c>
      <c r="F70" s="6" t="s">
        <v>979</v>
      </c>
      <c r="G70" s="93" t="b">
        <v>0</v>
      </c>
      <c r="H70" s="22">
        <v>2</v>
      </c>
      <c r="I70" s="22"/>
      <c r="O70" s="1"/>
      <c r="Y70" s="1"/>
      <c r="Z70" s="1"/>
      <c r="AA70" s="1"/>
    </row>
    <row r="71" spans="1:27">
      <c r="A71" s="1">
        <v>20070</v>
      </c>
      <c r="B71" s="1">
        <v>1</v>
      </c>
      <c r="C71" s="6" t="s">
        <v>498</v>
      </c>
      <c r="D71" s="6" t="s">
        <v>175</v>
      </c>
      <c r="E71" s="6" t="s">
        <v>876</v>
      </c>
      <c r="F71" s="6" t="s">
        <v>980</v>
      </c>
      <c r="G71" s="93" t="b">
        <v>0</v>
      </c>
      <c r="H71" s="22">
        <v>0</v>
      </c>
      <c r="I71" s="22"/>
      <c r="O71" s="1"/>
      <c r="Y71" s="1"/>
      <c r="Z71" s="1"/>
      <c r="AA71" s="1"/>
    </row>
    <row r="72" spans="1:27">
      <c r="A72" s="1">
        <v>20071</v>
      </c>
      <c r="B72" s="1">
        <v>1</v>
      </c>
      <c r="C72" s="6" t="s">
        <v>498</v>
      </c>
      <c r="D72" s="6" t="s">
        <v>175</v>
      </c>
      <c r="E72" s="6" t="s">
        <v>877</v>
      </c>
      <c r="F72" s="6" t="s">
        <v>981</v>
      </c>
      <c r="G72" s="93" t="b">
        <v>0</v>
      </c>
      <c r="H72" s="22">
        <v>0</v>
      </c>
      <c r="I72" s="22"/>
      <c r="O72" s="1"/>
      <c r="Y72" s="1"/>
      <c r="Z72" s="1"/>
      <c r="AA72" s="1"/>
    </row>
    <row r="73" spans="1:27">
      <c r="A73" s="1">
        <v>20072</v>
      </c>
      <c r="B73" s="1">
        <v>1</v>
      </c>
      <c r="C73" s="6" t="s">
        <v>498</v>
      </c>
      <c r="D73" s="6" t="s">
        <v>176</v>
      </c>
      <c r="E73" s="6" t="s">
        <v>878</v>
      </c>
      <c r="F73" s="6" t="s">
        <v>982</v>
      </c>
      <c r="G73" s="93" t="b">
        <v>0</v>
      </c>
      <c r="H73" s="22">
        <v>1</v>
      </c>
      <c r="I73" s="22"/>
      <c r="O73" s="1"/>
      <c r="Y73" s="1"/>
      <c r="Z73" s="1"/>
      <c r="AA73" s="1"/>
    </row>
    <row r="74" spans="1:27">
      <c r="A74" s="1">
        <v>20073</v>
      </c>
      <c r="B74" s="1">
        <v>1</v>
      </c>
      <c r="C74" s="6" t="s">
        <v>498</v>
      </c>
      <c r="D74" s="6" t="s">
        <v>176</v>
      </c>
      <c r="E74" s="6" t="s">
        <v>879</v>
      </c>
      <c r="F74" s="6" t="s">
        <v>983</v>
      </c>
      <c r="G74" s="93" t="b">
        <v>0</v>
      </c>
      <c r="H74" s="22">
        <v>2</v>
      </c>
      <c r="I74" s="22"/>
      <c r="O74" s="1"/>
      <c r="Y74" s="1"/>
      <c r="Z74" s="1"/>
      <c r="AA74" s="1"/>
    </row>
    <row r="75" spans="1:27">
      <c r="A75" s="1">
        <v>20074</v>
      </c>
      <c r="B75" s="1">
        <v>1</v>
      </c>
      <c r="C75" s="6" t="s">
        <v>498</v>
      </c>
      <c r="D75" s="6" t="s">
        <v>175</v>
      </c>
      <c r="E75" s="6" t="s">
        <v>880</v>
      </c>
      <c r="F75" s="6" t="s">
        <v>984</v>
      </c>
      <c r="G75" s="93" t="b">
        <v>0</v>
      </c>
      <c r="H75" s="22">
        <v>0</v>
      </c>
      <c r="I75" s="22"/>
      <c r="O75" s="1"/>
      <c r="Y75" s="1"/>
      <c r="Z75" s="1"/>
      <c r="AA75" s="1"/>
    </row>
    <row r="76" spans="1:27">
      <c r="A76" s="1">
        <v>20075</v>
      </c>
      <c r="B76" s="1">
        <v>1</v>
      </c>
      <c r="C76" s="6" t="s">
        <v>498</v>
      </c>
      <c r="D76" s="6" t="s">
        <v>175</v>
      </c>
      <c r="E76" s="6" t="s">
        <v>881</v>
      </c>
      <c r="F76" s="6" t="s">
        <v>985</v>
      </c>
      <c r="G76" s="93" t="b">
        <v>0</v>
      </c>
      <c r="H76" s="22">
        <v>0</v>
      </c>
      <c r="I76" s="22"/>
      <c r="O76" s="1"/>
      <c r="Y76" s="1"/>
      <c r="Z76" s="1"/>
      <c r="AA76" s="1"/>
    </row>
    <row r="77" spans="1:27">
      <c r="A77" s="1">
        <v>20076</v>
      </c>
      <c r="B77" s="1">
        <v>2</v>
      </c>
      <c r="C77" s="6" t="s">
        <v>560</v>
      </c>
      <c r="D77" s="6" t="s">
        <v>561</v>
      </c>
      <c r="E77" s="6" t="s">
        <v>882</v>
      </c>
      <c r="F77" s="6" t="s">
        <v>986</v>
      </c>
      <c r="G77" s="93" t="b">
        <v>0</v>
      </c>
      <c r="H77" s="22">
        <v>1</v>
      </c>
      <c r="I77" s="22"/>
      <c r="O77" s="1"/>
      <c r="Y77" s="1"/>
      <c r="Z77" s="1"/>
      <c r="AA77" s="1"/>
    </row>
    <row r="78" spans="1:27">
      <c r="A78" s="1">
        <v>20077</v>
      </c>
      <c r="B78" s="1">
        <v>2</v>
      </c>
      <c r="C78" s="6" t="s">
        <v>560</v>
      </c>
      <c r="D78" s="6" t="s">
        <v>562</v>
      </c>
      <c r="E78" s="6" t="s">
        <v>883</v>
      </c>
      <c r="F78" s="6" t="s">
        <v>987</v>
      </c>
      <c r="G78" s="93" t="b">
        <v>0</v>
      </c>
      <c r="H78" s="22">
        <v>2</v>
      </c>
      <c r="I78" s="22"/>
      <c r="O78" s="1"/>
      <c r="Y78" s="1"/>
      <c r="Z78" s="1"/>
      <c r="AA78" s="1"/>
    </row>
    <row r="79" spans="1:27">
      <c r="A79" s="1">
        <v>20078</v>
      </c>
      <c r="B79" s="1">
        <v>2</v>
      </c>
      <c r="C79" s="6" t="s">
        <v>806</v>
      </c>
      <c r="D79" s="6" t="s">
        <v>24</v>
      </c>
      <c r="E79" s="6" t="s">
        <v>884</v>
      </c>
      <c r="F79" s="6" t="s">
        <v>988</v>
      </c>
      <c r="G79" s="93" t="b">
        <v>0</v>
      </c>
      <c r="H79" s="22">
        <v>0</v>
      </c>
      <c r="I79" s="22"/>
      <c r="O79" s="1"/>
      <c r="Y79" s="1"/>
      <c r="Z79" s="1"/>
      <c r="AA79" s="1"/>
    </row>
    <row r="80" spans="1:27">
      <c r="A80" s="1">
        <v>20079</v>
      </c>
      <c r="B80" s="1">
        <v>2</v>
      </c>
      <c r="C80" s="6" t="s">
        <v>498</v>
      </c>
      <c r="D80" s="6" t="s">
        <v>176</v>
      </c>
      <c r="E80" s="6" t="s">
        <v>885</v>
      </c>
      <c r="F80" s="6" t="s">
        <v>989</v>
      </c>
      <c r="G80" s="93" t="b">
        <v>0</v>
      </c>
      <c r="H80" s="22">
        <v>0</v>
      </c>
      <c r="I80" s="22"/>
      <c r="O80" s="1"/>
      <c r="Y80" s="1"/>
      <c r="Z80" s="1"/>
      <c r="AA80" s="1"/>
    </row>
    <row r="81" spans="1:27">
      <c r="A81" s="1">
        <v>20080</v>
      </c>
      <c r="B81" s="1">
        <v>2</v>
      </c>
      <c r="C81" s="6" t="s">
        <v>498</v>
      </c>
      <c r="D81" s="6" t="s">
        <v>175</v>
      </c>
      <c r="E81" s="6" t="s">
        <v>886</v>
      </c>
      <c r="F81" s="6" t="s">
        <v>990</v>
      </c>
      <c r="G81" s="93" t="b">
        <v>0</v>
      </c>
      <c r="H81" s="22">
        <v>1</v>
      </c>
      <c r="I81" s="22"/>
      <c r="O81" s="1"/>
      <c r="Y81" s="1"/>
      <c r="Z81" s="1"/>
      <c r="AA81" s="1"/>
    </row>
    <row r="82" spans="1:27">
      <c r="A82" s="1">
        <v>20081</v>
      </c>
      <c r="B82" s="1">
        <v>2</v>
      </c>
      <c r="C82" s="6" t="s">
        <v>498</v>
      </c>
      <c r="D82" s="6" t="s">
        <v>175</v>
      </c>
      <c r="E82" s="6" t="s">
        <v>887</v>
      </c>
      <c r="F82" s="6" t="s">
        <v>991</v>
      </c>
      <c r="G82" s="93" t="b">
        <v>0</v>
      </c>
      <c r="H82" s="22">
        <v>2</v>
      </c>
      <c r="I82" s="22"/>
      <c r="O82" s="1"/>
      <c r="Y82" s="1"/>
      <c r="Z82" s="1"/>
      <c r="AA82" s="1"/>
    </row>
    <row r="83" spans="1:27">
      <c r="A83" s="1">
        <v>20082</v>
      </c>
      <c r="B83" s="1">
        <v>2</v>
      </c>
      <c r="C83" s="6" t="s">
        <v>498</v>
      </c>
      <c r="D83" s="6" t="s">
        <v>176</v>
      </c>
      <c r="E83" s="6" t="s">
        <v>888</v>
      </c>
      <c r="F83" s="6" t="s">
        <v>992</v>
      </c>
      <c r="G83" s="93" t="b">
        <v>0</v>
      </c>
      <c r="H83" s="22">
        <v>0</v>
      </c>
      <c r="I83" s="22"/>
      <c r="O83" s="1"/>
      <c r="Y83" s="1"/>
      <c r="Z83" s="1"/>
      <c r="AA83" s="1"/>
    </row>
    <row r="84" spans="1:27">
      <c r="A84" s="1">
        <v>20083</v>
      </c>
      <c r="B84" s="1">
        <v>2</v>
      </c>
      <c r="C84" s="6" t="s">
        <v>498</v>
      </c>
      <c r="D84" s="6" t="s">
        <v>176</v>
      </c>
      <c r="E84" s="6" t="s">
        <v>889</v>
      </c>
      <c r="F84" s="6" t="s">
        <v>993</v>
      </c>
      <c r="G84" s="93" t="b">
        <v>0</v>
      </c>
      <c r="H84" s="22">
        <v>0</v>
      </c>
      <c r="I84" s="22"/>
      <c r="O84" s="1"/>
      <c r="Y84" s="1"/>
      <c r="Z84" s="1"/>
      <c r="AA84" s="1"/>
    </row>
    <row r="85" spans="1:27">
      <c r="A85" s="1">
        <v>20084</v>
      </c>
      <c r="B85" s="1">
        <v>2</v>
      </c>
      <c r="C85" s="6" t="s">
        <v>498</v>
      </c>
      <c r="D85" s="6" t="s">
        <v>175</v>
      </c>
      <c r="E85" s="6" t="s">
        <v>890</v>
      </c>
      <c r="F85" s="6" t="s">
        <v>994</v>
      </c>
      <c r="G85" s="93" t="b">
        <v>0</v>
      </c>
      <c r="H85" s="22">
        <v>1</v>
      </c>
      <c r="I85" s="22"/>
      <c r="O85" s="1"/>
      <c r="Y85" s="1"/>
      <c r="Z85" s="1"/>
      <c r="AA85" s="1"/>
    </row>
    <row r="86" spans="1:27">
      <c r="A86" s="1">
        <v>20085</v>
      </c>
      <c r="B86" s="1">
        <v>2</v>
      </c>
      <c r="C86" s="6" t="s">
        <v>498</v>
      </c>
      <c r="D86" s="6" t="s">
        <v>175</v>
      </c>
      <c r="E86" s="6" t="s">
        <v>891</v>
      </c>
      <c r="F86" s="6" t="s">
        <v>995</v>
      </c>
      <c r="G86" s="93" t="b">
        <v>0</v>
      </c>
      <c r="H86" s="22">
        <v>2</v>
      </c>
      <c r="I86" s="22"/>
      <c r="O86" s="1"/>
      <c r="Y86" s="1"/>
      <c r="Z86" s="1"/>
      <c r="AA86" s="1"/>
    </row>
    <row r="87" spans="1:27">
      <c r="A87" s="1">
        <v>20086</v>
      </c>
      <c r="B87" s="1">
        <v>2</v>
      </c>
      <c r="C87" s="6" t="s">
        <v>498</v>
      </c>
      <c r="D87" s="6" t="s">
        <v>176</v>
      </c>
      <c r="E87" s="6" t="s">
        <v>892</v>
      </c>
      <c r="F87" s="6" t="s">
        <v>996</v>
      </c>
      <c r="G87" s="93" t="b">
        <v>0</v>
      </c>
      <c r="H87" s="22">
        <v>0</v>
      </c>
      <c r="I87" s="22"/>
      <c r="O87" s="1"/>
      <c r="Y87" s="1"/>
      <c r="Z87" s="1"/>
      <c r="AA87" s="1"/>
    </row>
    <row r="88" spans="1:27">
      <c r="A88" s="1">
        <v>20087</v>
      </c>
      <c r="B88" s="1">
        <v>3</v>
      </c>
      <c r="C88" s="6" t="s">
        <v>498</v>
      </c>
      <c r="D88" s="6" t="s">
        <v>176</v>
      </c>
      <c r="E88" s="6" t="s">
        <v>893</v>
      </c>
      <c r="F88" s="6" t="s">
        <v>997</v>
      </c>
      <c r="G88" s="93" t="b">
        <v>0</v>
      </c>
      <c r="H88" s="22">
        <v>0</v>
      </c>
      <c r="I88" s="22"/>
      <c r="O88" s="1"/>
      <c r="Y88" s="1"/>
      <c r="Z88" s="1"/>
      <c r="AA88" s="1"/>
    </row>
    <row r="89" spans="1:27">
      <c r="A89" s="1">
        <v>20088</v>
      </c>
      <c r="B89" s="1">
        <v>3</v>
      </c>
      <c r="C89" s="6" t="s">
        <v>498</v>
      </c>
      <c r="D89" s="6" t="s">
        <v>175</v>
      </c>
      <c r="E89" s="6" t="s">
        <v>894</v>
      </c>
      <c r="F89" s="6" t="s">
        <v>998</v>
      </c>
      <c r="G89" s="93" t="b">
        <v>0</v>
      </c>
      <c r="H89" s="22">
        <v>1</v>
      </c>
      <c r="I89" s="22"/>
      <c r="O89" s="1"/>
      <c r="Y89" s="1"/>
      <c r="Z89" s="1"/>
      <c r="AA89" s="1"/>
    </row>
    <row r="90" spans="1:27">
      <c r="A90" s="1">
        <v>20089</v>
      </c>
      <c r="B90" s="1">
        <v>3</v>
      </c>
      <c r="C90" s="6" t="s">
        <v>498</v>
      </c>
      <c r="D90" s="6" t="s">
        <v>175</v>
      </c>
      <c r="E90" s="6" t="s">
        <v>895</v>
      </c>
      <c r="F90" s="6" t="s">
        <v>999</v>
      </c>
      <c r="G90" s="93" t="b">
        <v>0</v>
      </c>
      <c r="H90" s="22">
        <v>2</v>
      </c>
      <c r="I90" s="22"/>
      <c r="O90" s="1"/>
      <c r="Y90" s="1"/>
      <c r="Z90" s="1"/>
      <c r="AA90" s="1"/>
    </row>
    <row r="91" spans="1:27">
      <c r="A91" s="1">
        <v>20090</v>
      </c>
      <c r="B91" s="1">
        <v>3</v>
      </c>
      <c r="C91" s="6" t="s">
        <v>560</v>
      </c>
      <c r="D91" s="6" t="s">
        <v>561</v>
      </c>
      <c r="E91" s="6" t="s">
        <v>896</v>
      </c>
      <c r="F91" s="6" t="s">
        <v>1000</v>
      </c>
      <c r="G91" s="93" t="b">
        <v>0</v>
      </c>
      <c r="H91" s="22">
        <v>0</v>
      </c>
      <c r="I91" s="22"/>
      <c r="O91" s="1"/>
      <c r="Y91" s="1"/>
      <c r="Z91" s="1"/>
      <c r="AA91" s="1"/>
    </row>
    <row r="92" spans="1:27">
      <c r="A92" s="1">
        <v>20091</v>
      </c>
      <c r="B92" s="1">
        <v>3</v>
      </c>
      <c r="C92" s="6" t="s">
        <v>560</v>
      </c>
      <c r="D92" s="6" t="s">
        <v>562</v>
      </c>
      <c r="E92" s="6" t="s">
        <v>897</v>
      </c>
      <c r="F92" s="6" t="s">
        <v>1001</v>
      </c>
      <c r="G92" s="93" t="b">
        <v>0</v>
      </c>
      <c r="H92" s="22">
        <v>0</v>
      </c>
      <c r="I92" s="22"/>
      <c r="O92" s="1"/>
      <c r="Y92" s="1"/>
      <c r="Z92" s="1"/>
      <c r="AA92" s="1"/>
    </row>
    <row r="93" spans="1:27">
      <c r="A93" s="1">
        <v>20092</v>
      </c>
      <c r="B93" s="1">
        <v>3</v>
      </c>
      <c r="C93" s="6" t="s">
        <v>806</v>
      </c>
      <c r="D93" s="6" t="s">
        <v>24</v>
      </c>
      <c r="E93" s="6" t="s">
        <v>898</v>
      </c>
      <c r="F93" s="6" t="s">
        <v>1002</v>
      </c>
      <c r="G93" s="93" t="b">
        <v>0</v>
      </c>
      <c r="H93" s="22">
        <v>1</v>
      </c>
      <c r="I93" s="22"/>
      <c r="O93" s="1"/>
      <c r="Y93" s="1"/>
      <c r="Z93" s="1"/>
      <c r="AA93" s="1"/>
    </row>
    <row r="94" spans="1:27">
      <c r="A94" s="1">
        <v>20093</v>
      </c>
      <c r="B94" s="1">
        <v>3</v>
      </c>
      <c r="C94" s="6" t="s">
        <v>498</v>
      </c>
      <c r="D94" s="6" t="s">
        <v>176</v>
      </c>
      <c r="E94" s="6" t="s">
        <v>899</v>
      </c>
      <c r="F94" s="6" t="s">
        <v>1003</v>
      </c>
      <c r="G94" s="93" t="b">
        <v>0</v>
      </c>
      <c r="H94" s="22">
        <v>2</v>
      </c>
      <c r="I94" s="22"/>
      <c r="O94" s="1"/>
      <c r="Y94" s="1"/>
      <c r="Z94" s="1"/>
      <c r="AA94" s="1"/>
    </row>
    <row r="95" spans="1:27">
      <c r="A95" s="1">
        <v>20094</v>
      </c>
      <c r="B95" s="1">
        <v>3</v>
      </c>
      <c r="C95" s="6" t="s">
        <v>498</v>
      </c>
      <c r="D95" s="6" t="s">
        <v>175</v>
      </c>
      <c r="E95" s="6" t="s">
        <v>900</v>
      </c>
      <c r="F95" s="6" t="s">
        <v>1004</v>
      </c>
      <c r="G95" s="93" t="b">
        <v>0</v>
      </c>
      <c r="H95" s="22">
        <v>0</v>
      </c>
      <c r="I95" s="22"/>
      <c r="O95" s="1"/>
      <c r="Y95" s="1"/>
      <c r="Z95" s="1"/>
      <c r="AA95" s="1"/>
    </row>
    <row r="96" spans="1:27">
      <c r="A96" s="1">
        <v>20095</v>
      </c>
      <c r="B96" s="1">
        <v>3</v>
      </c>
      <c r="C96" s="6" t="s">
        <v>498</v>
      </c>
      <c r="D96" s="6" t="s">
        <v>175</v>
      </c>
      <c r="E96" s="6" t="s">
        <v>901</v>
      </c>
      <c r="F96" s="6" t="s">
        <v>1005</v>
      </c>
      <c r="G96" s="93" t="b">
        <v>0</v>
      </c>
      <c r="H96" s="22">
        <v>0</v>
      </c>
      <c r="I96" s="22"/>
      <c r="O96" s="1"/>
      <c r="Y96" s="1"/>
      <c r="Z96" s="1"/>
      <c r="AA96" s="1"/>
    </row>
    <row r="97" spans="1:27">
      <c r="A97" s="1">
        <v>20096</v>
      </c>
      <c r="B97" s="1">
        <v>3</v>
      </c>
      <c r="C97" s="6" t="s">
        <v>498</v>
      </c>
      <c r="D97" s="6" t="s">
        <v>176</v>
      </c>
      <c r="E97" s="6" t="s">
        <v>902</v>
      </c>
      <c r="F97" s="6" t="s">
        <v>1006</v>
      </c>
      <c r="G97" s="93" t="b">
        <v>0</v>
      </c>
      <c r="H97" s="22">
        <v>1</v>
      </c>
      <c r="I97" s="22"/>
      <c r="O97" s="1"/>
      <c r="Y97" s="1"/>
      <c r="Z97" s="1"/>
      <c r="AA97" s="1"/>
    </row>
    <row r="98" spans="1:27">
      <c r="A98" s="1">
        <v>20097</v>
      </c>
      <c r="B98" s="1">
        <v>3</v>
      </c>
      <c r="C98" s="6" t="s">
        <v>498</v>
      </c>
      <c r="D98" s="6" t="s">
        <v>176</v>
      </c>
      <c r="E98" s="6" t="s">
        <v>903</v>
      </c>
      <c r="F98" s="6" t="s">
        <v>1007</v>
      </c>
      <c r="G98" s="93" t="b">
        <v>0</v>
      </c>
      <c r="H98" s="22">
        <v>2</v>
      </c>
      <c r="I98" s="22"/>
      <c r="O98" s="1"/>
      <c r="Y98" s="1"/>
      <c r="Z98" s="1"/>
      <c r="AA98" s="1"/>
    </row>
    <row r="99" spans="1:27">
      <c r="A99" s="1">
        <v>20098</v>
      </c>
      <c r="B99" s="1">
        <v>3</v>
      </c>
      <c r="C99" s="6" t="s">
        <v>498</v>
      </c>
      <c r="D99" s="6" t="s">
        <v>175</v>
      </c>
      <c r="E99" s="6" t="s">
        <v>904</v>
      </c>
      <c r="F99" s="6" t="s">
        <v>1008</v>
      </c>
      <c r="G99" s="93" t="b">
        <v>0</v>
      </c>
      <c r="H99" s="22">
        <v>0</v>
      </c>
      <c r="I99" s="22"/>
      <c r="O99" s="1"/>
      <c r="Y99" s="1"/>
      <c r="Z99" s="1"/>
      <c r="AA99" s="1"/>
    </row>
    <row r="100" spans="1:27">
      <c r="A100" s="1">
        <v>20099</v>
      </c>
      <c r="B100" s="1">
        <v>3</v>
      </c>
      <c r="C100" s="6" t="s">
        <v>498</v>
      </c>
      <c r="D100" s="6" t="s">
        <v>175</v>
      </c>
      <c r="E100" s="6" t="s">
        <v>905</v>
      </c>
      <c r="F100" s="6" t="s">
        <v>1009</v>
      </c>
      <c r="G100" s="93" t="b">
        <v>0</v>
      </c>
      <c r="H100" s="22">
        <v>0</v>
      </c>
      <c r="I100" s="22"/>
      <c r="O100" s="1"/>
      <c r="Y100" s="1"/>
      <c r="Z100" s="1"/>
      <c r="AA100" s="1"/>
    </row>
    <row r="101" spans="1:27">
      <c r="A101" s="1">
        <v>20100</v>
      </c>
      <c r="B101" s="1">
        <v>3</v>
      </c>
      <c r="C101" s="6" t="s">
        <v>498</v>
      </c>
      <c r="D101" s="6" t="s">
        <v>176</v>
      </c>
      <c r="E101" s="6" t="s">
        <v>906</v>
      </c>
      <c r="F101" s="6" t="s">
        <v>1010</v>
      </c>
      <c r="G101" s="93" t="b">
        <v>0</v>
      </c>
      <c r="H101" s="22">
        <v>1</v>
      </c>
      <c r="I101" s="22"/>
      <c r="O101" s="1"/>
      <c r="Y101" s="1"/>
      <c r="Z101" s="1"/>
      <c r="AA101" s="1"/>
    </row>
    <row r="102" spans="1:27">
      <c r="A102" s="1">
        <v>20101</v>
      </c>
      <c r="B102" s="1">
        <v>3</v>
      </c>
      <c r="C102" s="6" t="s">
        <v>498</v>
      </c>
      <c r="D102" s="6" t="s">
        <v>176</v>
      </c>
      <c r="E102" s="6" t="s">
        <v>907</v>
      </c>
      <c r="F102" s="6" t="s">
        <v>1011</v>
      </c>
      <c r="G102" s="93" t="b">
        <v>0</v>
      </c>
      <c r="H102" s="22">
        <v>2</v>
      </c>
      <c r="I102" s="22"/>
      <c r="O102" s="1"/>
      <c r="Y102" s="1"/>
      <c r="Z102" s="1"/>
      <c r="AA102" s="1"/>
    </row>
    <row r="103" spans="1:27">
      <c r="A103" s="1">
        <v>20102</v>
      </c>
      <c r="B103" s="1">
        <v>4</v>
      </c>
      <c r="C103" s="6" t="s">
        <v>498</v>
      </c>
      <c r="D103" s="6" t="s">
        <v>175</v>
      </c>
      <c r="E103" s="6" t="s">
        <v>908</v>
      </c>
      <c r="F103" s="6" t="s">
        <v>1012</v>
      </c>
      <c r="G103" s="93" t="b">
        <v>0</v>
      </c>
      <c r="H103" s="22">
        <v>0</v>
      </c>
      <c r="I103" s="22"/>
      <c r="O103" s="1"/>
      <c r="Y103" s="1"/>
      <c r="Z103" s="1"/>
      <c r="AA103" s="1"/>
    </row>
    <row r="104" spans="1:27">
      <c r="A104" s="1">
        <v>20103</v>
      </c>
      <c r="B104" s="1">
        <v>4</v>
      </c>
      <c r="C104" s="6" t="s">
        <v>498</v>
      </c>
      <c r="D104" s="6" t="s">
        <v>175</v>
      </c>
      <c r="E104" s="6" t="s">
        <v>909</v>
      </c>
      <c r="F104" s="6" t="s">
        <v>1013</v>
      </c>
      <c r="G104" s="93" t="b">
        <v>0</v>
      </c>
      <c r="H104" s="22">
        <v>0</v>
      </c>
      <c r="I104" s="22"/>
      <c r="O104" s="1"/>
      <c r="Y104" s="1"/>
      <c r="Z104" s="1"/>
      <c r="AA104" s="1"/>
    </row>
    <row r="105" spans="1:27">
      <c r="A105" s="1">
        <v>20104</v>
      </c>
      <c r="B105" s="1">
        <v>4</v>
      </c>
      <c r="C105" s="6" t="s">
        <v>560</v>
      </c>
      <c r="D105" s="6" t="s">
        <v>561</v>
      </c>
      <c r="E105" s="6" t="s">
        <v>910</v>
      </c>
      <c r="F105" s="6" t="s">
        <v>1014</v>
      </c>
      <c r="G105" s="93" t="b">
        <v>0</v>
      </c>
      <c r="H105" s="22">
        <v>1</v>
      </c>
      <c r="I105" s="22"/>
      <c r="O105" s="1"/>
      <c r="Y105" s="1"/>
      <c r="Z105" s="1"/>
      <c r="AA105" s="1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UpdateRecord</vt:lpstr>
      <vt:lpstr>예제설명</vt:lpstr>
      <vt:lpstr>EXP시트_예제</vt:lpstr>
      <vt:lpstr>Poten_데이터 정리</vt:lpstr>
      <vt:lpstr>기획 변경사항</vt:lpstr>
      <vt:lpstr>Content_Index</vt:lpstr>
      <vt:lpstr>DB_스키마</vt:lpstr>
      <vt:lpstr>Character</vt:lpstr>
      <vt:lpstr>Item</vt:lpstr>
      <vt:lpstr>Stage</vt:lpstr>
      <vt:lpstr>Room</vt:lpstr>
      <vt:lpstr>Struct</vt:lpstr>
      <vt:lpstr>Skill</vt:lpstr>
      <vt:lpstr>Poten</vt:lpstr>
      <vt:lpstr>LevelUp</vt:lpstr>
      <vt:lpstr>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정재호</dc:creator>
  <cp:lastModifiedBy>Jaeho</cp:lastModifiedBy>
  <dcterms:created xsi:type="dcterms:W3CDTF">2020-05-22T05:05:02Z</dcterms:created>
  <dcterms:modified xsi:type="dcterms:W3CDTF">2020-06-17T11:46:05Z</dcterms:modified>
</cp:coreProperties>
</file>