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91" activeTab="8"/>
  </bookViews>
  <sheets>
    <sheet name="Bust" sheetId="5" r:id="rId1"/>
    <sheet name="Ass" sheetId="6" r:id="rId2"/>
    <sheet name="Waist" sheetId="1" r:id="rId3"/>
    <sheet name="Hips" sheetId="7" r:id="rId4"/>
    <sheet name="Face" sheetId="8" r:id="rId5"/>
    <sheet name="Penis" sheetId="9" r:id="rId6"/>
    <sheet name="Balls" sheetId="10" r:id="rId7"/>
    <sheet name="Hormones" sheetId="11" r:id="rId8"/>
    <sheet name="General" sheetId="12" r:id="rId9"/>
    <sheet name="Colors" sheetId="2" r:id="rId10"/>
    <sheet name="Sheet3" sheetId="3" r:id="rId11"/>
  </sheets>
  <calcPr calcId="145621"/>
</workbook>
</file>

<file path=xl/calcChain.xml><?xml version="1.0" encoding="utf-8"?>
<calcChain xmlns="http://schemas.openxmlformats.org/spreadsheetml/2006/main">
  <c r="P20" i="12" l="1"/>
  <c r="O19" i="12"/>
  <c r="O20" i="12"/>
  <c r="E2" i="8"/>
  <c r="I32" i="11" l="1"/>
  <c r="I2" i="11"/>
  <c r="J31" i="11" s="1"/>
  <c r="I3" i="11"/>
  <c r="J28" i="11" s="1"/>
  <c r="I4" i="11"/>
  <c r="J27" i="11" s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J30" i="11"/>
  <c r="J24" i="11"/>
  <c r="J16" i="11"/>
  <c r="J8" i="11"/>
  <c r="J3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D2" i="10"/>
  <c r="C32" i="11"/>
  <c r="D31" i="11" s="1"/>
  <c r="C17" i="12"/>
  <c r="D13" i="12" s="1"/>
  <c r="G13" i="12" s="1"/>
  <c r="I13" i="12" s="1"/>
  <c r="C17" i="10"/>
  <c r="D14" i="10" s="1"/>
  <c r="G14" i="10" s="1"/>
  <c r="I14" i="10" s="1"/>
  <c r="D16" i="10"/>
  <c r="G16" i="10" s="1"/>
  <c r="I16" i="10" s="1"/>
  <c r="D15" i="10"/>
  <c r="G15" i="10" s="1"/>
  <c r="I15" i="10" s="1"/>
  <c r="D13" i="10"/>
  <c r="G13" i="10" s="1"/>
  <c r="I13" i="10" s="1"/>
  <c r="D12" i="10"/>
  <c r="G12" i="10" s="1"/>
  <c r="I12" i="10" s="1"/>
  <c r="D11" i="10"/>
  <c r="G11" i="10" s="1"/>
  <c r="I11" i="10" s="1"/>
  <c r="D9" i="10"/>
  <c r="G9" i="10" s="1"/>
  <c r="I9" i="10" s="1"/>
  <c r="D8" i="10"/>
  <c r="G8" i="10" s="1"/>
  <c r="I8" i="10" s="1"/>
  <c r="D7" i="10"/>
  <c r="G7" i="10" s="1"/>
  <c r="I7" i="10" s="1"/>
  <c r="D5" i="10"/>
  <c r="G5" i="10" s="1"/>
  <c r="I5" i="10" s="1"/>
  <c r="D4" i="10"/>
  <c r="G4" i="10" s="1"/>
  <c r="I4" i="10" s="1"/>
  <c r="D3" i="10"/>
  <c r="G3" i="10" s="1"/>
  <c r="I3" i="10" s="1"/>
  <c r="C17" i="9"/>
  <c r="F16" i="9"/>
  <c r="E16" i="9"/>
  <c r="D16" i="9"/>
  <c r="H16" i="9" s="1"/>
  <c r="J16" i="9" s="1"/>
  <c r="E15" i="9"/>
  <c r="D15" i="9"/>
  <c r="H15" i="9" s="1"/>
  <c r="J15" i="9" s="1"/>
  <c r="E14" i="9"/>
  <c r="D14" i="9"/>
  <c r="H14" i="9" s="1"/>
  <c r="J14" i="9" s="1"/>
  <c r="E13" i="9"/>
  <c r="D13" i="9"/>
  <c r="H13" i="9" s="1"/>
  <c r="J13" i="9" s="1"/>
  <c r="E12" i="9"/>
  <c r="D12" i="9"/>
  <c r="H12" i="9" s="1"/>
  <c r="J12" i="9" s="1"/>
  <c r="E11" i="9"/>
  <c r="D11" i="9"/>
  <c r="H11" i="9" s="1"/>
  <c r="J11" i="9" s="1"/>
  <c r="E10" i="9"/>
  <c r="D10" i="9"/>
  <c r="H10" i="9" s="1"/>
  <c r="J10" i="9" s="1"/>
  <c r="E9" i="9"/>
  <c r="D9" i="9"/>
  <c r="H9" i="9" s="1"/>
  <c r="J9" i="9" s="1"/>
  <c r="E8" i="9"/>
  <c r="D8" i="9"/>
  <c r="H8" i="9" s="1"/>
  <c r="J8" i="9" s="1"/>
  <c r="E7" i="9"/>
  <c r="D7" i="9"/>
  <c r="H7" i="9" s="1"/>
  <c r="J7" i="9" s="1"/>
  <c r="E6" i="9"/>
  <c r="D6" i="9"/>
  <c r="H6" i="9" s="1"/>
  <c r="J6" i="9" s="1"/>
  <c r="E5" i="9"/>
  <c r="D5" i="9"/>
  <c r="H5" i="9" s="1"/>
  <c r="J5" i="9" s="1"/>
  <c r="E4" i="9"/>
  <c r="D4" i="9"/>
  <c r="H4" i="9" s="1"/>
  <c r="J4" i="9" s="1"/>
  <c r="E3" i="9"/>
  <c r="D3" i="9"/>
  <c r="H3" i="9" s="1"/>
  <c r="J3" i="9" s="1"/>
  <c r="F2" i="9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E2" i="9"/>
  <c r="D2" i="9"/>
  <c r="D17" i="9" s="1"/>
  <c r="F25" i="7"/>
  <c r="F2" i="7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G25" i="5"/>
  <c r="G2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3" i="6"/>
  <c r="F25" i="6"/>
  <c r="F2" i="6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2" i="1"/>
  <c r="F16" i="1"/>
  <c r="G25" i="8"/>
  <c r="C26" i="8"/>
  <c r="D25" i="8" s="1"/>
  <c r="C26" i="7"/>
  <c r="D25" i="7"/>
  <c r="H25" i="7" s="1"/>
  <c r="J25" i="7" s="1"/>
  <c r="D24" i="7"/>
  <c r="H24" i="7" s="1"/>
  <c r="J24" i="7" s="1"/>
  <c r="H23" i="7"/>
  <c r="J23" i="7" s="1"/>
  <c r="D23" i="7"/>
  <c r="H22" i="7"/>
  <c r="J22" i="7" s="1"/>
  <c r="D22" i="7"/>
  <c r="D21" i="7"/>
  <c r="H21" i="7" s="1"/>
  <c r="J21" i="7" s="1"/>
  <c r="D20" i="7"/>
  <c r="H20" i="7" s="1"/>
  <c r="J20" i="7" s="1"/>
  <c r="H19" i="7"/>
  <c r="J19" i="7" s="1"/>
  <c r="D19" i="7"/>
  <c r="H18" i="7"/>
  <c r="J18" i="7" s="1"/>
  <c r="D18" i="7"/>
  <c r="D17" i="7"/>
  <c r="H17" i="7" s="1"/>
  <c r="J17" i="7" s="1"/>
  <c r="D16" i="7"/>
  <c r="H16" i="7" s="1"/>
  <c r="J16" i="7" s="1"/>
  <c r="H15" i="7"/>
  <c r="J15" i="7" s="1"/>
  <c r="D15" i="7"/>
  <c r="H14" i="7"/>
  <c r="J14" i="7" s="1"/>
  <c r="D14" i="7"/>
  <c r="D13" i="7"/>
  <c r="H13" i="7" s="1"/>
  <c r="J13" i="7" s="1"/>
  <c r="D12" i="7"/>
  <c r="H12" i="7" s="1"/>
  <c r="J12" i="7" s="1"/>
  <c r="H11" i="7"/>
  <c r="J11" i="7" s="1"/>
  <c r="D11" i="7"/>
  <c r="H10" i="7"/>
  <c r="J10" i="7" s="1"/>
  <c r="D10" i="7"/>
  <c r="D9" i="7"/>
  <c r="H9" i="7" s="1"/>
  <c r="J9" i="7" s="1"/>
  <c r="D8" i="7"/>
  <c r="H8" i="7" s="1"/>
  <c r="J8" i="7" s="1"/>
  <c r="H7" i="7"/>
  <c r="J7" i="7" s="1"/>
  <c r="D7" i="7"/>
  <c r="H6" i="7"/>
  <c r="J6" i="7" s="1"/>
  <c r="D6" i="7"/>
  <c r="D5" i="7"/>
  <c r="E18" i="7" s="1"/>
  <c r="D4" i="7"/>
  <c r="E25" i="7" s="1"/>
  <c r="H3" i="7"/>
  <c r="D3" i="7"/>
  <c r="H2" i="7"/>
  <c r="E2" i="7"/>
  <c r="D2" i="7"/>
  <c r="D26" i="7" s="1"/>
  <c r="C26" i="6"/>
  <c r="D25" i="6"/>
  <c r="H25" i="6" s="1"/>
  <c r="J25" i="6" s="1"/>
  <c r="H24" i="6"/>
  <c r="J24" i="6" s="1"/>
  <c r="D24" i="6"/>
  <c r="D23" i="6"/>
  <c r="H23" i="6" s="1"/>
  <c r="J23" i="6" s="1"/>
  <c r="D22" i="6"/>
  <c r="H22" i="6" s="1"/>
  <c r="J22" i="6" s="1"/>
  <c r="H21" i="6"/>
  <c r="J21" i="6" s="1"/>
  <c r="D21" i="6"/>
  <c r="H20" i="6"/>
  <c r="J20" i="6" s="1"/>
  <c r="D20" i="6"/>
  <c r="D19" i="6"/>
  <c r="H19" i="6" s="1"/>
  <c r="J19" i="6" s="1"/>
  <c r="D18" i="6"/>
  <c r="H18" i="6" s="1"/>
  <c r="J18" i="6" s="1"/>
  <c r="H17" i="6"/>
  <c r="J17" i="6" s="1"/>
  <c r="D17" i="6"/>
  <c r="H16" i="6"/>
  <c r="J16" i="6" s="1"/>
  <c r="D16" i="6"/>
  <c r="D15" i="6"/>
  <c r="H15" i="6" s="1"/>
  <c r="J15" i="6" s="1"/>
  <c r="D14" i="6"/>
  <c r="H14" i="6" s="1"/>
  <c r="J14" i="6" s="1"/>
  <c r="H13" i="6"/>
  <c r="J13" i="6" s="1"/>
  <c r="D13" i="6"/>
  <c r="H12" i="6"/>
  <c r="J12" i="6" s="1"/>
  <c r="D12" i="6"/>
  <c r="D11" i="6"/>
  <c r="H11" i="6" s="1"/>
  <c r="J11" i="6" s="1"/>
  <c r="D10" i="6"/>
  <c r="H10" i="6" s="1"/>
  <c r="J10" i="6" s="1"/>
  <c r="H9" i="6"/>
  <c r="J9" i="6" s="1"/>
  <c r="D9" i="6"/>
  <c r="H8" i="6"/>
  <c r="J8" i="6" s="1"/>
  <c r="D8" i="6"/>
  <c r="D7" i="6"/>
  <c r="H7" i="6" s="1"/>
  <c r="J7" i="6" s="1"/>
  <c r="D6" i="6"/>
  <c r="H6" i="6" s="1"/>
  <c r="J6" i="6" s="1"/>
  <c r="H5" i="6"/>
  <c r="J5" i="6" s="1"/>
  <c r="D5" i="6"/>
  <c r="H4" i="6"/>
  <c r="J4" i="6" s="1"/>
  <c r="D4" i="6"/>
  <c r="D3" i="6"/>
  <c r="E16" i="6" s="1"/>
  <c r="D2" i="6"/>
  <c r="E25" i="6" s="1"/>
  <c r="D26" i="5"/>
  <c r="E25" i="5"/>
  <c r="I25" i="5" s="1"/>
  <c r="K25" i="5" s="1"/>
  <c r="I24" i="5"/>
  <c r="K24" i="5" s="1"/>
  <c r="E24" i="5"/>
  <c r="I23" i="5"/>
  <c r="K23" i="5" s="1"/>
  <c r="E23" i="5"/>
  <c r="E22" i="5"/>
  <c r="I22" i="5" s="1"/>
  <c r="K22" i="5" s="1"/>
  <c r="E21" i="5"/>
  <c r="I21" i="5" s="1"/>
  <c r="K21" i="5" s="1"/>
  <c r="I20" i="5"/>
  <c r="K20" i="5" s="1"/>
  <c r="E20" i="5"/>
  <c r="I19" i="5"/>
  <c r="K19" i="5" s="1"/>
  <c r="E19" i="5"/>
  <c r="E18" i="5"/>
  <c r="I18" i="5" s="1"/>
  <c r="K18" i="5" s="1"/>
  <c r="E17" i="5"/>
  <c r="I17" i="5" s="1"/>
  <c r="K17" i="5" s="1"/>
  <c r="I16" i="5"/>
  <c r="K16" i="5" s="1"/>
  <c r="E16" i="5"/>
  <c r="I15" i="5"/>
  <c r="K15" i="5" s="1"/>
  <c r="E15" i="5"/>
  <c r="E14" i="5"/>
  <c r="I14" i="5" s="1"/>
  <c r="K14" i="5" s="1"/>
  <c r="E13" i="5"/>
  <c r="I13" i="5" s="1"/>
  <c r="K13" i="5" s="1"/>
  <c r="I12" i="5"/>
  <c r="K12" i="5" s="1"/>
  <c r="E12" i="5"/>
  <c r="I11" i="5"/>
  <c r="K11" i="5" s="1"/>
  <c r="E11" i="5"/>
  <c r="E10" i="5"/>
  <c r="I10" i="5" s="1"/>
  <c r="K10" i="5" s="1"/>
  <c r="E9" i="5"/>
  <c r="I9" i="5" s="1"/>
  <c r="K9" i="5" s="1"/>
  <c r="I8" i="5"/>
  <c r="K8" i="5" s="1"/>
  <c r="E8" i="5"/>
  <c r="I7" i="5"/>
  <c r="K7" i="5" s="1"/>
  <c r="E7" i="5"/>
  <c r="E6" i="5"/>
  <c r="I6" i="5" s="1"/>
  <c r="K6" i="5" s="1"/>
  <c r="E5" i="5"/>
  <c r="I5" i="5" s="1"/>
  <c r="K5" i="5" s="1"/>
  <c r="I4" i="5"/>
  <c r="K4" i="5" s="1"/>
  <c r="E4" i="5"/>
  <c r="I3" i="5"/>
  <c r="K3" i="5" s="1"/>
  <c r="E3" i="5"/>
  <c r="E2" i="5"/>
  <c r="F25" i="5" s="1"/>
  <c r="C17" i="1"/>
  <c r="J11" i="11" l="1"/>
  <c r="J19" i="11"/>
  <c r="J4" i="11"/>
  <c r="J12" i="11"/>
  <c r="J20" i="11"/>
  <c r="J7" i="11"/>
  <c r="J15" i="11"/>
  <c r="J23" i="11"/>
  <c r="J5" i="11"/>
  <c r="J9" i="11"/>
  <c r="J13" i="11"/>
  <c r="J17" i="11"/>
  <c r="J21" i="11"/>
  <c r="J25" i="11"/>
  <c r="J29" i="11"/>
  <c r="J6" i="11"/>
  <c r="J10" i="11"/>
  <c r="J14" i="11"/>
  <c r="J18" i="11"/>
  <c r="J22" i="11"/>
  <c r="J26" i="11"/>
  <c r="D16" i="11"/>
  <c r="D4" i="11"/>
  <c r="D20" i="11"/>
  <c r="D8" i="11"/>
  <c r="D24" i="11"/>
  <c r="D12" i="11"/>
  <c r="D28" i="11"/>
  <c r="D5" i="11"/>
  <c r="D9" i="11"/>
  <c r="D13" i="11"/>
  <c r="D17" i="11"/>
  <c r="D21" i="11"/>
  <c r="D25" i="11"/>
  <c r="D29" i="11"/>
  <c r="D2" i="11"/>
  <c r="D6" i="11"/>
  <c r="D10" i="11"/>
  <c r="D14" i="11"/>
  <c r="D18" i="11"/>
  <c r="D22" i="11"/>
  <c r="D26" i="11"/>
  <c r="D30" i="11"/>
  <c r="D3" i="11"/>
  <c r="E28" i="11" s="1"/>
  <c r="D7" i="11"/>
  <c r="D11" i="11"/>
  <c r="D15" i="11"/>
  <c r="D19" i="11"/>
  <c r="D23" i="11"/>
  <c r="D27" i="11"/>
  <c r="E7" i="11"/>
  <c r="E25" i="11"/>
  <c r="D2" i="12"/>
  <c r="G2" i="12" s="1"/>
  <c r="D9" i="12"/>
  <c r="G9" i="12" s="1"/>
  <c r="I9" i="12" s="1"/>
  <c r="D3" i="12"/>
  <c r="G3" i="12" s="1"/>
  <c r="I3" i="12" s="1"/>
  <c r="D11" i="12"/>
  <c r="G11" i="12" s="1"/>
  <c r="I11" i="12" s="1"/>
  <c r="D6" i="12"/>
  <c r="G6" i="12" s="1"/>
  <c r="I6" i="12" s="1"/>
  <c r="D14" i="12"/>
  <c r="G14" i="12" s="1"/>
  <c r="I14" i="12" s="1"/>
  <c r="D8" i="12"/>
  <c r="G8" i="12" s="1"/>
  <c r="I8" i="12" s="1"/>
  <c r="D16" i="12"/>
  <c r="G16" i="12" s="1"/>
  <c r="I16" i="12" s="1"/>
  <c r="E2" i="12"/>
  <c r="D4" i="12"/>
  <c r="G4" i="12" s="1"/>
  <c r="I4" i="12" s="1"/>
  <c r="D7" i="12"/>
  <c r="G7" i="12" s="1"/>
  <c r="I7" i="12" s="1"/>
  <c r="D10" i="12"/>
  <c r="G10" i="12" s="1"/>
  <c r="I10" i="12" s="1"/>
  <c r="D12" i="12"/>
  <c r="G12" i="12" s="1"/>
  <c r="I12" i="12" s="1"/>
  <c r="D15" i="12"/>
  <c r="G15" i="12" s="1"/>
  <c r="I15" i="12" s="1"/>
  <c r="D5" i="12"/>
  <c r="G5" i="12" s="1"/>
  <c r="I5" i="12" s="1"/>
  <c r="D6" i="10"/>
  <c r="G6" i="10" s="1"/>
  <c r="I6" i="10" s="1"/>
  <c r="D10" i="10"/>
  <c r="G10" i="10" s="1"/>
  <c r="I10" i="10" s="1"/>
  <c r="G2" i="10"/>
  <c r="D17" i="10"/>
  <c r="E3" i="10"/>
  <c r="E4" i="10"/>
  <c r="E5" i="10"/>
  <c r="E8" i="10"/>
  <c r="E9" i="10"/>
  <c r="E13" i="10"/>
  <c r="A5" i="9"/>
  <c r="A9" i="9"/>
  <c r="A15" i="9"/>
  <c r="A2" i="9"/>
  <c r="A3" i="9"/>
  <c r="A7" i="9"/>
  <c r="A11" i="9"/>
  <c r="A13" i="9"/>
  <c r="A4" i="9"/>
  <c r="A6" i="9"/>
  <c r="A8" i="9"/>
  <c r="A10" i="9"/>
  <c r="A12" i="9"/>
  <c r="A14" i="9"/>
  <c r="A16" i="9"/>
  <c r="H2" i="9"/>
  <c r="I25" i="8"/>
  <c r="D24" i="8"/>
  <c r="G24" i="8" s="1"/>
  <c r="I24" i="8" s="1"/>
  <c r="D21" i="8"/>
  <c r="G21" i="8" s="1"/>
  <c r="I21" i="8" s="1"/>
  <c r="D3" i="8"/>
  <c r="G3" i="8" s="1"/>
  <c r="I3" i="8" s="1"/>
  <c r="D8" i="8"/>
  <c r="G8" i="8" s="1"/>
  <c r="I8" i="8" s="1"/>
  <c r="D11" i="8"/>
  <c r="G11" i="8" s="1"/>
  <c r="I11" i="8" s="1"/>
  <c r="D13" i="8"/>
  <c r="G13" i="8" s="1"/>
  <c r="I13" i="8" s="1"/>
  <c r="D4" i="8"/>
  <c r="G4" i="8" s="1"/>
  <c r="I4" i="8" s="1"/>
  <c r="D16" i="8"/>
  <c r="G16" i="8" s="1"/>
  <c r="I16" i="8" s="1"/>
  <c r="D2" i="8"/>
  <c r="D9" i="8"/>
  <c r="G9" i="8" s="1"/>
  <c r="I9" i="8" s="1"/>
  <c r="D17" i="8"/>
  <c r="G17" i="8" s="1"/>
  <c r="I17" i="8" s="1"/>
  <c r="D7" i="8"/>
  <c r="G7" i="8" s="1"/>
  <c r="I7" i="8" s="1"/>
  <c r="D12" i="8"/>
  <c r="G12" i="8" s="1"/>
  <c r="I12" i="8" s="1"/>
  <c r="D18" i="8"/>
  <c r="G18" i="8" s="1"/>
  <c r="I18" i="8" s="1"/>
  <c r="D5" i="8"/>
  <c r="G5" i="8" s="1"/>
  <c r="I5" i="8" s="1"/>
  <c r="D10" i="8"/>
  <c r="G10" i="8" s="1"/>
  <c r="I10" i="8" s="1"/>
  <c r="D15" i="8"/>
  <c r="G15" i="8" s="1"/>
  <c r="I15" i="8" s="1"/>
  <c r="D19" i="8"/>
  <c r="G19" i="8" s="1"/>
  <c r="I19" i="8" s="1"/>
  <c r="D6" i="8"/>
  <c r="G6" i="8" s="1"/>
  <c r="I6" i="8" s="1"/>
  <c r="D14" i="8"/>
  <c r="G14" i="8" s="1"/>
  <c r="I14" i="8" s="1"/>
  <c r="D22" i="8"/>
  <c r="G22" i="8" s="1"/>
  <c r="I22" i="8" s="1"/>
  <c r="D20" i="8"/>
  <c r="G20" i="8" s="1"/>
  <c r="I20" i="8" s="1"/>
  <c r="D23" i="8"/>
  <c r="G23" i="8" s="1"/>
  <c r="I23" i="8" s="1"/>
  <c r="A25" i="7"/>
  <c r="A2" i="7"/>
  <c r="A18" i="7"/>
  <c r="E10" i="7"/>
  <c r="A10" i="7" s="1"/>
  <c r="E5" i="7"/>
  <c r="A5" i="7" s="1"/>
  <c r="E13" i="7"/>
  <c r="A13" i="7" s="1"/>
  <c r="E21" i="7"/>
  <c r="A21" i="7" s="1"/>
  <c r="I2" i="7"/>
  <c r="J3" i="7"/>
  <c r="E4" i="7"/>
  <c r="A4" i="7" s="1"/>
  <c r="H5" i="7"/>
  <c r="J5" i="7" s="1"/>
  <c r="E8" i="7"/>
  <c r="A8" i="7" s="1"/>
  <c r="E12" i="7"/>
  <c r="A12" i="7" s="1"/>
  <c r="E16" i="7"/>
  <c r="A16" i="7" s="1"/>
  <c r="E20" i="7"/>
  <c r="A20" i="7" s="1"/>
  <c r="E24" i="7"/>
  <c r="A24" i="7" s="1"/>
  <c r="E6" i="7"/>
  <c r="A6" i="7" s="1"/>
  <c r="E14" i="7"/>
  <c r="A14" i="7" s="1"/>
  <c r="I3" i="7"/>
  <c r="E9" i="7"/>
  <c r="A9" i="7" s="1"/>
  <c r="E17" i="7"/>
  <c r="A17" i="7" s="1"/>
  <c r="J2" i="7"/>
  <c r="E3" i="7"/>
  <c r="A3" i="7" s="1"/>
  <c r="H4" i="7"/>
  <c r="J4" i="7" s="1"/>
  <c r="E7" i="7"/>
  <c r="A7" i="7" s="1"/>
  <c r="E11" i="7"/>
  <c r="A11" i="7" s="1"/>
  <c r="E15" i="7"/>
  <c r="A15" i="7" s="1"/>
  <c r="E19" i="7"/>
  <c r="A19" i="7" s="1"/>
  <c r="E23" i="7"/>
  <c r="A23" i="7" s="1"/>
  <c r="I12" i="7"/>
  <c r="E22" i="7"/>
  <c r="A22" i="7" s="1"/>
  <c r="D7" i="1"/>
  <c r="H7" i="1" s="1"/>
  <c r="J7" i="1" s="1"/>
  <c r="D11" i="1"/>
  <c r="H11" i="1" s="1"/>
  <c r="J11" i="1" s="1"/>
  <c r="D2" i="1"/>
  <c r="E2" i="1" s="1"/>
  <c r="D15" i="1"/>
  <c r="H15" i="1" s="1"/>
  <c r="D3" i="1"/>
  <c r="H3" i="1" s="1"/>
  <c r="J3" i="1" s="1"/>
  <c r="D4" i="1"/>
  <c r="D8" i="1"/>
  <c r="H8" i="1" s="1"/>
  <c r="J8" i="1" s="1"/>
  <c r="D12" i="1"/>
  <c r="H12" i="1" s="1"/>
  <c r="J12" i="1" s="1"/>
  <c r="D16" i="1"/>
  <c r="H16" i="1" s="1"/>
  <c r="J16" i="1" s="1"/>
  <c r="D5" i="1"/>
  <c r="H5" i="1" s="1"/>
  <c r="J5" i="1" s="1"/>
  <c r="D9" i="1"/>
  <c r="H9" i="1" s="1"/>
  <c r="J9" i="1" s="1"/>
  <c r="D13" i="1"/>
  <c r="H13" i="1" s="1"/>
  <c r="J13" i="1" s="1"/>
  <c r="D6" i="1"/>
  <c r="H6" i="1" s="1"/>
  <c r="J6" i="1" s="1"/>
  <c r="D10" i="1"/>
  <c r="H10" i="1" s="1"/>
  <c r="J10" i="1" s="1"/>
  <c r="D14" i="1"/>
  <c r="H14" i="1" s="1"/>
  <c r="J14" i="1" s="1"/>
  <c r="A25" i="6"/>
  <c r="A16" i="6"/>
  <c r="E8" i="6"/>
  <c r="E12" i="6"/>
  <c r="A12" i="6" s="1"/>
  <c r="E24" i="6"/>
  <c r="A24" i="6" s="1"/>
  <c r="E7" i="6"/>
  <c r="A7" i="6" s="1"/>
  <c r="E11" i="6"/>
  <c r="E15" i="6"/>
  <c r="A15" i="6" s="1"/>
  <c r="E19" i="6"/>
  <c r="A19" i="6" s="1"/>
  <c r="E23" i="6"/>
  <c r="A23" i="6" s="1"/>
  <c r="D26" i="6"/>
  <c r="E20" i="6"/>
  <c r="A20" i="6" s="1"/>
  <c r="E3" i="6"/>
  <c r="A3" i="6" s="1"/>
  <c r="H3" i="6"/>
  <c r="J3" i="6" s="1"/>
  <c r="E6" i="6"/>
  <c r="A6" i="6" s="1"/>
  <c r="E14" i="6"/>
  <c r="A14" i="6" s="1"/>
  <c r="E4" i="6"/>
  <c r="A4" i="6" s="1"/>
  <c r="E2" i="6"/>
  <c r="A2" i="6" s="1"/>
  <c r="E10" i="6"/>
  <c r="A10" i="6" s="1"/>
  <c r="E18" i="6"/>
  <c r="A18" i="6" s="1"/>
  <c r="E22" i="6"/>
  <c r="A22" i="6" s="1"/>
  <c r="H2" i="6"/>
  <c r="E5" i="6"/>
  <c r="A5" i="6" s="1"/>
  <c r="E9" i="6"/>
  <c r="A9" i="6" s="1"/>
  <c r="E13" i="6"/>
  <c r="A13" i="6" s="1"/>
  <c r="E17" i="6"/>
  <c r="A17" i="6" s="1"/>
  <c r="E21" i="6"/>
  <c r="A21" i="6" s="1"/>
  <c r="F2" i="5"/>
  <c r="F14" i="5"/>
  <c r="F4" i="5"/>
  <c r="F8" i="5"/>
  <c r="F12" i="5"/>
  <c r="F16" i="5"/>
  <c r="F20" i="5"/>
  <c r="F24" i="5"/>
  <c r="F11" i="5"/>
  <c r="F15" i="5"/>
  <c r="F19" i="5"/>
  <c r="F23" i="5"/>
  <c r="A23" i="5" s="1"/>
  <c r="E26" i="5"/>
  <c r="A25" i="5" s="1"/>
  <c r="F3" i="5"/>
  <c r="F7" i="5"/>
  <c r="F6" i="5"/>
  <c r="F10" i="5"/>
  <c r="A10" i="5" s="1"/>
  <c r="F18" i="5"/>
  <c r="F22" i="5"/>
  <c r="I2" i="5"/>
  <c r="F5" i="5"/>
  <c r="A5" i="5" s="1"/>
  <c r="F9" i="5"/>
  <c r="F13" i="5"/>
  <c r="F17" i="5"/>
  <c r="F21" i="5"/>
  <c r="A21" i="5" s="1"/>
  <c r="J15" i="1"/>
  <c r="E30" i="11" l="1"/>
  <c r="E27" i="11"/>
  <c r="E9" i="11"/>
  <c r="E11" i="11"/>
  <c r="E19" i="11"/>
  <c r="E21" i="11"/>
  <c r="E5" i="11"/>
  <c r="E14" i="11"/>
  <c r="E23" i="11"/>
  <c r="E29" i="11"/>
  <c r="E6" i="11"/>
  <c r="E17" i="11"/>
  <c r="E2" i="11"/>
  <c r="E8" i="11"/>
  <c r="E18" i="11"/>
  <c r="E20" i="11"/>
  <c r="E4" i="11"/>
  <c r="E15" i="11"/>
  <c r="E31" i="11"/>
  <c r="E10" i="11"/>
  <c r="E26" i="11"/>
  <c r="E13" i="11"/>
  <c r="E24" i="11"/>
  <c r="E3" i="11"/>
  <c r="E12" i="11"/>
  <c r="E16" i="11"/>
  <c r="E22" i="11"/>
  <c r="A5" i="10"/>
  <c r="A13" i="10"/>
  <c r="A9" i="10"/>
  <c r="E5" i="12"/>
  <c r="D17" i="12"/>
  <c r="A2" i="12" s="1"/>
  <c r="E3" i="12"/>
  <c r="A3" i="12" s="1"/>
  <c r="G17" i="12"/>
  <c r="E8" i="12"/>
  <c r="I2" i="12"/>
  <c r="J8" i="12" s="1"/>
  <c r="E13" i="12"/>
  <c r="A13" i="12" s="1"/>
  <c r="H13" i="12"/>
  <c r="H2" i="12"/>
  <c r="H3" i="12"/>
  <c r="A5" i="12"/>
  <c r="H6" i="12"/>
  <c r="H11" i="12"/>
  <c r="H16" i="12"/>
  <c r="E11" i="12"/>
  <c r="E12" i="12"/>
  <c r="E4" i="12"/>
  <c r="E9" i="12"/>
  <c r="E14" i="12"/>
  <c r="E7" i="12"/>
  <c r="H12" i="12"/>
  <c r="E16" i="12"/>
  <c r="H10" i="12"/>
  <c r="E10" i="12"/>
  <c r="E15" i="12"/>
  <c r="H5" i="12"/>
  <c r="H15" i="12"/>
  <c r="E6" i="12"/>
  <c r="H4" i="12"/>
  <c r="H9" i="12"/>
  <c r="H14" i="12"/>
  <c r="H7" i="12"/>
  <c r="H8" i="12"/>
  <c r="G2" i="11"/>
  <c r="D32" i="11"/>
  <c r="E12" i="10"/>
  <c r="A12" i="10" s="1"/>
  <c r="A8" i="10"/>
  <c r="A4" i="10"/>
  <c r="E15" i="10"/>
  <c r="A15" i="10" s="1"/>
  <c r="E11" i="10"/>
  <c r="A11" i="10" s="1"/>
  <c r="E7" i="10"/>
  <c r="A7" i="10" s="1"/>
  <c r="A3" i="10"/>
  <c r="E16" i="10"/>
  <c r="A16" i="10" s="1"/>
  <c r="E14" i="10"/>
  <c r="A14" i="10" s="1"/>
  <c r="E10" i="10"/>
  <c r="A10" i="10" s="1"/>
  <c r="E6" i="10"/>
  <c r="A6" i="10" s="1"/>
  <c r="E2" i="10"/>
  <c r="A2" i="10" s="1"/>
  <c r="G17" i="10"/>
  <c r="I2" i="10"/>
  <c r="H8" i="10"/>
  <c r="H7" i="10"/>
  <c r="H16" i="10"/>
  <c r="H15" i="10"/>
  <c r="H14" i="10"/>
  <c r="H13" i="10"/>
  <c r="H12" i="10"/>
  <c r="H11" i="10"/>
  <c r="H10" i="10"/>
  <c r="H6" i="10"/>
  <c r="H5" i="10"/>
  <c r="H9" i="10"/>
  <c r="H4" i="10"/>
  <c r="H3" i="10"/>
  <c r="H2" i="10"/>
  <c r="J2" i="9"/>
  <c r="H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E3" i="8"/>
  <c r="E7" i="8"/>
  <c r="E4" i="8"/>
  <c r="G2" i="8"/>
  <c r="H11" i="8" s="1"/>
  <c r="E6" i="8"/>
  <c r="E21" i="8"/>
  <c r="E12" i="8"/>
  <c r="E10" i="8"/>
  <c r="E8" i="8"/>
  <c r="E17" i="8"/>
  <c r="E13" i="8"/>
  <c r="E5" i="8"/>
  <c r="E11" i="8"/>
  <c r="E24" i="8"/>
  <c r="D26" i="8"/>
  <c r="E25" i="8"/>
  <c r="E18" i="8"/>
  <c r="E20" i="8"/>
  <c r="E23" i="8"/>
  <c r="A23" i="8" s="1"/>
  <c r="E9" i="8"/>
  <c r="E14" i="8"/>
  <c r="E15" i="8"/>
  <c r="E16" i="8"/>
  <c r="A16" i="8" s="1"/>
  <c r="E22" i="8"/>
  <c r="E19" i="8"/>
  <c r="I18" i="7"/>
  <c r="I15" i="7"/>
  <c r="I7" i="7"/>
  <c r="H26" i="7"/>
  <c r="I17" i="7"/>
  <c r="I24" i="7"/>
  <c r="K22" i="7"/>
  <c r="K14" i="7"/>
  <c r="K10" i="7"/>
  <c r="K23" i="7"/>
  <c r="K19" i="7"/>
  <c r="K15" i="7"/>
  <c r="K11" i="7"/>
  <c r="K7" i="7"/>
  <c r="K3" i="7"/>
  <c r="K25" i="7"/>
  <c r="K13" i="7"/>
  <c r="K5" i="7"/>
  <c r="K2" i="7"/>
  <c r="K24" i="7"/>
  <c r="K20" i="7"/>
  <c r="K16" i="7"/>
  <c r="K12" i="7"/>
  <c r="K8" i="7"/>
  <c r="K4" i="7"/>
  <c r="J26" i="7"/>
  <c r="K21" i="7"/>
  <c r="K17" i="7"/>
  <c r="K9" i="7"/>
  <c r="K18" i="7"/>
  <c r="K6" i="7"/>
  <c r="I11" i="7"/>
  <c r="I8" i="7"/>
  <c r="I22" i="7"/>
  <c r="I14" i="7"/>
  <c r="I6" i="7"/>
  <c r="I19" i="7"/>
  <c r="I4" i="7"/>
  <c r="I10" i="7"/>
  <c r="I25" i="7"/>
  <c r="I9" i="7"/>
  <c r="I21" i="7"/>
  <c r="I13" i="7"/>
  <c r="I5" i="7"/>
  <c r="I23" i="7"/>
  <c r="I16" i="7"/>
  <c r="I20" i="7"/>
  <c r="H2" i="1"/>
  <c r="E15" i="1"/>
  <c r="E3" i="1"/>
  <c r="E6" i="1"/>
  <c r="E10" i="1"/>
  <c r="E11" i="1"/>
  <c r="E14" i="1"/>
  <c r="A14" i="1" s="1"/>
  <c r="E16" i="1"/>
  <c r="E12" i="1"/>
  <c r="E8" i="1"/>
  <c r="E7" i="1"/>
  <c r="A7" i="1" s="1"/>
  <c r="E13" i="1"/>
  <c r="H4" i="1"/>
  <c r="I4" i="1" s="1"/>
  <c r="E9" i="1"/>
  <c r="E4" i="1"/>
  <c r="E5" i="1"/>
  <c r="I12" i="1"/>
  <c r="J2" i="1"/>
  <c r="I23" i="6"/>
  <c r="I19" i="6"/>
  <c r="I15" i="6"/>
  <c r="I11" i="6"/>
  <c r="I7" i="6"/>
  <c r="I3" i="6"/>
  <c r="I24" i="6"/>
  <c r="I16" i="6"/>
  <c r="I8" i="6"/>
  <c r="I9" i="6"/>
  <c r="I5" i="6"/>
  <c r="J2" i="6"/>
  <c r="I22" i="6"/>
  <c r="I6" i="6"/>
  <c r="H26" i="6"/>
  <c r="I20" i="6"/>
  <c r="I12" i="6"/>
  <c r="I4" i="6"/>
  <c r="I18" i="6"/>
  <c r="I2" i="6"/>
  <c r="I25" i="6"/>
  <c r="I21" i="6"/>
  <c r="I17" i="6"/>
  <c r="I13" i="6"/>
  <c r="I14" i="6"/>
  <c r="I10" i="6"/>
  <c r="A11" i="6"/>
  <c r="A8" i="6"/>
  <c r="A8" i="5"/>
  <c r="A22" i="5"/>
  <c r="A7" i="5"/>
  <c r="A19" i="5"/>
  <c r="A20" i="5"/>
  <c r="A4" i="5"/>
  <c r="A11" i="5"/>
  <c r="A12" i="5"/>
  <c r="A2" i="5"/>
  <c r="A17" i="5"/>
  <c r="J23" i="5"/>
  <c r="J19" i="5"/>
  <c r="J15" i="5"/>
  <c r="J11" i="5"/>
  <c r="J7" i="5"/>
  <c r="J3" i="5"/>
  <c r="I26" i="5"/>
  <c r="J24" i="5"/>
  <c r="J20" i="5"/>
  <c r="J5" i="5"/>
  <c r="K2" i="5"/>
  <c r="J25" i="5"/>
  <c r="J21" i="5"/>
  <c r="J17" i="5"/>
  <c r="J13" i="5"/>
  <c r="J9" i="5"/>
  <c r="J22" i="5"/>
  <c r="J18" i="5"/>
  <c r="J14" i="5"/>
  <c r="J10" i="5"/>
  <c r="J6" i="5"/>
  <c r="J2" i="5"/>
  <c r="J16" i="5"/>
  <c r="J12" i="5"/>
  <c r="J8" i="5"/>
  <c r="J4" i="5"/>
  <c r="A6" i="5"/>
  <c r="A24" i="5"/>
  <c r="A13" i="5"/>
  <c r="A9" i="5"/>
  <c r="A18" i="5"/>
  <c r="A3" i="5"/>
  <c r="A15" i="5"/>
  <c r="A16" i="5"/>
  <c r="A14" i="5"/>
  <c r="D17" i="1"/>
  <c r="A2" i="1" s="1"/>
  <c r="A15" i="12" l="1"/>
  <c r="A4" i="12"/>
  <c r="J5" i="12"/>
  <c r="A11" i="12"/>
  <c r="J2" i="12"/>
  <c r="J12" i="12"/>
  <c r="A6" i="12"/>
  <c r="A10" i="12"/>
  <c r="A7" i="12"/>
  <c r="A12" i="12"/>
  <c r="A14" i="12"/>
  <c r="J11" i="12"/>
  <c r="A16" i="12"/>
  <c r="A9" i="12"/>
  <c r="A8" i="12"/>
  <c r="J9" i="12"/>
  <c r="J15" i="12"/>
  <c r="J13" i="12"/>
  <c r="J16" i="12"/>
  <c r="J3" i="12"/>
  <c r="J6" i="12"/>
  <c r="J4" i="12"/>
  <c r="I17" i="12"/>
  <c r="J10" i="12"/>
  <c r="J7" i="12"/>
  <c r="J14" i="12"/>
  <c r="G32" i="11"/>
  <c r="H2" i="11"/>
  <c r="A13" i="11"/>
  <c r="A3" i="11"/>
  <c r="A14" i="11"/>
  <c r="A5" i="11"/>
  <c r="A15" i="11"/>
  <c r="A6" i="11"/>
  <c r="A4" i="11"/>
  <c r="A7" i="11"/>
  <c r="A12" i="11"/>
  <c r="A10" i="11"/>
  <c r="A9" i="11"/>
  <c r="A11" i="11"/>
  <c r="A8" i="11"/>
  <c r="A16" i="11"/>
  <c r="A2" i="11"/>
  <c r="I17" i="10"/>
  <c r="J16" i="10"/>
  <c r="J15" i="10"/>
  <c r="J13" i="10"/>
  <c r="J12" i="10"/>
  <c r="J11" i="10"/>
  <c r="J10" i="10"/>
  <c r="J9" i="10"/>
  <c r="J8" i="10"/>
  <c r="J7" i="10"/>
  <c r="J6" i="10"/>
  <c r="J5" i="10"/>
  <c r="J4" i="10"/>
  <c r="J3" i="10"/>
  <c r="J14" i="10"/>
  <c r="J2" i="10"/>
  <c r="K15" i="9"/>
  <c r="K11" i="9"/>
  <c r="K7" i="9"/>
  <c r="K6" i="9"/>
  <c r="K5" i="9"/>
  <c r="K4" i="9"/>
  <c r="K3" i="9"/>
  <c r="J17" i="9"/>
  <c r="K16" i="9"/>
  <c r="K14" i="9"/>
  <c r="K13" i="9"/>
  <c r="K12" i="9"/>
  <c r="K10" i="9"/>
  <c r="K9" i="9"/>
  <c r="K8" i="9"/>
  <c r="K2" i="9"/>
  <c r="H25" i="8"/>
  <c r="H15" i="8"/>
  <c r="H10" i="8"/>
  <c r="I2" i="8"/>
  <c r="J17" i="8" s="1"/>
  <c r="H14" i="8"/>
  <c r="H12" i="8"/>
  <c r="H19" i="8"/>
  <c r="H8" i="8"/>
  <c r="H5" i="8"/>
  <c r="H24" i="8"/>
  <c r="G26" i="8"/>
  <c r="H9" i="8"/>
  <c r="H3" i="8"/>
  <c r="A22" i="8"/>
  <c r="A9" i="8"/>
  <c r="H13" i="8"/>
  <c r="H2" i="8"/>
  <c r="H18" i="8"/>
  <c r="H17" i="8"/>
  <c r="H16" i="8"/>
  <c r="H7" i="8"/>
  <c r="H23" i="8"/>
  <c r="H4" i="8"/>
  <c r="H6" i="8"/>
  <c r="H22" i="8"/>
  <c r="H21" i="8"/>
  <c r="H20" i="8"/>
  <c r="A25" i="8"/>
  <c r="A18" i="8"/>
  <c r="A15" i="8"/>
  <c r="A20" i="8"/>
  <c r="A19" i="8"/>
  <c r="A14" i="8"/>
  <c r="A7" i="8"/>
  <c r="A10" i="8"/>
  <c r="A8" i="8"/>
  <c r="A4" i="8"/>
  <c r="A13" i="8"/>
  <c r="A24" i="8"/>
  <c r="A6" i="8"/>
  <c r="A5" i="8"/>
  <c r="A2" i="8"/>
  <c r="A12" i="8"/>
  <c r="A21" i="8"/>
  <c r="A11" i="8"/>
  <c r="A17" i="8"/>
  <c r="A3" i="8"/>
  <c r="I26" i="8"/>
  <c r="J9" i="8"/>
  <c r="J15" i="8"/>
  <c r="I2" i="1"/>
  <c r="I3" i="1"/>
  <c r="A13" i="1"/>
  <c r="A16" i="1"/>
  <c r="A6" i="1"/>
  <c r="A10" i="1"/>
  <c r="A9" i="1"/>
  <c r="A5" i="1"/>
  <c r="J4" i="1"/>
  <c r="K13" i="1" s="1"/>
  <c r="I6" i="1"/>
  <c r="I5" i="1"/>
  <c r="I10" i="1"/>
  <c r="I15" i="1"/>
  <c r="I16" i="1"/>
  <c r="I9" i="1"/>
  <c r="I14" i="1"/>
  <c r="I13" i="1"/>
  <c r="I7" i="1"/>
  <c r="H17" i="1"/>
  <c r="I11" i="1"/>
  <c r="K2" i="1"/>
  <c r="K3" i="1"/>
  <c r="A4" i="1"/>
  <c r="A3" i="1"/>
  <c r="A8" i="1"/>
  <c r="A11" i="1"/>
  <c r="A15" i="1"/>
  <c r="I8" i="1"/>
  <c r="A12" i="1"/>
  <c r="J26" i="6"/>
  <c r="K25" i="6"/>
  <c r="K21" i="6"/>
  <c r="K17" i="6"/>
  <c r="K13" i="6"/>
  <c r="K9" i="6"/>
  <c r="K5" i="6"/>
  <c r="K22" i="6"/>
  <c r="K14" i="6"/>
  <c r="K6" i="6"/>
  <c r="K2" i="6"/>
  <c r="K16" i="6"/>
  <c r="K18" i="6"/>
  <c r="K10" i="6"/>
  <c r="K12" i="6"/>
  <c r="K8" i="6"/>
  <c r="K23" i="6"/>
  <c r="K19" i="6"/>
  <c r="K15" i="6"/>
  <c r="K11" i="6"/>
  <c r="K7" i="6"/>
  <c r="K3" i="6"/>
  <c r="K24" i="6"/>
  <c r="K20" i="6"/>
  <c r="K4" i="6"/>
  <c r="K26" i="5"/>
  <c r="L25" i="5"/>
  <c r="L21" i="5"/>
  <c r="L17" i="5"/>
  <c r="L13" i="5"/>
  <c r="L9" i="5"/>
  <c r="L5" i="5"/>
  <c r="L22" i="5"/>
  <c r="L14" i="5"/>
  <c r="L11" i="5"/>
  <c r="L7" i="5"/>
  <c r="L10" i="5"/>
  <c r="L23" i="5"/>
  <c r="L19" i="5"/>
  <c r="L15" i="5"/>
  <c r="L24" i="5"/>
  <c r="L20" i="5"/>
  <c r="L16" i="5"/>
  <c r="L12" i="5"/>
  <c r="L8" i="5"/>
  <c r="L4" i="5"/>
  <c r="L18" i="5"/>
  <c r="L6" i="5"/>
  <c r="L2" i="5"/>
  <c r="L3" i="5"/>
  <c r="J2" i="11" l="1"/>
  <c r="J14" i="8"/>
  <c r="J12" i="8"/>
  <c r="J18" i="8"/>
  <c r="J20" i="8"/>
  <c r="J3" i="8"/>
  <c r="J13" i="8"/>
  <c r="J23" i="8"/>
  <c r="J4" i="8"/>
  <c r="J24" i="8"/>
  <c r="J19" i="8"/>
  <c r="J21" i="8"/>
  <c r="J10" i="8"/>
  <c r="J8" i="8"/>
  <c r="J7" i="8"/>
  <c r="J5" i="8"/>
  <c r="J25" i="8"/>
  <c r="J2" i="8"/>
  <c r="J22" i="8"/>
  <c r="J16" i="8"/>
  <c r="J11" i="8"/>
  <c r="J6" i="8"/>
  <c r="K15" i="1"/>
  <c r="K11" i="1"/>
  <c r="K6" i="1"/>
  <c r="J17" i="1"/>
  <c r="K4" i="1"/>
  <c r="K5" i="1"/>
  <c r="K8" i="1"/>
  <c r="K10" i="1"/>
  <c r="K7" i="1"/>
  <c r="K9" i="1"/>
  <c r="K16" i="1"/>
  <c r="K14" i="1"/>
  <c r="K12" i="1"/>
</calcChain>
</file>

<file path=xl/sharedStrings.xml><?xml version="1.0" encoding="utf-8"?>
<sst xmlns="http://schemas.openxmlformats.org/spreadsheetml/2006/main" count="375" uniqueCount="176">
  <si>
    <t>Flat</t>
  </si>
  <si>
    <t>A</t>
  </si>
  <si>
    <t>AA</t>
  </si>
  <si>
    <t>B</t>
  </si>
  <si>
    <t>C</t>
  </si>
  <si>
    <t>D</t>
  </si>
  <si>
    <t>E</t>
  </si>
  <si>
    <t>DD</t>
  </si>
  <si>
    <t>F</t>
  </si>
  <si>
    <t>FF</t>
  </si>
  <si>
    <t>G</t>
  </si>
  <si>
    <t>GG</t>
  </si>
  <si>
    <t>H</t>
  </si>
  <si>
    <t>HH</t>
  </si>
  <si>
    <t>J</t>
  </si>
  <si>
    <t>JJ</t>
  </si>
  <si>
    <t>K</t>
  </si>
  <si>
    <t>KK</t>
  </si>
  <si>
    <t>M</t>
  </si>
  <si>
    <t>MM</t>
  </si>
  <si>
    <t>MMM</t>
  </si>
  <si>
    <t>Q</t>
  </si>
  <si>
    <t>QQ</t>
  </si>
  <si>
    <t>QQQ</t>
  </si>
  <si>
    <t>Rating</t>
  </si>
  <si>
    <t>Rank</t>
  </si>
  <si>
    <t>Color</t>
  </si>
  <si>
    <t>#FF0000</t>
  </si>
  <si>
    <t>#FF4000</t>
  </si>
  <si>
    <t>#FF8000</t>
  </si>
  <si>
    <t>#FFBF00</t>
  </si>
  <si>
    <t>#FFFF00</t>
  </si>
  <si>
    <t>#BFFF00</t>
  </si>
  <si>
    <t>#80FF00</t>
  </si>
  <si>
    <t>#40FF00</t>
  </si>
  <si>
    <t>#01DFD7</t>
  </si>
  <si>
    <t>#0174DF</t>
  </si>
  <si>
    <t>#0101DF</t>
  </si>
  <si>
    <t>#3A01DF</t>
  </si>
  <si>
    <t>#7401DF</t>
  </si>
  <si>
    <t>#A901DB</t>
  </si>
  <si>
    <t>#DF01D7</t>
  </si>
  <si>
    <t>#DF01A5</t>
  </si>
  <si>
    <t>Min</t>
  </si>
  <si>
    <t>CM</t>
  </si>
  <si>
    <t>XP</t>
  </si>
  <si>
    <t>Step XP</t>
  </si>
  <si>
    <t>Sub Total XP</t>
  </si>
  <si>
    <t>DAILY XP</t>
  </si>
  <si>
    <t>Days</t>
  </si>
  <si>
    <t>TOTALS</t>
  </si>
  <si>
    <t>Sub Total Days</t>
  </si>
  <si>
    <t>Dist</t>
  </si>
  <si>
    <t>Skinny</t>
  </si>
  <si>
    <t>Bony</t>
  </si>
  <si>
    <t>Tiny</t>
  </si>
  <si>
    <t>Thin</t>
  </si>
  <si>
    <t>Rounded</t>
  </si>
  <si>
    <t>Thick</t>
  </si>
  <si>
    <t>Full</t>
  </si>
  <si>
    <t>Heavy</t>
  </si>
  <si>
    <t>Curved</t>
  </si>
  <si>
    <t>Broad</t>
  </si>
  <si>
    <t>Massive</t>
  </si>
  <si>
    <t>Enormous</t>
  </si>
  <si>
    <t>Huge</t>
  </si>
  <si>
    <t>Ample</t>
  </si>
  <si>
    <t>Plentiful</t>
  </si>
  <si>
    <t>Sizable</t>
  </si>
  <si>
    <t>Substantial</t>
  </si>
  <si>
    <t>Gigantic</t>
  </si>
  <si>
    <t>Hefty</t>
  </si>
  <si>
    <t>Extensive</t>
  </si>
  <si>
    <t>Generous</t>
  </si>
  <si>
    <t>Stupendous</t>
  </si>
  <si>
    <t>Voluminous</t>
  </si>
  <si>
    <t>Immense</t>
  </si>
  <si>
    <t>Adjective</t>
  </si>
  <si>
    <t>Average</t>
  </si>
  <si>
    <t>Cup</t>
  </si>
  <si>
    <t>Small</t>
  </si>
  <si>
    <t>Voluptious</t>
  </si>
  <si>
    <t>Perky</t>
  </si>
  <si>
    <t>Pendulous</t>
  </si>
  <si>
    <t>Prominent</t>
  </si>
  <si>
    <t>Luscious</t>
  </si>
  <si>
    <t>Mountainous</t>
  </si>
  <si>
    <t>Shapely</t>
  </si>
  <si>
    <t>Colossal</t>
  </si>
  <si>
    <t>Swollen</t>
  </si>
  <si>
    <t>Normal</t>
  </si>
  <si>
    <t>Slender</t>
  </si>
  <si>
    <t>Narrow</t>
  </si>
  <si>
    <t>Wasp</t>
  </si>
  <si>
    <t>Bulging</t>
  </si>
  <si>
    <t>Thickened</t>
  </si>
  <si>
    <t>Matronly</t>
  </si>
  <si>
    <t>Womanly</t>
  </si>
  <si>
    <t>Girlish</t>
  </si>
  <si>
    <t>Lean</t>
  </si>
  <si>
    <t>Boyish</t>
  </si>
  <si>
    <t>Plump</t>
  </si>
  <si>
    <t>Hideous</t>
  </si>
  <si>
    <t>Rough</t>
  </si>
  <si>
    <t>Offensive</t>
  </si>
  <si>
    <t>Homely</t>
  </si>
  <si>
    <t>Ordinary</t>
  </si>
  <si>
    <t>Coarse</t>
  </si>
  <si>
    <t>Unrefined</t>
  </si>
  <si>
    <t>Nice</t>
  </si>
  <si>
    <t>Fair</t>
  </si>
  <si>
    <t>Pleasing</t>
  </si>
  <si>
    <t>Appealing</t>
  </si>
  <si>
    <t>Delightful</t>
  </si>
  <si>
    <t>Pretty</t>
  </si>
  <si>
    <t>Lovely</t>
  </si>
  <si>
    <t>Alluring</t>
  </si>
  <si>
    <t>Stunning</t>
  </si>
  <si>
    <t>Dazzling</t>
  </si>
  <si>
    <t>Exquisite</t>
  </si>
  <si>
    <t>Magnificent</t>
  </si>
  <si>
    <t>Radiant</t>
  </si>
  <si>
    <t>Bewitching</t>
  </si>
  <si>
    <t>Angelic</t>
  </si>
  <si>
    <t>Gorgeous</t>
  </si>
  <si>
    <t>Beautiful</t>
  </si>
  <si>
    <t>MIN CM</t>
  </si>
  <si>
    <t>MAX CM</t>
  </si>
  <si>
    <t>Obese</t>
  </si>
  <si>
    <t>Chubby</t>
  </si>
  <si>
    <t>Micro</t>
  </si>
  <si>
    <t>Shrunken</t>
  </si>
  <si>
    <t>Shriveled</t>
  </si>
  <si>
    <t>Diminutive</t>
  </si>
  <si>
    <t>Androgynous</t>
  </si>
  <si>
    <t>Feminine</t>
  </si>
  <si>
    <t>Ladylike</t>
  </si>
  <si>
    <t>Effeminate</t>
  </si>
  <si>
    <t>Adjective (Female)</t>
  </si>
  <si>
    <t>Manly</t>
  </si>
  <si>
    <t>Macho</t>
  </si>
  <si>
    <t>Masculine</t>
  </si>
  <si>
    <t>Weak</t>
  </si>
  <si>
    <t>Fitness</t>
  </si>
  <si>
    <t>Unhealthy</t>
  </si>
  <si>
    <t>Flabby</t>
  </si>
  <si>
    <t>Lethargic</t>
  </si>
  <si>
    <t>Inactive</t>
  </si>
  <si>
    <t>Lazy</t>
  </si>
  <si>
    <t>Active</t>
  </si>
  <si>
    <t>Trim</t>
  </si>
  <si>
    <t>Fit</t>
  </si>
  <si>
    <t>Athletic</t>
  </si>
  <si>
    <t>Toned</t>
  </si>
  <si>
    <t>Robust</t>
  </si>
  <si>
    <t>Energetic</t>
  </si>
  <si>
    <t>Vigorous</t>
  </si>
  <si>
    <t>Lips</t>
  </si>
  <si>
    <t>Dick Sucking</t>
  </si>
  <si>
    <t>huge</t>
  </si>
  <si>
    <t>luscious</t>
  </si>
  <si>
    <t>tremulous</t>
  </si>
  <si>
    <t>prominent</t>
  </si>
  <si>
    <t>full</t>
  </si>
  <si>
    <t>thick</t>
  </si>
  <si>
    <t>puckered</t>
  </si>
  <si>
    <t>narrow</t>
  </si>
  <si>
    <t>thin</t>
  </si>
  <si>
    <t>plump</t>
  </si>
  <si>
    <t>rounded</t>
  </si>
  <si>
    <t>withered</t>
  </si>
  <si>
    <t>wrinkled</t>
  </si>
  <si>
    <t>wilted</t>
  </si>
  <si>
    <t>INCHES</t>
  </si>
  <si>
    <t>CM UNIT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</si>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</sst>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1" xfId="1"/>
    <xf numFmtId="0" fontId="0" fillId="2" borderId="0" xfId="0" applyFill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</a:t>
            </a:r>
            <a:r>
              <a:rPr lang="en-AU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Bust!$B$2:$B$25</c:f>
              <c:strCache>
                <c:ptCount val="24"/>
                <c:pt idx="0">
                  <c:v>Flat</c:v>
                </c:pt>
                <c:pt idx="1">
                  <c:v>A</c:v>
                </c:pt>
                <c:pt idx="2">
                  <c:v>AA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  <c:pt idx="6">
                  <c:v>DD</c:v>
                </c:pt>
                <c:pt idx="7">
                  <c:v>E</c:v>
                </c:pt>
                <c:pt idx="8">
                  <c:v>F</c:v>
                </c:pt>
                <c:pt idx="9">
                  <c:v>FF</c:v>
                </c:pt>
                <c:pt idx="10">
                  <c:v>G</c:v>
                </c:pt>
                <c:pt idx="11">
                  <c:v>GG</c:v>
                </c:pt>
                <c:pt idx="12">
                  <c:v>H</c:v>
                </c:pt>
                <c:pt idx="13">
                  <c:v>HH</c:v>
                </c:pt>
                <c:pt idx="14">
                  <c:v>J</c:v>
                </c:pt>
                <c:pt idx="15">
                  <c:v>JJ</c:v>
                </c:pt>
                <c:pt idx="16">
                  <c:v>K</c:v>
                </c:pt>
                <c:pt idx="17">
                  <c:v>KK</c:v>
                </c:pt>
                <c:pt idx="18">
                  <c:v>M</c:v>
                </c:pt>
                <c:pt idx="19">
                  <c:v>MM</c:v>
                </c:pt>
                <c:pt idx="20">
                  <c:v>MMM</c:v>
                </c:pt>
                <c:pt idx="21">
                  <c:v>Q</c:v>
                </c:pt>
                <c:pt idx="22">
                  <c:v>QQ</c:v>
                </c:pt>
                <c:pt idx="23">
                  <c:v>QQQ</c:v>
                </c:pt>
              </c:strCache>
            </c:strRef>
          </c:cat>
          <c:val>
            <c:numRef>
              <c:f>Bust!$J$2:$J$25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650</c:v>
                </c:pt>
                <c:pt idx="5">
                  <c:v>1100</c:v>
                </c:pt>
                <c:pt idx="6">
                  <c:v>1625</c:v>
                </c:pt>
                <c:pt idx="7">
                  <c:v>2325</c:v>
                </c:pt>
                <c:pt idx="8">
                  <c:v>3125</c:v>
                </c:pt>
                <c:pt idx="9">
                  <c:v>4125</c:v>
                </c:pt>
                <c:pt idx="10">
                  <c:v>5225</c:v>
                </c:pt>
                <c:pt idx="11">
                  <c:v>6725</c:v>
                </c:pt>
                <c:pt idx="12">
                  <c:v>8350</c:v>
                </c:pt>
                <c:pt idx="13">
                  <c:v>10100</c:v>
                </c:pt>
                <c:pt idx="14">
                  <c:v>11975</c:v>
                </c:pt>
                <c:pt idx="15">
                  <c:v>13975</c:v>
                </c:pt>
                <c:pt idx="16">
                  <c:v>16100</c:v>
                </c:pt>
                <c:pt idx="17">
                  <c:v>18350</c:v>
                </c:pt>
                <c:pt idx="18">
                  <c:v>21050</c:v>
                </c:pt>
                <c:pt idx="19">
                  <c:v>23900</c:v>
                </c:pt>
                <c:pt idx="20">
                  <c:v>26900</c:v>
                </c:pt>
                <c:pt idx="21">
                  <c:v>30050</c:v>
                </c:pt>
                <c:pt idx="22">
                  <c:v>33350</c:v>
                </c:pt>
                <c:pt idx="23">
                  <c:v>36800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612160"/>
        <c:axId val="107825408"/>
      </c:lineChart>
      <c:catAx>
        <c:axId val="10761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25408"/>
        <c:crosses val="autoZero"/>
        <c:auto val="1"/>
        <c:lblAlgn val="ctr"/>
        <c:lblOffset val="100"/>
        <c:noMultiLvlLbl val="0"/>
      </c:catAx>
      <c:valAx>
        <c:axId val="107825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7612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Face!$B$2:$B$25</c:f>
              <c:strCache>
                <c:ptCount val="24"/>
                <c:pt idx="0">
                  <c:v>Hideous</c:v>
                </c:pt>
                <c:pt idx="1">
                  <c:v>Offensive</c:v>
                </c:pt>
                <c:pt idx="2">
                  <c:v>Rough</c:v>
                </c:pt>
                <c:pt idx="3">
                  <c:v>Coarse</c:v>
                </c:pt>
                <c:pt idx="4">
                  <c:v>Homely</c:v>
                </c:pt>
                <c:pt idx="5">
                  <c:v>Ordinary</c:v>
                </c:pt>
                <c:pt idx="6">
                  <c:v>Unrefined</c:v>
                </c:pt>
                <c:pt idx="7">
                  <c:v>Fair</c:v>
                </c:pt>
                <c:pt idx="8">
                  <c:v>Nice</c:v>
                </c:pt>
                <c:pt idx="9">
                  <c:v>Pleasing</c:v>
                </c:pt>
                <c:pt idx="10">
                  <c:v>Appealing</c:v>
                </c:pt>
                <c:pt idx="11">
                  <c:v>Delightful</c:v>
                </c:pt>
                <c:pt idx="12">
                  <c:v>Pretty</c:v>
                </c:pt>
                <c:pt idx="13">
                  <c:v>Lovely</c:v>
                </c:pt>
                <c:pt idx="14">
                  <c:v>Alluring</c:v>
                </c:pt>
                <c:pt idx="15">
                  <c:v>Stunning</c:v>
                </c:pt>
                <c:pt idx="16">
                  <c:v>Dazzling</c:v>
                </c:pt>
                <c:pt idx="17">
                  <c:v>Exquisite</c:v>
                </c:pt>
                <c:pt idx="18">
                  <c:v>Gorgeous</c:v>
                </c:pt>
                <c:pt idx="19">
                  <c:v>Beautiful</c:v>
                </c:pt>
                <c:pt idx="20">
                  <c:v>Magnificent</c:v>
                </c:pt>
                <c:pt idx="21">
                  <c:v>Radiant</c:v>
                </c:pt>
                <c:pt idx="22">
                  <c:v>Bewitching</c:v>
                </c:pt>
                <c:pt idx="23">
                  <c:v>Angelic</c:v>
                </c:pt>
              </c:strCache>
            </c:strRef>
          </c:cat>
          <c:val>
            <c:numRef>
              <c:f>Face!$J$2:$J$25</c:f>
              <c:numCache>
                <c:formatCode>General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35</c:v>
                </c:pt>
                <c:pt idx="4">
                  <c:v>53</c:v>
                </c:pt>
                <c:pt idx="5">
                  <c:v>73</c:v>
                </c:pt>
                <c:pt idx="6">
                  <c:v>94</c:v>
                </c:pt>
                <c:pt idx="7">
                  <c:v>116</c:v>
                </c:pt>
                <c:pt idx="8">
                  <c:v>140</c:v>
                </c:pt>
                <c:pt idx="9">
                  <c:v>166</c:v>
                </c:pt>
                <c:pt idx="10">
                  <c:v>194</c:v>
                </c:pt>
                <c:pt idx="11">
                  <c:v>224</c:v>
                </c:pt>
                <c:pt idx="12">
                  <c:v>256</c:v>
                </c:pt>
                <c:pt idx="13">
                  <c:v>290</c:v>
                </c:pt>
                <c:pt idx="14">
                  <c:v>326</c:v>
                </c:pt>
                <c:pt idx="15">
                  <c:v>363</c:v>
                </c:pt>
                <c:pt idx="16">
                  <c:v>402</c:v>
                </c:pt>
                <c:pt idx="17">
                  <c:v>442</c:v>
                </c:pt>
                <c:pt idx="18">
                  <c:v>484</c:v>
                </c:pt>
                <c:pt idx="19">
                  <c:v>528</c:v>
                </c:pt>
                <c:pt idx="20">
                  <c:v>573</c:v>
                </c:pt>
                <c:pt idx="21">
                  <c:v>621</c:v>
                </c:pt>
                <c:pt idx="22">
                  <c:v>673</c:v>
                </c:pt>
                <c:pt idx="23">
                  <c:v>729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Face!$B$2:$B$25</c:f>
              <c:strCache>
                <c:ptCount val="24"/>
                <c:pt idx="0">
                  <c:v>Hideous</c:v>
                </c:pt>
                <c:pt idx="1">
                  <c:v>Offensive</c:v>
                </c:pt>
                <c:pt idx="2">
                  <c:v>Rough</c:v>
                </c:pt>
                <c:pt idx="3">
                  <c:v>Coarse</c:v>
                </c:pt>
                <c:pt idx="4">
                  <c:v>Homely</c:v>
                </c:pt>
                <c:pt idx="5">
                  <c:v>Ordinary</c:v>
                </c:pt>
                <c:pt idx="6">
                  <c:v>Unrefined</c:v>
                </c:pt>
                <c:pt idx="7">
                  <c:v>Fair</c:v>
                </c:pt>
                <c:pt idx="8">
                  <c:v>Nice</c:v>
                </c:pt>
                <c:pt idx="9">
                  <c:v>Pleasing</c:v>
                </c:pt>
                <c:pt idx="10">
                  <c:v>Appealing</c:v>
                </c:pt>
                <c:pt idx="11">
                  <c:v>Delightful</c:v>
                </c:pt>
                <c:pt idx="12">
                  <c:v>Pretty</c:v>
                </c:pt>
                <c:pt idx="13">
                  <c:v>Lovely</c:v>
                </c:pt>
                <c:pt idx="14">
                  <c:v>Alluring</c:v>
                </c:pt>
                <c:pt idx="15">
                  <c:v>Stunning</c:v>
                </c:pt>
                <c:pt idx="16">
                  <c:v>Dazzling</c:v>
                </c:pt>
                <c:pt idx="17">
                  <c:v>Exquisite</c:v>
                </c:pt>
                <c:pt idx="18">
                  <c:v>Gorgeous</c:v>
                </c:pt>
                <c:pt idx="19">
                  <c:v>Beautiful</c:v>
                </c:pt>
                <c:pt idx="20">
                  <c:v>Magnificent</c:v>
                </c:pt>
                <c:pt idx="21">
                  <c:v>Radiant</c:v>
                </c:pt>
                <c:pt idx="22">
                  <c:v>Bewitching</c:v>
                </c:pt>
                <c:pt idx="23">
                  <c:v>Angelic</c:v>
                </c:pt>
              </c:strCache>
            </c:strRef>
          </c:cat>
          <c:val>
            <c:numRef>
              <c:f>Face!$I$2:$I$25</c:f>
              <c:numCache>
                <c:formatCode>General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45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8916224"/>
        <c:axId val="109013248"/>
      </c:barChart>
      <c:catAx>
        <c:axId val="1089162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013248"/>
        <c:crosses val="autoZero"/>
        <c:auto val="1"/>
        <c:lblAlgn val="ctr"/>
        <c:lblOffset val="100"/>
        <c:noMultiLvlLbl val="0"/>
      </c:catAx>
      <c:valAx>
        <c:axId val="1090132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891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XP Steps</a:t>
            </a:r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XP for next rank</c:v>
          </c:tx>
          <c:cat>
            <c:strRef>
              <c:f>Penis!$B$2:$B$16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Penis!$H$2:$H$16</c:f>
              <c:numCache>
                <c:formatCode>General</c:formatCode>
                <c:ptCount val="15"/>
                <c:pt idx="0">
                  <c:v>3000</c:v>
                </c:pt>
                <c:pt idx="1">
                  <c:v>2880</c:v>
                </c:pt>
                <c:pt idx="2">
                  <c:v>2750</c:v>
                </c:pt>
                <c:pt idx="3">
                  <c:v>2625</c:v>
                </c:pt>
                <c:pt idx="4">
                  <c:v>2400</c:v>
                </c:pt>
                <c:pt idx="5">
                  <c:v>2160</c:v>
                </c:pt>
                <c:pt idx="6">
                  <c:v>2000</c:v>
                </c:pt>
                <c:pt idx="7">
                  <c:v>1200</c:v>
                </c:pt>
                <c:pt idx="8">
                  <c:v>2000</c:v>
                </c:pt>
                <c:pt idx="9">
                  <c:v>2160</c:v>
                </c:pt>
                <c:pt idx="10">
                  <c:v>2400</c:v>
                </c:pt>
                <c:pt idx="11">
                  <c:v>2625</c:v>
                </c:pt>
                <c:pt idx="12">
                  <c:v>2750</c:v>
                </c:pt>
                <c:pt idx="13">
                  <c:v>2880</c:v>
                </c:pt>
                <c:pt idx="14">
                  <c:v>3000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085632"/>
        <c:axId val="109013824"/>
      </c:lineChart>
      <c:catAx>
        <c:axId val="11008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13824"/>
        <c:crosses val="autoZero"/>
        <c:auto val="1"/>
        <c:lblAlgn val="ctr"/>
        <c:lblOffset val="100"/>
        <c:noMultiLvlLbl val="0"/>
      </c:catAx>
      <c:valAx>
        <c:axId val="109013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0856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Penis!$B$2:$B$16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Penis!$K$2:$K$16</c:f>
              <c:numCache>
                <c:formatCode>General</c:formatCode>
                <c:ptCount val="15"/>
                <c:pt idx="0">
                  <c:v>60</c:v>
                </c:pt>
                <c:pt idx="1">
                  <c:v>118</c:v>
                </c:pt>
                <c:pt idx="2">
                  <c:v>173</c:v>
                </c:pt>
                <c:pt idx="3">
                  <c:v>226</c:v>
                </c:pt>
                <c:pt idx="4">
                  <c:v>274</c:v>
                </c:pt>
                <c:pt idx="5">
                  <c:v>318</c:v>
                </c:pt>
                <c:pt idx="6">
                  <c:v>358</c:v>
                </c:pt>
                <c:pt idx="7">
                  <c:v>382</c:v>
                </c:pt>
                <c:pt idx="8">
                  <c:v>422</c:v>
                </c:pt>
                <c:pt idx="9">
                  <c:v>466</c:v>
                </c:pt>
                <c:pt idx="10">
                  <c:v>514</c:v>
                </c:pt>
                <c:pt idx="11">
                  <c:v>567</c:v>
                </c:pt>
                <c:pt idx="12">
                  <c:v>622</c:v>
                </c:pt>
                <c:pt idx="13">
                  <c:v>680</c:v>
                </c:pt>
                <c:pt idx="14">
                  <c:v>740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Penis!$B$2:$B$16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Penis!$J$2:$J$16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53</c:v>
                </c:pt>
                <c:pt idx="4">
                  <c:v>48</c:v>
                </c:pt>
                <c:pt idx="5">
                  <c:v>44</c:v>
                </c:pt>
                <c:pt idx="6">
                  <c:v>40</c:v>
                </c:pt>
                <c:pt idx="7">
                  <c:v>24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0087680"/>
        <c:axId val="109015552"/>
      </c:barChart>
      <c:catAx>
        <c:axId val="11008768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015552"/>
        <c:crosses val="autoZero"/>
        <c:auto val="1"/>
        <c:lblAlgn val="ctr"/>
        <c:lblOffset val="100"/>
        <c:noMultiLvlLbl val="0"/>
      </c:catAx>
      <c:valAx>
        <c:axId val="109015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008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XP Steps</a:t>
            </a:r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Balls!$B$2:$B$16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Balls!$G$2:$G$16</c:f>
              <c:numCache>
                <c:formatCode>General</c:formatCode>
                <c:ptCount val="15"/>
                <c:pt idx="0">
                  <c:v>3000</c:v>
                </c:pt>
                <c:pt idx="1">
                  <c:v>2880</c:v>
                </c:pt>
                <c:pt idx="2">
                  <c:v>2750</c:v>
                </c:pt>
                <c:pt idx="3">
                  <c:v>2625</c:v>
                </c:pt>
                <c:pt idx="4">
                  <c:v>2400</c:v>
                </c:pt>
                <c:pt idx="5">
                  <c:v>2160</c:v>
                </c:pt>
                <c:pt idx="6">
                  <c:v>2000</c:v>
                </c:pt>
                <c:pt idx="7">
                  <c:v>1200</c:v>
                </c:pt>
                <c:pt idx="8">
                  <c:v>2000</c:v>
                </c:pt>
                <c:pt idx="9">
                  <c:v>2160</c:v>
                </c:pt>
                <c:pt idx="10">
                  <c:v>2400</c:v>
                </c:pt>
                <c:pt idx="11">
                  <c:v>2625</c:v>
                </c:pt>
                <c:pt idx="12">
                  <c:v>2750</c:v>
                </c:pt>
                <c:pt idx="13">
                  <c:v>2880</c:v>
                </c:pt>
                <c:pt idx="14">
                  <c:v>3000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74752"/>
        <c:axId val="109017280"/>
      </c:lineChart>
      <c:catAx>
        <c:axId val="110474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017280"/>
        <c:crosses val="autoZero"/>
        <c:auto val="1"/>
        <c:lblAlgn val="ctr"/>
        <c:lblOffset val="100"/>
        <c:noMultiLvlLbl val="0"/>
      </c:catAx>
      <c:valAx>
        <c:axId val="10901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474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Balls!$B$2:$B$16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Balls!$J$2:$J$16</c:f>
              <c:numCache>
                <c:formatCode>General</c:formatCode>
                <c:ptCount val="15"/>
                <c:pt idx="0">
                  <c:v>60</c:v>
                </c:pt>
                <c:pt idx="1">
                  <c:v>118</c:v>
                </c:pt>
                <c:pt idx="2">
                  <c:v>173</c:v>
                </c:pt>
                <c:pt idx="3">
                  <c:v>226</c:v>
                </c:pt>
                <c:pt idx="4">
                  <c:v>274</c:v>
                </c:pt>
                <c:pt idx="5">
                  <c:v>318</c:v>
                </c:pt>
                <c:pt idx="6">
                  <c:v>358</c:v>
                </c:pt>
                <c:pt idx="7">
                  <c:v>382</c:v>
                </c:pt>
                <c:pt idx="8">
                  <c:v>422</c:v>
                </c:pt>
                <c:pt idx="9">
                  <c:v>466</c:v>
                </c:pt>
                <c:pt idx="10">
                  <c:v>514</c:v>
                </c:pt>
                <c:pt idx="11">
                  <c:v>567</c:v>
                </c:pt>
                <c:pt idx="12">
                  <c:v>622</c:v>
                </c:pt>
                <c:pt idx="13">
                  <c:v>680</c:v>
                </c:pt>
                <c:pt idx="14">
                  <c:v>740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Balls!$B$2:$B$16</c:f>
              <c:strCache>
                <c:ptCount val="15"/>
                <c:pt idx="0">
                  <c:v>Micro</c:v>
                </c:pt>
                <c:pt idx="1">
                  <c:v>Tiny</c:v>
                </c:pt>
                <c:pt idx="2">
                  <c:v>Shriveled</c:v>
                </c:pt>
                <c:pt idx="3">
                  <c:v>Shrunken</c:v>
                </c:pt>
                <c:pt idx="4">
                  <c:v>Diminutive</c:v>
                </c:pt>
                <c:pt idx="5">
                  <c:v>Small</c:v>
                </c:pt>
                <c:pt idx="6">
                  <c:v>Normal</c:v>
                </c:pt>
                <c:pt idx="7">
                  <c:v>Swollen</c:v>
                </c:pt>
                <c:pt idx="8">
                  <c:v>Thick</c:v>
                </c:pt>
                <c:pt idx="9">
                  <c:v>Bulging</c:v>
                </c:pt>
                <c:pt idx="10">
                  <c:v>Huge</c:v>
                </c:pt>
                <c:pt idx="11">
                  <c:v>Gigantic</c:v>
                </c:pt>
                <c:pt idx="12">
                  <c:v>Stupendous</c:v>
                </c:pt>
                <c:pt idx="13">
                  <c:v>Massive</c:v>
                </c:pt>
                <c:pt idx="14">
                  <c:v>Enormous</c:v>
                </c:pt>
              </c:strCache>
            </c:strRef>
          </c:cat>
          <c:val>
            <c:numRef>
              <c:f>Balls!$I$2:$I$16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53</c:v>
                </c:pt>
                <c:pt idx="4">
                  <c:v>48</c:v>
                </c:pt>
                <c:pt idx="5">
                  <c:v>44</c:v>
                </c:pt>
                <c:pt idx="6">
                  <c:v>40</c:v>
                </c:pt>
                <c:pt idx="7">
                  <c:v>24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0475776"/>
        <c:axId val="110198784"/>
      </c:barChart>
      <c:catAx>
        <c:axId val="1104757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0198784"/>
        <c:crosses val="autoZero"/>
        <c:auto val="1"/>
        <c:lblAlgn val="ctr"/>
        <c:lblOffset val="100"/>
        <c:noMultiLvlLbl val="0"/>
      </c:catAx>
      <c:valAx>
        <c:axId val="1101987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047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XP</a:t>
            </a:r>
            <a:r>
              <a:rPr lang="en-AU" baseline="0"/>
              <a:t> Steps &amp; Total</a:t>
            </a:r>
            <a:endParaRPr lang="en-A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XP Steps</c:v>
          </c:tx>
          <c:cat>
            <c:strRef>
              <c:f>Hormones!$B$2:$B$31</c:f>
              <c:strCache>
                <c:ptCount val="30"/>
                <c:pt idx="0">
                  <c:v>Macho</c:v>
                </c:pt>
                <c:pt idx="1">
                  <c:v>Manly</c:v>
                </c:pt>
                <c:pt idx="2">
                  <c:v>Manly</c:v>
                </c:pt>
                <c:pt idx="3">
                  <c:v>Manly</c:v>
                </c:pt>
                <c:pt idx="4">
                  <c:v>Masculine</c:v>
                </c:pt>
                <c:pt idx="5">
                  <c:v>Masculine</c:v>
                </c:pt>
                <c:pt idx="6">
                  <c:v>Masculine</c:v>
                </c:pt>
                <c:pt idx="7">
                  <c:v>Boyish</c:v>
                </c:pt>
                <c:pt idx="8">
                  <c:v>Boyish</c:v>
                </c:pt>
                <c:pt idx="9">
                  <c:v>Boyish</c:v>
                </c:pt>
                <c:pt idx="10">
                  <c:v>Weak</c:v>
                </c:pt>
                <c:pt idx="11">
                  <c:v>Weak</c:v>
                </c:pt>
                <c:pt idx="12">
                  <c:v>Androgynous</c:v>
                </c:pt>
                <c:pt idx="13">
                  <c:v>Androgynous</c:v>
                </c:pt>
                <c:pt idx="14">
                  <c:v>Androgynous</c:v>
                </c:pt>
                <c:pt idx="15">
                  <c:v>Androgynous</c:v>
                </c:pt>
                <c:pt idx="16">
                  <c:v>Androgynous</c:v>
                </c:pt>
                <c:pt idx="17">
                  <c:v>Androgynous</c:v>
                </c:pt>
                <c:pt idx="18">
                  <c:v>Effeminate</c:v>
                </c:pt>
                <c:pt idx="19">
                  <c:v>Effeminate</c:v>
                </c:pt>
                <c:pt idx="20">
                  <c:v>Girlish</c:v>
                </c:pt>
                <c:pt idx="21">
                  <c:v>Girlish</c:v>
                </c:pt>
                <c:pt idx="22">
                  <c:v>Girlish</c:v>
                </c:pt>
                <c:pt idx="23">
                  <c:v>Feminine</c:v>
                </c:pt>
                <c:pt idx="24">
                  <c:v>Feminine</c:v>
                </c:pt>
                <c:pt idx="25">
                  <c:v>Feminine</c:v>
                </c:pt>
                <c:pt idx="26">
                  <c:v>Womanly</c:v>
                </c:pt>
                <c:pt idx="27">
                  <c:v>Womanly</c:v>
                </c:pt>
                <c:pt idx="28">
                  <c:v>Womanly</c:v>
                </c:pt>
                <c:pt idx="29">
                  <c:v>Ladylike</c:v>
                </c:pt>
              </c:strCache>
            </c:strRef>
          </c:cat>
          <c:val>
            <c:numRef>
              <c:f>Hormones!$G$2:$G$31</c:f>
              <c:numCache>
                <c:formatCode>General</c:formatCode>
                <c:ptCount val="30"/>
                <c:pt idx="0">
                  <c:v>190</c:v>
                </c:pt>
                <c:pt idx="1">
                  <c:v>180</c:v>
                </c:pt>
                <c:pt idx="2">
                  <c:v>170</c:v>
                </c:pt>
                <c:pt idx="3">
                  <c:v>480</c:v>
                </c:pt>
                <c:pt idx="4">
                  <c:v>600</c:v>
                </c:pt>
                <c:pt idx="5">
                  <c:v>700</c:v>
                </c:pt>
                <c:pt idx="6">
                  <c:v>910</c:v>
                </c:pt>
                <c:pt idx="7">
                  <c:v>960</c:v>
                </c:pt>
                <c:pt idx="8">
                  <c:v>880</c:v>
                </c:pt>
                <c:pt idx="9">
                  <c:v>900</c:v>
                </c:pt>
                <c:pt idx="10">
                  <c:v>810</c:v>
                </c:pt>
                <c:pt idx="11">
                  <c:v>880</c:v>
                </c:pt>
                <c:pt idx="12">
                  <c:v>770</c:v>
                </c:pt>
                <c:pt idx="13">
                  <c:v>660</c:v>
                </c:pt>
                <c:pt idx="14">
                  <c:v>550</c:v>
                </c:pt>
                <c:pt idx="15">
                  <c:v>550</c:v>
                </c:pt>
                <c:pt idx="16">
                  <c:v>660</c:v>
                </c:pt>
                <c:pt idx="17">
                  <c:v>770</c:v>
                </c:pt>
                <c:pt idx="18">
                  <c:v>880</c:v>
                </c:pt>
                <c:pt idx="19">
                  <c:v>810</c:v>
                </c:pt>
                <c:pt idx="20">
                  <c:v>900</c:v>
                </c:pt>
                <c:pt idx="21">
                  <c:v>880</c:v>
                </c:pt>
                <c:pt idx="22">
                  <c:v>960</c:v>
                </c:pt>
                <c:pt idx="23">
                  <c:v>910</c:v>
                </c:pt>
                <c:pt idx="24">
                  <c:v>700</c:v>
                </c:pt>
                <c:pt idx="25">
                  <c:v>600</c:v>
                </c:pt>
                <c:pt idx="26">
                  <c:v>480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3216"/>
        <c:axId val="110200512"/>
      </c:lineChart>
      <c:lineChart>
        <c:grouping val="standard"/>
        <c:varyColors val="0"/>
        <c:ser>
          <c:idx val="0"/>
          <c:order val="1"/>
          <c:tx>
            <c:v>Total XP</c:v>
          </c:tx>
          <c:val>
            <c:numRef>
              <c:f>Hormones!$H$2:$H$31</c:f>
              <c:numCache>
                <c:formatCode>General</c:formatCode>
                <c:ptCount val="30"/>
                <c:pt idx="0">
                  <c:v>190</c:v>
                </c:pt>
                <c:pt idx="1">
                  <c:v>370</c:v>
                </c:pt>
                <c:pt idx="2">
                  <c:v>540</c:v>
                </c:pt>
                <c:pt idx="3">
                  <c:v>1020</c:v>
                </c:pt>
                <c:pt idx="4">
                  <c:v>1620</c:v>
                </c:pt>
                <c:pt idx="5">
                  <c:v>2320</c:v>
                </c:pt>
                <c:pt idx="6">
                  <c:v>3230</c:v>
                </c:pt>
                <c:pt idx="7">
                  <c:v>4190</c:v>
                </c:pt>
                <c:pt idx="8">
                  <c:v>5070</c:v>
                </c:pt>
                <c:pt idx="9">
                  <c:v>5970</c:v>
                </c:pt>
                <c:pt idx="10">
                  <c:v>6780</c:v>
                </c:pt>
                <c:pt idx="11">
                  <c:v>7660</c:v>
                </c:pt>
                <c:pt idx="12">
                  <c:v>8430</c:v>
                </c:pt>
                <c:pt idx="13">
                  <c:v>9090</c:v>
                </c:pt>
                <c:pt idx="14">
                  <c:v>9640</c:v>
                </c:pt>
                <c:pt idx="15">
                  <c:v>10190</c:v>
                </c:pt>
                <c:pt idx="16">
                  <c:v>10850</c:v>
                </c:pt>
                <c:pt idx="17">
                  <c:v>11620</c:v>
                </c:pt>
                <c:pt idx="18">
                  <c:v>12500</c:v>
                </c:pt>
                <c:pt idx="19">
                  <c:v>13310</c:v>
                </c:pt>
                <c:pt idx="20">
                  <c:v>14210</c:v>
                </c:pt>
                <c:pt idx="21">
                  <c:v>15090</c:v>
                </c:pt>
                <c:pt idx="22">
                  <c:v>16050</c:v>
                </c:pt>
                <c:pt idx="23">
                  <c:v>16960</c:v>
                </c:pt>
                <c:pt idx="24">
                  <c:v>17660</c:v>
                </c:pt>
                <c:pt idx="25">
                  <c:v>18260</c:v>
                </c:pt>
                <c:pt idx="26">
                  <c:v>18740</c:v>
                </c:pt>
                <c:pt idx="27">
                  <c:v>18910</c:v>
                </c:pt>
                <c:pt idx="28">
                  <c:v>19090</c:v>
                </c:pt>
                <c:pt idx="29">
                  <c:v>19280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5792"/>
        <c:axId val="110201088"/>
      </c:lineChart>
      <c:catAx>
        <c:axId val="11047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200512"/>
        <c:crosses val="autoZero"/>
        <c:auto val="1"/>
        <c:lblAlgn val="ctr"/>
        <c:lblOffset val="100"/>
        <c:noMultiLvlLbl val="0"/>
      </c:catAx>
      <c:valAx>
        <c:axId val="11020051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0473216"/>
        <c:crosses val="autoZero"/>
        <c:crossBetween val="between"/>
      </c:valAx>
      <c:valAx>
        <c:axId val="11020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0625792"/>
        <c:crosses val="max"/>
        <c:crossBetween val="between"/>
      </c:valAx>
      <c:catAx>
        <c:axId val="110625792"/>
        <c:scaling>
          <c:orientation val="minMax"/>
        </c:scaling>
        <c:delete val="0"/>
        <c:axPos val="t"/>
        <c:majorTickMark val="none"/>
        <c:minorTickMark val="none"/>
        <c:tickLblPos val="none"/>
        <c:crossAx val="110201088"/>
        <c:crosses val="max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Hormones!$B$2:$B$31</c:f>
              <c:strCache>
                <c:ptCount val="30"/>
                <c:pt idx="0">
                  <c:v>Macho</c:v>
                </c:pt>
                <c:pt idx="1">
                  <c:v>Manly</c:v>
                </c:pt>
                <c:pt idx="2">
                  <c:v>Manly</c:v>
                </c:pt>
                <c:pt idx="3">
                  <c:v>Manly</c:v>
                </c:pt>
                <c:pt idx="4">
                  <c:v>Masculine</c:v>
                </c:pt>
                <c:pt idx="5">
                  <c:v>Masculine</c:v>
                </c:pt>
                <c:pt idx="6">
                  <c:v>Masculine</c:v>
                </c:pt>
                <c:pt idx="7">
                  <c:v>Boyish</c:v>
                </c:pt>
                <c:pt idx="8">
                  <c:v>Boyish</c:v>
                </c:pt>
                <c:pt idx="9">
                  <c:v>Boyish</c:v>
                </c:pt>
                <c:pt idx="10">
                  <c:v>Weak</c:v>
                </c:pt>
                <c:pt idx="11">
                  <c:v>Weak</c:v>
                </c:pt>
                <c:pt idx="12">
                  <c:v>Androgynous</c:v>
                </c:pt>
                <c:pt idx="13">
                  <c:v>Androgynous</c:v>
                </c:pt>
                <c:pt idx="14">
                  <c:v>Androgynous</c:v>
                </c:pt>
                <c:pt idx="15">
                  <c:v>Androgynous</c:v>
                </c:pt>
                <c:pt idx="16">
                  <c:v>Androgynous</c:v>
                </c:pt>
                <c:pt idx="17">
                  <c:v>Androgynous</c:v>
                </c:pt>
                <c:pt idx="18">
                  <c:v>Effeminate</c:v>
                </c:pt>
                <c:pt idx="19">
                  <c:v>Effeminate</c:v>
                </c:pt>
                <c:pt idx="20">
                  <c:v>Girlish</c:v>
                </c:pt>
                <c:pt idx="21">
                  <c:v>Girlish</c:v>
                </c:pt>
                <c:pt idx="22">
                  <c:v>Girlish</c:v>
                </c:pt>
                <c:pt idx="23">
                  <c:v>Feminine</c:v>
                </c:pt>
                <c:pt idx="24">
                  <c:v>Feminine</c:v>
                </c:pt>
                <c:pt idx="25">
                  <c:v>Feminine</c:v>
                </c:pt>
                <c:pt idx="26">
                  <c:v>Womanly</c:v>
                </c:pt>
                <c:pt idx="27">
                  <c:v>Womanly</c:v>
                </c:pt>
                <c:pt idx="28">
                  <c:v>Womanly</c:v>
                </c:pt>
                <c:pt idx="29">
                  <c:v>Ladylike</c:v>
                </c:pt>
              </c:strCache>
            </c:strRef>
          </c:cat>
          <c:val>
            <c:numRef>
              <c:f>Hormones!$J$2:$J$31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55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71</c:v>
                </c:pt>
                <c:pt idx="22">
                  <c:v>75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Hormones!$B$2:$B$31</c:f>
              <c:strCache>
                <c:ptCount val="30"/>
                <c:pt idx="0">
                  <c:v>Macho</c:v>
                </c:pt>
                <c:pt idx="1">
                  <c:v>Manly</c:v>
                </c:pt>
                <c:pt idx="2">
                  <c:v>Manly</c:v>
                </c:pt>
                <c:pt idx="3">
                  <c:v>Manly</c:v>
                </c:pt>
                <c:pt idx="4">
                  <c:v>Masculine</c:v>
                </c:pt>
                <c:pt idx="5">
                  <c:v>Masculine</c:v>
                </c:pt>
                <c:pt idx="6">
                  <c:v>Masculine</c:v>
                </c:pt>
                <c:pt idx="7">
                  <c:v>Boyish</c:v>
                </c:pt>
                <c:pt idx="8">
                  <c:v>Boyish</c:v>
                </c:pt>
                <c:pt idx="9">
                  <c:v>Boyish</c:v>
                </c:pt>
                <c:pt idx="10">
                  <c:v>Weak</c:v>
                </c:pt>
                <c:pt idx="11">
                  <c:v>Weak</c:v>
                </c:pt>
                <c:pt idx="12">
                  <c:v>Androgynous</c:v>
                </c:pt>
                <c:pt idx="13">
                  <c:v>Androgynous</c:v>
                </c:pt>
                <c:pt idx="14">
                  <c:v>Androgynous</c:v>
                </c:pt>
                <c:pt idx="15">
                  <c:v>Androgynous</c:v>
                </c:pt>
                <c:pt idx="16">
                  <c:v>Androgynous</c:v>
                </c:pt>
                <c:pt idx="17">
                  <c:v>Androgynous</c:v>
                </c:pt>
                <c:pt idx="18">
                  <c:v>Effeminate</c:v>
                </c:pt>
                <c:pt idx="19">
                  <c:v>Effeminate</c:v>
                </c:pt>
                <c:pt idx="20">
                  <c:v>Girlish</c:v>
                </c:pt>
                <c:pt idx="21">
                  <c:v>Girlish</c:v>
                </c:pt>
                <c:pt idx="22">
                  <c:v>Girlish</c:v>
                </c:pt>
                <c:pt idx="23">
                  <c:v>Feminine</c:v>
                </c:pt>
                <c:pt idx="24">
                  <c:v>Feminine</c:v>
                </c:pt>
                <c:pt idx="25">
                  <c:v>Feminine</c:v>
                </c:pt>
                <c:pt idx="26">
                  <c:v>Womanly</c:v>
                </c:pt>
                <c:pt idx="27">
                  <c:v>Womanly</c:v>
                </c:pt>
                <c:pt idx="28">
                  <c:v>Womanly</c:v>
                </c:pt>
                <c:pt idx="29">
                  <c:v>Ladylike</c:v>
                </c:pt>
              </c:strCache>
            </c:strRef>
          </c:cat>
          <c:val>
            <c:numRef>
              <c:f>Hormones!$I$2:$I$31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0626304"/>
        <c:axId val="110202816"/>
      </c:barChart>
      <c:catAx>
        <c:axId val="110626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110202816"/>
        <c:crosses val="autoZero"/>
        <c:auto val="1"/>
        <c:lblAlgn val="ctr"/>
        <c:lblOffset val="100"/>
        <c:noMultiLvlLbl val="0"/>
      </c:catAx>
      <c:valAx>
        <c:axId val="1102028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062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</a:t>
            </a:r>
            <a:r>
              <a:rPr lang="en-AU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General!$B$2:$B$16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General!$H$2:$H$16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1625</c:v>
                </c:pt>
                <c:pt idx="3">
                  <c:v>2250</c:v>
                </c:pt>
                <c:pt idx="4">
                  <c:v>3450</c:v>
                </c:pt>
                <c:pt idx="5">
                  <c:v>4800</c:v>
                </c:pt>
                <c:pt idx="6">
                  <c:v>6300</c:v>
                </c:pt>
                <c:pt idx="7">
                  <c:v>8700</c:v>
                </c:pt>
                <c:pt idx="8">
                  <c:v>11500</c:v>
                </c:pt>
                <c:pt idx="9">
                  <c:v>14700</c:v>
                </c:pt>
                <c:pt idx="10">
                  <c:v>18750</c:v>
                </c:pt>
                <c:pt idx="11">
                  <c:v>23250</c:v>
                </c:pt>
                <c:pt idx="12">
                  <c:v>28200</c:v>
                </c:pt>
                <c:pt idx="13">
                  <c:v>33600</c:v>
                </c:pt>
                <c:pt idx="14">
                  <c:v>36600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628352"/>
        <c:axId val="110204544"/>
      </c:lineChart>
      <c:catAx>
        <c:axId val="1106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0204544"/>
        <c:crosses val="autoZero"/>
        <c:auto val="1"/>
        <c:lblAlgn val="ctr"/>
        <c:lblOffset val="100"/>
        <c:noMultiLvlLbl val="0"/>
      </c:catAx>
      <c:valAx>
        <c:axId val="110204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0628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numRef>
              <c:f>General!$B$2:$B$16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General!$J$2:$J$16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46</c:v>
                </c:pt>
                <c:pt idx="4">
                  <c:v>70</c:v>
                </c:pt>
                <c:pt idx="5">
                  <c:v>97</c:v>
                </c:pt>
                <c:pt idx="6">
                  <c:v>127</c:v>
                </c:pt>
                <c:pt idx="7">
                  <c:v>175</c:v>
                </c:pt>
                <c:pt idx="8">
                  <c:v>231</c:v>
                </c:pt>
                <c:pt idx="9">
                  <c:v>295</c:v>
                </c:pt>
                <c:pt idx="10">
                  <c:v>376</c:v>
                </c:pt>
                <c:pt idx="11">
                  <c:v>466</c:v>
                </c:pt>
                <c:pt idx="12">
                  <c:v>565</c:v>
                </c:pt>
                <c:pt idx="13">
                  <c:v>673</c:v>
                </c:pt>
                <c:pt idx="14">
                  <c:v>733</c:v>
                </c:pt>
              </c:numCache>
            </c:numRef>
          </c:val>
        </c:ser>
        <c:ser>
          <c:idx val="0"/>
          <c:order val="1"/>
          <c:invertIfNegative val="0"/>
          <c:cat>
            <c:numRef>
              <c:f>General!$B$2:$B$16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General!$I$2:$I$16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81</c:v>
                </c:pt>
                <c:pt idx="11">
                  <c:v>90</c:v>
                </c:pt>
                <c:pt idx="12">
                  <c:v>99</c:v>
                </c:pt>
                <c:pt idx="13">
                  <c:v>108</c:v>
                </c:pt>
                <c:pt idx="14">
                  <c:v>60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11391232"/>
        <c:axId val="110206272"/>
      </c:barChart>
      <c:catAx>
        <c:axId val="11139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0206272"/>
        <c:crosses val="autoZero"/>
        <c:auto val="1"/>
        <c:lblAlgn val="ctr"/>
        <c:lblOffset val="100"/>
        <c:noMultiLvlLbl val="0"/>
      </c:catAx>
      <c:valAx>
        <c:axId val="110206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139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Bust!$B$2:$B$25</c:f>
              <c:strCache>
                <c:ptCount val="24"/>
                <c:pt idx="0">
                  <c:v>Flat</c:v>
                </c:pt>
                <c:pt idx="1">
                  <c:v>A</c:v>
                </c:pt>
                <c:pt idx="2">
                  <c:v>AA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  <c:pt idx="6">
                  <c:v>DD</c:v>
                </c:pt>
                <c:pt idx="7">
                  <c:v>E</c:v>
                </c:pt>
                <c:pt idx="8">
                  <c:v>F</c:v>
                </c:pt>
                <c:pt idx="9">
                  <c:v>FF</c:v>
                </c:pt>
                <c:pt idx="10">
                  <c:v>G</c:v>
                </c:pt>
                <c:pt idx="11">
                  <c:v>GG</c:v>
                </c:pt>
                <c:pt idx="12">
                  <c:v>H</c:v>
                </c:pt>
                <c:pt idx="13">
                  <c:v>HH</c:v>
                </c:pt>
                <c:pt idx="14">
                  <c:v>J</c:v>
                </c:pt>
                <c:pt idx="15">
                  <c:v>JJ</c:v>
                </c:pt>
                <c:pt idx="16">
                  <c:v>K</c:v>
                </c:pt>
                <c:pt idx="17">
                  <c:v>KK</c:v>
                </c:pt>
                <c:pt idx="18">
                  <c:v>M</c:v>
                </c:pt>
                <c:pt idx="19">
                  <c:v>MM</c:v>
                </c:pt>
                <c:pt idx="20">
                  <c:v>MMM</c:v>
                </c:pt>
                <c:pt idx="21">
                  <c:v>Q</c:v>
                </c:pt>
                <c:pt idx="22">
                  <c:v>QQ</c:v>
                </c:pt>
                <c:pt idx="23">
                  <c:v>QQQ</c:v>
                </c:pt>
              </c:strCache>
            </c:strRef>
          </c:cat>
          <c:val>
            <c:numRef>
              <c:f>Bust!$L$2:$L$25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63</c:v>
                </c:pt>
                <c:pt idx="9">
                  <c:v>83</c:v>
                </c:pt>
                <c:pt idx="10">
                  <c:v>105</c:v>
                </c:pt>
                <c:pt idx="11">
                  <c:v>135</c:v>
                </c:pt>
                <c:pt idx="12">
                  <c:v>168</c:v>
                </c:pt>
                <c:pt idx="13">
                  <c:v>203</c:v>
                </c:pt>
                <c:pt idx="14">
                  <c:v>241</c:v>
                </c:pt>
                <c:pt idx="15">
                  <c:v>281</c:v>
                </c:pt>
                <c:pt idx="16">
                  <c:v>324</c:v>
                </c:pt>
                <c:pt idx="17">
                  <c:v>369</c:v>
                </c:pt>
                <c:pt idx="18">
                  <c:v>423</c:v>
                </c:pt>
                <c:pt idx="19">
                  <c:v>480</c:v>
                </c:pt>
                <c:pt idx="20">
                  <c:v>540</c:v>
                </c:pt>
                <c:pt idx="21">
                  <c:v>603</c:v>
                </c:pt>
                <c:pt idx="22">
                  <c:v>669</c:v>
                </c:pt>
                <c:pt idx="23">
                  <c:v>738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Bust!$B$2:$B$25</c:f>
              <c:strCache>
                <c:ptCount val="24"/>
                <c:pt idx="0">
                  <c:v>Flat</c:v>
                </c:pt>
                <c:pt idx="1">
                  <c:v>A</c:v>
                </c:pt>
                <c:pt idx="2">
                  <c:v>AA</c:v>
                </c:pt>
                <c:pt idx="3">
                  <c:v>B</c:v>
                </c:pt>
                <c:pt idx="4">
                  <c:v>C</c:v>
                </c:pt>
                <c:pt idx="5">
                  <c:v>D</c:v>
                </c:pt>
                <c:pt idx="6">
                  <c:v>DD</c:v>
                </c:pt>
                <c:pt idx="7">
                  <c:v>E</c:v>
                </c:pt>
                <c:pt idx="8">
                  <c:v>F</c:v>
                </c:pt>
                <c:pt idx="9">
                  <c:v>FF</c:v>
                </c:pt>
                <c:pt idx="10">
                  <c:v>G</c:v>
                </c:pt>
                <c:pt idx="11">
                  <c:v>GG</c:v>
                </c:pt>
                <c:pt idx="12">
                  <c:v>H</c:v>
                </c:pt>
                <c:pt idx="13">
                  <c:v>HH</c:v>
                </c:pt>
                <c:pt idx="14">
                  <c:v>J</c:v>
                </c:pt>
                <c:pt idx="15">
                  <c:v>JJ</c:v>
                </c:pt>
                <c:pt idx="16">
                  <c:v>K</c:v>
                </c:pt>
                <c:pt idx="17">
                  <c:v>KK</c:v>
                </c:pt>
                <c:pt idx="18">
                  <c:v>M</c:v>
                </c:pt>
                <c:pt idx="19">
                  <c:v>MM</c:v>
                </c:pt>
                <c:pt idx="20">
                  <c:v>MMM</c:v>
                </c:pt>
                <c:pt idx="21">
                  <c:v>Q</c:v>
                </c:pt>
                <c:pt idx="22">
                  <c:v>QQ</c:v>
                </c:pt>
                <c:pt idx="23">
                  <c:v>QQQ</c:v>
                </c:pt>
              </c:strCache>
            </c:strRef>
          </c:cat>
          <c:val>
            <c:numRef>
              <c:f>Bust!$K$2:$K$25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8045824"/>
        <c:axId val="107827712"/>
      </c:barChart>
      <c:catAx>
        <c:axId val="108045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827712"/>
        <c:crosses val="autoZero"/>
        <c:auto val="1"/>
        <c:lblAlgn val="ctr"/>
        <c:lblOffset val="100"/>
        <c:noMultiLvlLbl val="0"/>
      </c:catAx>
      <c:valAx>
        <c:axId val="107827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804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</a:t>
            </a:r>
            <a:r>
              <a:rPr lang="en-AU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Ass!$B$2:$B$25</c:f>
              <c:strCache>
                <c:ptCount val="24"/>
                <c:pt idx="0">
                  <c:v>Bony</c:v>
                </c:pt>
                <c:pt idx="1">
                  <c:v>Flat</c:v>
                </c:pt>
                <c:pt idx="2">
                  <c:v>Skinny</c:v>
                </c:pt>
                <c:pt idx="3">
                  <c:v>Tiny</c:v>
                </c:pt>
                <c:pt idx="4">
                  <c:v>Thin</c:v>
                </c:pt>
                <c:pt idx="5">
                  <c:v>Average</c:v>
                </c:pt>
                <c:pt idx="6">
                  <c:v>Rounded</c:v>
                </c:pt>
                <c:pt idx="7">
                  <c:v>Curved</c:v>
                </c:pt>
                <c:pt idx="8">
                  <c:v>Ample</c:v>
                </c:pt>
                <c:pt idx="9">
                  <c:v>Thick</c:v>
                </c:pt>
                <c:pt idx="10">
                  <c:v>Full</c:v>
                </c:pt>
                <c:pt idx="11">
                  <c:v>Heavy</c:v>
                </c:pt>
                <c:pt idx="12">
                  <c:v>Plentiful</c:v>
                </c:pt>
                <c:pt idx="13">
                  <c:v>Sizable</c:v>
                </c:pt>
                <c:pt idx="14">
                  <c:v>Generous</c:v>
                </c:pt>
                <c:pt idx="15">
                  <c:v>Substantial</c:v>
                </c:pt>
                <c:pt idx="16">
                  <c:v>Hefty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  <c:pt idx="23">
                  <c:v>Enormous</c:v>
                </c:pt>
              </c:strCache>
            </c:strRef>
          </c:cat>
          <c:val>
            <c:numRef>
              <c:f>Ass!$I$2:$I$25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650</c:v>
                </c:pt>
                <c:pt idx="5">
                  <c:v>1100</c:v>
                </c:pt>
                <c:pt idx="6">
                  <c:v>1625</c:v>
                </c:pt>
                <c:pt idx="7">
                  <c:v>2325</c:v>
                </c:pt>
                <c:pt idx="8">
                  <c:v>3125</c:v>
                </c:pt>
                <c:pt idx="9">
                  <c:v>4125</c:v>
                </c:pt>
                <c:pt idx="10">
                  <c:v>5225</c:v>
                </c:pt>
                <c:pt idx="11">
                  <c:v>6725</c:v>
                </c:pt>
                <c:pt idx="12">
                  <c:v>8350</c:v>
                </c:pt>
                <c:pt idx="13">
                  <c:v>10100</c:v>
                </c:pt>
                <c:pt idx="14">
                  <c:v>11975</c:v>
                </c:pt>
                <c:pt idx="15">
                  <c:v>13975</c:v>
                </c:pt>
                <c:pt idx="16">
                  <c:v>16100</c:v>
                </c:pt>
                <c:pt idx="17">
                  <c:v>18350</c:v>
                </c:pt>
                <c:pt idx="18">
                  <c:v>21050</c:v>
                </c:pt>
                <c:pt idx="19">
                  <c:v>23900</c:v>
                </c:pt>
                <c:pt idx="20">
                  <c:v>26900</c:v>
                </c:pt>
                <c:pt idx="21">
                  <c:v>30050</c:v>
                </c:pt>
                <c:pt idx="22">
                  <c:v>33350</c:v>
                </c:pt>
                <c:pt idx="23">
                  <c:v>36800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047872"/>
        <c:axId val="107828864"/>
      </c:lineChart>
      <c:catAx>
        <c:axId val="10804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28864"/>
        <c:crosses val="autoZero"/>
        <c:auto val="1"/>
        <c:lblAlgn val="ctr"/>
        <c:lblOffset val="100"/>
        <c:noMultiLvlLbl val="0"/>
      </c:catAx>
      <c:valAx>
        <c:axId val="107828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047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Ass!$B$2:$B$25</c:f>
              <c:strCache>
                <c:ptCount val="24"/>
                <c:pt idx="0">
                  <c:v>Bony</c:v>
                </c:pt>
                <c:pt idx="1">
                  <c:v>Flat</c:v>
                </c:pt>
                <c:pt idx="2">
                  <c:v>Skinny</c:v>
                </c:pt>
                <c:pt idx="3">
                  <c:v>Tiny</c:v>
                </c:pt>
                <c:pt idx="4">
                  <c:v>Thin</c:v>
                </c:pt>
                <c:pt idx="5">
                  <c:v>Average</c:v>
                </c:pt>
                <c:pt idx="6">
                  <c:v>Rounded</c:v>
                </c:pt>
                <c:pt idx="7">
                  <c:v>Curved</c:v>
                </c:pt>
                <c:pt idx="8">
                  <c:v>Ample</c:v>
                </c:pt>
                <c:pt idx="9">
                  <c:v>Thick</c:v>
                </c:pt>
                <c:pt idx="10">
                  <c:v>Full</c:v>
                </c:pt>
                <c:pt idx="11">
                  <c:v>Heavy</c:v>
                </c:pt>
                <c:pt idx="12">
                  <c:v>Plentiful</c:v>
                </c:pt>
                <c:pt idx="13">
                  <c:v>Sizable</c:v>
                </c:pt>
                <c:pt idx="14">
                  <c:v>Generous</c:v>
                </c:pt>
                <c:pt idx="15">
                  <c:v>Substantial</c:v>
                </c:pt>
                <c:pt idx="16">
                  <c:v>Hefty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  <c:pt idx="23">
                  <c:v>Enormous</c:v>
                </c:pt>
              </c:strCache>
            </c:strRef>
          </c:cat>
          <c:val>
            <c:numRef>
              <c:f>Ass!$K$2:$K$25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63</c:v>
                </c:pt>
                <c:pt idx="9">
                  <c:v>83</c:v>
                </c:pt>
                <c:pt idx="10">
                  <c:v>105</c:v>
                </c:pt>
                <c:pt idx="11">
                  <c:v>135</c:v>
                </c:pt>
                <c:pt idx="12">
                  <c:v>168</c:v>
                </c:pt>
                <c:pt idx="13">
                  <c:v>203</c:v>
                </c:pt>
                <c:pt idx="14">
                  <c:v>241</c:v>
                </c:pt>
                <c:pt idx="15">
                  <c:v>281</c:v>
                </c:pt>
                <c:pt idx="16">
                  <c:v>324</c:v>
                </c:pt>
                <c:pt idx="17">
                  <c:v>369</c:v>
                </c:pt>
                <c:pt idx="18">
                  <c:v>423</c:v>
                </c:pt>
                <c:pt idx="19">
                  <c:v>480</c:v>
                </c:pt>
                <c:pt idx="20">
                  <c:v>540</c:v>
                </c:pt>
                <c:pt idx="21">
                  <c:v>603</c:v>
                </c:pt>
                <c:pt idx="22">
                  <c:v>669</c:v>
                </c:pt>
                <c:pt idx="23">
                  <c:v>738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Ass!$B$2:$B$25</c:f>
              <c:strCache>
                <c:ptCount val="24"/>
                <c:pt idx="0">
                  <c:v>Bony</c:v>
                </c:pt>
                <c:pt idx="1">
                  <c:v>Flat</c:v>
                </c:pt>
                <c:pt idx="2">
                  <c:v>Skinny</c:v>
                </c:pt>
                <c:pt idx="3">
                  <c:v>Tiny</c:v>
                </c:pt>
                <c:pt idx="4">
                  <c:v>Thin</c:v>
                </c:pt>
                <c:pt idx="5">
                  <c:v>Average</c:v>
                </c:pt>
                <c:pt idx="6">
                  <c:v>Rounded</c:v>
                </c:pt>
                <c:pt idx="7">
                  <c:v>Curved</c:v>
                </c:pt>
                <c:pt idx="8">
                  <c:v>Ample</c:v>
                </c:pt>
                <c:pt idx="9">
                  <c:v>Thick</c:v>
                </c:pt>
                <c:pt idx="10">
                  <c:v>Full</c:v>
                </c:pt>
                <c:pt idx="11">
                  <c:v>Heavy</c:v>
                </c:pt>
                <c:pt idx="12">
                  <c:v>Plentiful</c:v>
                </c:pt>
                <c:pt idx="13">
                  <c:v>Sizable</c:v>
                </c:pt>
                <c:pt idx="14">
                  <c:v>Generous</c:v>
                </c:pt>
                <c:pt idx="15">
                  <c:v>Substantial</c:v>
                </c:pt>
                <c:pt idx="16">
                  <c:v>Hefty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  <c:pt idx="23">
                  <c:v>Enormous</c:v>
                </c:pt>
              </c:strCache>
            </c:strRef>
          </c:cat>
          <c:val>
            <c:numRef>
              <c:f>Ass!$J$2:$J$25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8708352"/>
        <c:axId val="109641728"/>
      </c:barChart>
      <c:catAx>
        <c:axId val="1087083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641728"/>
        <c:crosses val="autoZero"/>
        <c:auto val="1"/>
        <c:lblAlgn val="ctr"/>
        <c:lblOffset val="100"/>
        <c:noMultiLvlLbl val="0"/>
      </c:catAx>
      <c:valAx>
        <c:axId val="109641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870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XP</a:t>
            </a:r>
            <a:r>
              <a:rPr lang="en-AU" baseline="0"/>
              <a:t> Steps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XP for next rank</c:v>
          </c:tx>
          <c:cat>
            <c:strRef>
              <c:f>Waist!$B$2:$B$16</c:f>
              <c:strCache>
                <c:ptCount val="15"/>
                <c:pt idx="0">
                  <c:v>Wasp</c:v>
                </c:pt>
                <c:pt idx="1">
                  <c:v>Tiny</c:v>
                </c:pt>
                <c:pt idx="2">
                  <c:v>Small</c:v>
                </c:pt>
                <c:pt idx="3">
                  <c:v>Narrow</c:v>
                </c:pt>
                <c:pt idx="4">
                  <c:v>Thin</c:v>
                </c:pt>
                <c:pt idx="5">
                  <c:v>Slender</c:v>
                </c:pt>
                <c:pt idx="6">
                  <c:v>Normal</c:v>
                </c:pt>
                <c:pt idx="7">
                  <c:v>Swollen</c:v>
                </c:pt>
                <c:pt idx="8">
                  <c:v>Thickened</c:v>
                </c:pt>
                <c:pt idx="9">
                  <c:v>Chubby</c:v>
                </c:pt>
                <c:pt idx="10">
                  <c:v>Bulging</c:v>
                </c:pt>
                <c:pt idx="11">
                  <c:v>Ample</c:v>
                </c:pt>
                <c:pt idx="12">
                  <c:v>Hefty</c:v>
                </c:pt>
                <c:pt idx="13">
                  <c:v>Substantial</c:v>
                </c:pt>
                <c:pt idx="14">
                  <c:v>Obese</c:v>
                </c:pt>
              </c:strCache>
            </c:strRef>
          </c:cat>
          <c:val>
            <c:numRef>
              <c:f>Waist!$H$2:$H$16</c:f>
              <c:numCache>
                <c:formatCode>General</c:formatCode>
                <c:ptCount val="15"/>
                <c:pt idx="0">
                  <c:v>3000</c:v>
                </c:pt>
                <c:pt idx="1">
                  <c:v>2880</c:v>
                </c:pt>
                <c:pt idx="2">
                  <c:v>2750</c:v>
                </c:pt>
                <c:pt idx="3">
                  <c:v>2625</c:v>
                </c:pt>
                <c:pt idx="4">
                  <c:v>2400</c:v>
                </c:pt>
                <c:pt idx="5">
                  <c:v>2160</c:v>
                </c:pt>
                <c:pt idx="6">
                  <c:v>2000</c:v>
                </c:pt>
                <c:pt idx="7">
                  <c:v>1200</c:v>
                </c:pt>
                <c:pt idx="8">
                  <c:v>2000</c:v>
                </c:pt>
                <c:pt idx="9">
                  <c:v>2160</c:v>
                </c:pt>
                <c:pt idx="10">
                  <c:v>2400</c:v>
                </c:pt>
                <c:pt idx="11">
                  <c:v>2625</c:v>
                </c:pt>
                <c:pt idx="12">
                  <c:v>2750</c:v>
                </c:pt>
                <c:pt idx="13">
                  <c:v>2880</c:v>
                </c:pt>
                <c:pt idx="14">
                  <c:v>3000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046336"/>
        <c:axId val="109642304"/>
      </c:lineChart>
      <c:catAx>
        <c:axId val="108046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42304"/>
        <c:crosses val="autoZero"/>
        <c:auto val="1"/>
        <c:lblAlgn val="ctr"/>
        <c:lblOffset val="100"/>
        <c:noMultiLvlLbl val="0"/>
      </c:catAx>
      <c:valAx>
        <c:axId val="10964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046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Waist!$B$2:$B$16</c:f>
              <c:strCache>
                <c:ptCount val="15"/>
                <c:pt idx="0">
                  <c:v>Wasp</c:v>
                </c:pt>
                <c:pt idx="1">
                  <c:v>Tiny</c:v>
                </c:pt>
                <c:pt idx="2">
                  <c:v>Small</c:v>
                </c:pt>
                <c:pt idx="3">
                  <c:v>Narrow</c:v>
                </c:pt>
                <c:pt idx="4">
                  <c:v>Thin</c:v>
                </c:pt>
                <c:pt idx="5">
                  <c:v>Slender</c:v>
                </c:pt>
                <c:pt idx="6">
                  <c:v>Normal</c:v>
                </c:pt>
                <c:pt idx="7">
                  <c:v>Swollen</c:v>
                </c:pt>
                <c:pt idx="8">
                  <c:v>Thickened</c:v>
                </c:pt>
                <c:pt idx="9">
                  <c:v>Chubby</c:v>
                </c:pt>
                <c:pt idx="10">
                  <c:v>Bulging</c:v>
                </c:pt>
                <c:pt idx="11">
                  <c:v>Ample</c:v>
                </c:pt>
                <c:pt idx="12">
                  <c:v>Hefty</c:v>
                </c:pt>
                <c:pt idx="13">
                  <c:v>Substantial</c:v>
                </c:pt>
                <c:pt idx="14">
                  <c:v>Obese</c:v>
                </c:pt>
              </c:strCache>
            </c:strRef>
          </c:cat>
          <c:val>
            <c:numRef>
              <c:f>Waist!$K$2:$K$16</c:f>
              <c:numCache>
                <c:formatCode>General</c:formatCode>
                <c:ptCount val="15"/>
                <c:pt idx="0">
                  <c:v>60</c:v>
                </c:pt>
                <c:pt idx="1">
                  <c:v>118</c:v>
                </c:pt>
                <c:pt idx="2">
                  <c:v>173</c:v>
                </c:pt>
                <c:pt idx="3">
                  <c:v>226</c:v>
                </c:pt>
                <c:pt idx="4">
                  <c:v>274</c:v>
                </c:pt>
                <c:pt idx="5">
                  <c:v>318</c:v>
                </c:pt>
                <c:pt idx="6">
                  <c:v>358</c:v>
                </c:pt>
                <c:pt idx="7">
                  <c:v>382</c:v>
                </c:pt>
                <c:pt idx="8">
                  <c:v>422</c:v>
                </c:pt>
                <c:pt idx="9">
                  <c:v>466</c:v>
                </c:pt>
                <c:pt idx="10">
                  <c:v>514</c:v>
                </c:pt>
                <c:pt idx="11">
                  <c:v>567</c:v>
                </c:pt>
                <c:pt idx="12">
                  <c:v>622</c:v>
                </c:pt>
                <c:pt idx="13">
                  <c:v>680</c:v>
                </c:pt>
                <c:pt idx="14">
                  <c:v>740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Waist!$B$2:$B$16</c:f>
              <c:strCache>
                <c:ptCount val="15"/>
                <c:pt idx="0">
                  <c:v>Wasp</c:v>
                </c:pt>
                <c:pt idx="1">
                  <c:v>Tiny</c:v>
                </c:pt>
                <c:pt idx="2">
                  <c:v>Small</c:v>
                </c:pt>
                <c:pt idx="3">
                  <c:v>Narrow</c:v>
                </c:pt>
                <c:pt idx="4">
                  <c:v>Thin</c:v>
                </c:pt>
                <c:pt idx="5">
                  <c:v>Slender</c:v>
                </c:pt>
                <c:pt idx="6">
                  <c:v>Normal</c:v>
                </c:pt>
                <c:pt idx="7">
                  <c:v>Swollen</c:v>
                </c:pt>
                <c:pt idx="8">
                  <c:v>Thickened</c:v>
                </c:pt>
                <c:pt idx="9">
                  <c:v>Chubby</c:v>
                </c:pt>
                <c:pt idx="10">
                  <c:v>Bulging</c:v>
                </c:pt>
                <c:pt idx="11">
                  <c:v>Ample</c:v>
                </c:pt>
                <c:pt idx="12">
                  <c:v>Hefty</c:v>
                </c:pt>
                <c:pt idx="13">
                  <c:v>Substantial</c:v>
                </c:pt>
                <c:pt idx="14">
                  <c:v>Obese</c:v>
                </c:pt>
              </c:strCache>
            </c:strRef>
          </c:cat>
          <c:val>
            <c:numRef>
              <c:f>Waist!$J$2:$J$16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55</c:v>
                </c:pt>
                <c:pt idx="3">
                  <c:v>53</c:v>
                </c:pt>
                <c:pt idx="4">
                  <c:v>48</c:v>
                </c:pt>
                <c:pt idx="5">
                  <c:v>44</c:v>
                </c:pt>
                <c:pt idx="6">
                  <c:v>40</c:v>
                </c:pt>
                <c:pt idx="7">
                  <c:v>24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55</c:v>
                </c:pt>
                <c:pt idx="13">
                  <c:v>58</c:v>
                </c:pt>
                <c:pt idx="14">
                  <c:v>60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8711424"/>
        <c:axId val="109644032"/>
      </c:barChart>
      <c:catAx>
        <c:axId val="1087114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644032"/>
        <c:crosses val="autoZero"/>
        <c:auto val="1"/>
        <c:lblAlgn val="ctr"/>
        <c:lblOffset val="100"/>
        <c:noMultiLvlLbl val="0"/>
      </c:catAx>
      <c:valAx>
        <c:axId val="1096440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871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</a:t>
            </a:r>
            <a:r>
              <a:rPr lang="en-AU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Hips!$B$2:$B$25</c:f>
              <c:strCache>
                <c:ptCount val="24"/>
                <c:pt idx="0">
                  <c:v>Bony</c:v>
                </c:pt>
                <c:pt idx="1">
                  <c:v>Boyish</c:v>
                </c:pt>
                <c:pt idx="2">
                  <c:v>Narrow</c:v>
                </c:pt>
                <c:pt idx="3">
                  <c:v>Lean</c:v>
                </c:pt>
                <c:pt idx="4">
                  <c:v>Thin</c:v>
                </c:pt>
                <c:pt idx="5">
                  <c:v>Slender</c:v>
                </c:pt>
                <c:pt idx="6">
                  <c:v>Girlish</c:v>
                </c:pt>
                <c:pt idx="7">
                  <c:v>Curved</c:v>
                </c:pt>
                <c:pt idx="8">
                  <c:v>Ample</c:v>
                </c:pt>
                <c:pt idx="9">
                  <c:v>Rounded</c:v>
                </c:pt>
                <c:pt idx="10">
                  <c:v>Plump</c:v>
                </c:pt>
                <c:pt idx="11">
                  <c:v>Shapely</c:v>
                </c:pt>
                <c:pt idx="12">
                  <c:v>Womanly</c:v>
                </c:pt>
                <c:pt idx="13">
                  <c:v>Broad</c:v>
                </c:pt>
                <c:pt idx="14">
                  <c:v>Generous</c:v>
                </c:pt>
                <c:pt idx="15">
                  <c:v>Substantial</c:v>
                </c:pt>
                <c:pt idx="16">
                  <c:v>Matronly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  <c:pt idx="23">
                  <c:v>Enormous</c:v>
                </c:pt>
              </c:strCache>
            </c:strRef>
          </c:cat>
          <c:val>
            <c:numRef>
              <c:f>Hips!$I$2:$I$25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650</c:v>
                </c:pt>
                <c:pt idx="5">
                  <c:v>1100</c:v>
                </c:pt>
                <c:pt idx="6">
                  <c:v>1625</c:v>
                </c:pt>
                <c:pt idx="7">
                  <c:v>2325</c:v>
                </c:pt>
                <c:pt idx="8">
                  <c:v>3125</c:v>
                </c:pt>
                <c:pt idx="9">
                  <c:v>4125</c:v>
                </c:pt>
                <c:pt idx="10">
                  <c:v>5225</c:v>
                </c:pt>
                <c:pt idx="11">
                  <c:v>6725</c:v>
                </c:pt>
                <c:pt idx="12">
                  <c:v>8350</c:v>
                </c:pt>
                <c:pt idx="13">
                  <c:v>10100</c:v>
                </c:pt>
                <c:pt idx="14">
                  <c:v>11975</c:v>
                </c:pt>
                <c:pt idx="15">
                  <c:v>13975</c:v>
                </c:pt>
                <c:pt idx="16">
                  <c:v>16100</c:v>
                </c:pt>
                <c:pt idx="17">
                  <c:v>18350</c:v>
                </c:pt>
                <c:pt idx="18">
                  <c:v>21050</c:v>
                </c:pt>
                <c:pt idx="19">
                  <c:v>23900</c:v>
                </c:pt>
                <c:pt idx="20">
                  <c:v>26900</c:v>
                </c:pt>
                <c:pt idx="21">
                  <c:v>30050</c:v>
                </c:pt>
                <c:pt idx="22">
                  <c:v>33350</c:v>
                </c:pt>
                <c:pt idx="23">
                  <c:v>36800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12640"/>
        <c:axId val="109646336"/>
      </c:lineChart>
      <c:catAx>
        <c:axId val="108912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46336"/>
        <c:crosses val="autoZero"/>
        <c:auto val="1"/>
        <c:lblAlgn val="ctr"/>
        <c:lblOffset val="100"/>
        <c:noMultiLvlLbl val="0"/>
      </c:catAx>
      <c:valAx>
        <c:axId val="109646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8912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Days</a:t>
            </a:r>
            <a:r>
              <a:rPr lang="en-AU" baseline="0"/>
              <a:t> To Level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invertIfNegative val="0"/>
          <c:dLbls>
            <c:delete val="1"/>
          </c:dLbls>
          <c:cat>
            <c:strRef>
              <c:f>Hips!$B$2:$B$24</c:f>
              <c:strCache>
                <c:ptCount val="23"/>
                <c:pt idx="0">
                  <c:v>Bony</c:v>
                </c:pt>
                <c:pt idx="1">
                  <c:v>Boyish</c:v>
                </c:pt>
                <c:pt idx="2">
                  <c:v>Narrow</c:v>
                </c:pt>
                <c:pt idx="3">
                  <c:v>Lean</c:v>
                </c:pt>
                <c:pt idx="4">
                  <c:v>Thin</c:v>
                </c:pt>
                <c:pt idx="5">
                  <c:v>Slender</c:v>
                </c:pt>
                <c:pt idx="6">
                  <c:v>Girlish</c:v>
                </c:pt>
                <c:pt idx="7">
                  <c:v>Curved</c:v>
                </c:pt>
                <c:pt idx="8">
                  <c:v>Ample</c:v>
                </c:pt>
                <c:pt idx="9">
                  <c:v>Rounded</c:v>
                </c:pt>
                <c:pt idx="10">
                  <c:v>Plump</c:v>
                </c:pt>
                <c:pt idx="11">
                  <c:v>Shapely</c:v>
                </c:pt>
                <c:pt idx="12">
                  <c:v>Womanly</c:v>
                </c:pt>
                <c:pt idx="13">
                  <c:v>Broad</c:v>
                </c:pt>
                <c:pt idx="14">
                  <c:v>Generous</c:v>
                </c:pt>
                <c:pt idx="15">
                  <c:v>Substantial</c:v>
                </c:pt>
                <c:pt idx="16">
                  <c:v>Matronly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</c:strCache>
            </c:strRef>
          </c:cat>
          <c:val>
            <c:numRef>
              <c:f>Hips!$K$2:$K$25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22</c:v>
                </c:pt>
                <c:pt idx="6">
                  <c:v>33</c:v>
                </c:pt>
                <c:pt idx="7">
                  <c:v>47</c:v>
                </c:pt>
                <c:pt idx="8">
                  <c:v>63</c:v>
                </c:pt>
                <c:pt idx="9">
                  <c:v>83</c:v>
                </c:pt>
                <c:pt idx="10">
                  <c:v>105</c:v>
                </c:pt>
                <c:pt idx="11">
                  <c:v>135</c:v>
                </c:pt>
                <c:pt idx="12">
                  <c:v>168</c:v>
                </c:pt>
                <c:pt idx="13">
                  <c:v>203</c:v>
                </c:pt>
                <c:pt idx="14">
                  <c:v>241</c:v>
                </c:pt>
                <c:pt idx="15">
                  <c:v>281</c:v>
                </c:pt>
                <c:pt idx="16">
                  <c:v>324</c:v>
                </c:pt>
                <c:pt idx="17">
                  <c:v>369</c:v>
                </c:pt>
                <c:pt idx="18">
                  <c:v>423</c:v>
                </c:pt>
                <c:pt idx="19">
                  <c:v>480</c:v>
                </c:pt>
                <c:pt idx="20">
                  <c:v>540</c:v>
                </c:pt>
                <c:pt idx="21">
                  <c:v>603</c:v>
                </c:pt>
                <c:pt idx="22">
                  <c:v>669</c:v>
                </c:pt>
                <c:pt idx="23">
                  <c:v>738</c:v>
                </c:pt>
              </c:numCache>
            </c:numRef>
          </c:val>
        </c:ser>
        <c:ser>
          <c:idx val="0"/>
          <c:order val="1"/>
          <c:invertIfNegative val="0"/>
          <c:cat>
            <c:strRef>
              <c:f>Hips!$B$2:$B$24</c:f>
              <c:strCache>
                <c:ptCount val="23"/>
                <c:pt idx="0">
                  <c:v>Bony</c:v>
                </c:pt>
                <c:pt idx="1">
                  <c:v>Boyish</c:v>
                </c:pt>
                <c:pt idx="2">
                  <c:v>Narrow</c:v>
                </c:pt>
                <c:pt idx="3">
                  <c:v>Lean</c:v>
                </c:pt>
                <c:pt idx="4">
                  <c:v>Thin</c:v>
                </c:pt>
                <c:pt idx="5">
                  <c:v>Slender</c:v>
                </c:pt>
                <c:pt idx="6">
                  <c:v>Girlish</c:v>
                </c:pt>
                <c:pt idx="7">
                  <c:v>Curved</c:v>
                </c:pt>
                <c:pt idx="8">
                  <c:v>Ample</c:v>
                </c:pt>
                <c:pt idx="9">
                  <c:v>Rounded</c:v>
                </c:pt>
                <c:pt idx="10">
                  <c:v>Plump</c:v>
                </c:pt>
                <c:pt idx="11">
                  <c:v>Shapely</c:v>
                </c:pt>
                <c:pt idx="12">
                  <c:v>Womanly</c:v>
                </c:pt>
                <c:pt idx="13">
                  <c:v>Broad</c:v>
                </c:pt>
                <c:pt idx="14">
                  <c:v>Generous</c:v>
                </c:pt>
                <c:pt idx="15">
                  <c:v>Substantial</c:v>
                </c:pt>
                <c:pt idx="16">
                  <c:v>Matronly</c:v>
                </c:pt>
                <c:pt idx="17">
                  <c:v>Extensive</c:v>
                </c:pt>
                <c:pt idx="18">
                  <c:v>Voluminous</c:v>
                </c:pt>
                <c:pt idx="19">
                  <c:v>Gigantic</c:v>
                </c:pt>
                <c:pt idx="20">
                  <c:v>Stupendous</c:v>
                </c:pt>
                <c:pt idx="21">
                  <c:v>Massive</c:v>
                </c:pt>
                <c:pt idx="22">
                  <c:v>Immense</c:v>
                </c:pt>
              </c:strCache>
            </c:strRef>
          </c:cat>
          <c:val>
            <c:numRef>
              <c:f>Hips!$J$2:$J$25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22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38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8914176"/>
        <c:axId val="109648640"/>
      </c:barChart>
      <c:catAx>
        <c:axId val="1089141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648640"/>
        <c:crosses val="autoZero"/>
        <c:auto val="1"/>
        <c:lblAlgn val="ctr"/>
        <c:lblOffset val="100"/>
        <c:noMultiLvlLbl val="0"/>
      </c:catAx>
      <c:valAx>
        <c:axId val="109648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08914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Experience</a:t>
            </a:r>
            <a:r>
              <a:rPr lang="en-AU" baseline="0"/>
              <a:t> </a:t>
            </a:r>
            <a:endParaRPr lang="en-AU"/>
          </a:p>
        </c:rich>
      </c:tx>
      <c:layout>
        <c:manualLayout>
          <c:xMode val="edge"/>
          <c:yMode val="edge"/>
          <c:x val="0.41928366257907096"/>
          <c:y val="2.462620932277924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strRef>
              <c:f>Face!$B$2:$B$25</c:f>
              <c:strCache>
                <c:ptCount val="24"/>
                <c:pt idx="0">
                  <c:v>Hideous</c:v>
                </c:pt>
                <c:pt idx="1">
                  <c:v>Offensive</c:v>
                </c:pt>
                <c:pt idx="2">
                  <c:v>Rough</c:v>
                </c:pt>
                <c:pt idx="3">
                  <c:v>Coarse</c:v>
                </c:pt>
                <c:pt idx="4">
                  <c:v>Homely</c:v>
                </c:pt>
                <c:pt idx="5">
                  <c:v>Ordinary</c:v>
                </c:pt>
                <c:pt idx="6">
                  <c:v>Unrefined</c:v>
                </c:pt>
                <c:pt idx="7">
                  <c:v>Fair</c:v>
                </c:pt>
                <c:pt idx="8">
                  <c:v>Nice</c:v>
                </c:pt>
                <c:pt idx="9">
                  <c:v>Pleasing</c:v>
                </c:pt>
                <c:pt idx="10">
                  <c:v>Appealing</c:v>
                </c:pt>
                <c:pt idx="11">
                  <c:v>Delightful</c:v>
                </c:pt>
                <c:pt idx="12">
                  <c:v>Pretty</c:v>
                </c:pt>
                <c:pt idx="13">
                  <c:v>Lovely</c:v>
                </c:pt>
                <c:pt idx="14">
                  <c:v>Alluring</c:v>
                </c:pt>
                <c:pt idx="15">
                  <c:v>Stunning</c:v>
                </c:pt>
                <c:pt idx="16">
                  <c:v>Dazzling</c:v>
                </c:pt>
                <c:pt idx="17">
                  <c:v>Exquisite</c:v>
                </c:pt>
                <c:pt idx="18">
                  <c:v>Gorgeous</c:v>
                </c:pt>
                <c:pt idx="19">
                  <c:v>Beautiful</c:v>
                </c:pt>
                <c:pt idx="20">
                  <c:v>Magnificent</c:v>
                </c:pt>
                <c:pt idx="21">
                  <c:v>Radiant</c:v>
                </c:pt>
                <c:pt idx="22">
                  <c:v>Bewitching</c:v>
                </c:pt>
                <c:pt idx="23">
                  <c:v>Angelic</c:v>
                </c:pt>
              </c:strCache>
            </c:strRef>
          </c:cat>
          <c:val>
            <c:numRef>
              <c:f>Face!$H$2:$H$25</c:f>
              <c:numCache>
                <c:formatCode>General</c:formatCode>
                <c:ptCount val="24"/>
                <c:pt idx="0">
                  <c:v>0</c:v>
                </c:pt>
                <c:pt idx="1">
                  <c:v>400</c:v>
                </c:pt>
                <c:pt idx="2">
                  <c:v>960</c:v>
                </c:pt>
                <c:pt idx="3">
                  <c:v>1710</c:v>
                </c:pt>
                <c:pt idx="4">
                  <c:v>2585</c:v>
                </c:pt>
                <c:pt idx="5">
                  <c:v>3545</c:v>
                </c:pt>
                <c:pt idx="6">
                  <c:v>4595</c:v>
                </c:pt>
                <c:pt idx="7">
                  <c:v>5695</c:v>
                </c:pt>
                <c:pt idx="8">
                  <c:v>6895</c:v>
                </c:pt>
                <c:pt idx="9">
                  <c:v>8195</c:v>
                </c:pt>
                <c:pt idx="10">
                  <c:v>9595</c:v>
                </c:pt>
                <c:pt idx="11">
                  <c:v>11095</c:v>
                </c:pt>
                <c:pt idx="12">
                  <c:v>12695</c:v>
                </c:pt>
                <c:pt idx="13">
                  <c:v>14375</c:v>
                </c:pt>
                <c:pt idx="14">
                  <c:v>16135</c:v>
                </c:pt>
                <c:pt idx="15">
                  <c:v>17975</c:v>
                </c:pt>
                <c:pt idx="16">
                  <c:v>19895</c:v>
                </c:pt>
                <c:pt idx="17">
                  <c:v>21895</c:v>
                </c:pt>
                <c:pt idx="18">
                  <c:v>23975</c:v>
                </c:pt>
                <c:pt idx="19">
                  <c:v>26135</c:v>
                </c:pt>
                <c:pt idx="20">
                  <c:v>28375</c:v>
                </c:pt>
                <c:pt idx="21">
                  <c:v>30775</c:v>
                </c:pt>
                <c:pt idx="22">
                  <c:v>33375</c:v>
                </c:pt>
                <c:pt idx="23">
                  <c:v>36175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609792"/>
        <c:axId val="109647488"/>
      </c:lineChart>
      <c:catAx>
        <c:axId val="104609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47488"/>
        <c:crosses val="autoZero"/>
        <c:auto val="1"/>
        <c:lblAlgn val="ctr"/>
        <c:lblOffset val="100"/>
        <c:noMultiLvlLbl val="0"/>
      </c:catAx>
      <c:valAx>
        <c:axId val="109647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609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371474</xdr:colOff>
      <xdr:row>0</xdr:row>
      <xdr:rowOff>95250</xdr:rowOff>
    </xdr:from>
    <xdr:to>
      <xdr:col>28</xdr:col>
      <xdr:colOff>438150</xdr:colOff>
      <xdr:row>27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0</xdr:row>
      <xdr:rowOff>66675</xdr:rowOff>
    </xdr:from>
    <xdr:to>
      <xdr:col>17</xdr:col>
      <xdr:colOff>276225</xdr:colOff>
      <xdr:row>27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0</xdr:row>
      <xdr:rowOff>85724</xdr:rowOff>
    </xdr:from>
    <xdr:to>
      <xdr:col>28</xdr:col>
      <xdr:colOff>504824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0</xdr:row>
      <xdr:rowOff>66675</xdr:rowOff>
    </xdr:from>
    <xdr:to>
      <xdr:col>17</xdr:col>
      <xdr:colOff>333375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0</xdr:row>
      <xdr:rowOff>85724</xdr:rowOff>
    </xdr:from>
    <xdr:to>
      <xdr:col>28</xdr:col>
      <xdr:colOff>504824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0</xdr:row>
      <xdr:rowOff>66675</xdr:rowOff>
    </xdr:from>
    <xdr:to>
      <xdr:col>17</xdr:col>
      <xdr:colOff>333375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0</xdr:row>
      <xdr:rowOff>85724</xdr:rowOff>
    </xdr:from>
    <xdr:to>
      <xdr:col>28</xdr:col>
      <xdr:colOff>504824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0</xdr:row>
      <xdr:rowOff>66675</xdr:rowOff>
    </xdr:from>
    <xdr:to>
      <xdr:col>17</xdr:col>
      <xdr:colOff>333375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533399</xdr:colOff>
      <xdr:row>0</xdr:row>
      <xdr:rowOff>85724</xdr:rowOff>
    </xdr:from>
    <xdr:to>
      <xdr:col>27</xdr:col>
      <xdr:colOff>504824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0</xdr:row>
      <xdr:rowOff>66675</xdr:rowOff>
    </xdr:from>
    <xdr:to>
      <xdr:col>16</xdr:col>
      <xdr:colOff>333375</xdr:colOff>
      <xdr:row>27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0</xdr:row>
      <xdr:rowOff>85724</xdr:rowOff>
    </xdr:from>
    <xdr:to>
      <xdr:col>28</xdr:col>
      <xdr:colOff>504824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0</xdr:row>
      <xdr:rowOff>66675</xdr:rowOff>
    </xdr:from>
    <xdr:to>
      <xdr:col>17</xdr:col>
      <xdr:colOff>333375</xdr:colOff>
      <xdr:row>18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533399</xdr:colOff>
      <xdr:row>0</xdr:row>
      <xdr:rowOff>85724</xdr:rowOff>
    </xdr:from>
    <xdr:to>
      <xdr:col>27</xdr:col>
      <xdr:colOff>504824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0</xdr:row>
      <xdr:rowOff>66675</xdr:rowOff>
    </xdr:from>
    <xdr:to>
      <xdr:col>16</xdr:col>
      <xdr:colOff>333375</xdr:colOff>
      <xdr:row>18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0</xdr:row>
      <xdr:rowOff>76199</xdr:rowOff>
    </xdr:from>
    <xdr:to>
      <xdr:col>26</xdr:col>
      <xdr:colOff>581024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0</xdr:row>
      <xdr:rowOff>76200</xdr:rowOff>
    </xdr:from>
    <xdr:to>
      <xdr:col>15</xdr:col>
      <xdr:colOff>590550</xdr:colOff>
      <xdr:row>33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21</xdr:row>
      <xdr:rowOff>95249</xdr:rowOff>
    </xdr:from>
    <xdr:to>
      <xdr:col>18</xdr:col>
      <xdr:colOff>142874</xdr:colOff>
      <xdr:row>39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21</xdr:row>
      <xdr:rowOff>104775</xdr:rowOff>
    </xdr:from>
    <xdr:to>
      <xdr:col>7</xdr:col>
      <xdr:colOff>38100</xdr:colOff>
      <xdr:row>39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8" sqref="F8"/>
    </sheetView>
  </sheetViews>
  <sheetFormatPr defaultRowHeight="15" x14ac:dyDescent="0.25"/>
  <cols>
    <col min="1" max="1" width="5.85546875" customWidth="1"/>
    <col min="2" max="2" width="12" customWidth="1"/>
    <col min="3" max="3" width="16.28515625" customWidth="1"/>
    <col min="4" max="4" width="6.85546875" customWidth="1"/>
    <col min="5" max="6" width="8" customWidth="1"/>
    <col min="7" max="7" width="5.42578125" customWidth="1"/>
    <col min="8" max="8" width="8" customWidth="1"/>
    <col min="9" max="9" width="8.7109375" customWidth="1"/>
    <col min="10" max="10" width="12.140625" customWidth="1"/>
    <col min="11" max="11" width="5.5703125" customWidth="1"/>
    <col min="12" max="12" width="13" customWidth="1"/>
  </cols>
  <sheetData>
    <row r="1" spans="1:12" x14ac:dyDescent="0.25">
      <c r="A1" t="s">
        <v>26</v>
      </c>
      <c r="B1" t="s">
        <v>79</v>
      </c>
      <c r="C1" t="s">
        <v>77</v>
      </c>
      <c r="D1" t="s">
        <v>52</v>
      </c>
      <c r="E1" t="s">
        <v>24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49</v>
      </c>
      <c r="L1" t="s">
        <v>51</v>
      </c>
    </row>
    <row r="2" spans="1:12" x14ac:dyDescent="0.25">
      <c r="A2">
        <f>CEILING(16 *(F2/$E$26),1)</f>
        <v>0</v>
      </c>
      <c r="B2" t="s">
        <v>0</v>
      </c>
      <c r="C2" t="s">
        <v>0</v>
      </c>
      <c r="D2">
        <v>0</v>
      </c>
      <c r="E2">
        <f>ROUND((D2/$D$26)*100, 0)</f>
        <v>0</v>
      </c>
      <c r="F2">
        <f>SUM($E$2:E2)</f>
        <v>0</v>
      </c>
      <c r="G2">
        <f>C30</f>
        <v>80</v>
      </c>
      <c r="H2">
        <v>100</v>
      </c>
      <c r="I2">
        <f>(H2*E2)</f>
        <v>0</v>
      </c>
      <c r="J2">
        <f>SUM($I$2:I2)</f>
        <v>0</v>
      </c>
      <c r="K2">
        <f>CEILING((I2/$D$28),1)</f>
        <v>0</v>
      </c>
      <c r="L2">
        <f>SUM($K$2:K2)</f>
        <v>0</v>
      </c>
    </row>
    <row r="3" spans="1:12" x14ac:dyDescent="0.25">
      <c r="A3">
        <f t="shared" ref="A3:A25" si="0">CEILING(16 *(F3/$E$26),1)</f>
        <v>1</v>
      </c>
      <c r="B3" t="s">
        <v>1</v>
      </c>
      <c r="C3" t="s">
        <v>89</v>
      </c>
      <c r="D3">
        <v>1</v>
      </c>
      <c r="E3">
        <f>ROUND((D3/$D$26)*100, 0)</f>
        <v>1</v>
      </c>
      <c r="F3">
        <f>SUM($E$2:E3)</f>
        <v>1</v>
      </c>
      <c r="G3">
        <f t="shared" ref="G3:G24" si="1">(($C$31-$C$30)*E3/100)+G2</f>
        <v>80.5</v>
      </c>
      <c r="H3">
        <v>100</v>
      </c>
      <c r="I3">
        <f>(H3*E3)</f>
        <v>100</v>
      </c>
      <c r="J3">
        <f>SUM($I$2:I3)</f>
        <v>100</v>
      </c>
      <c r="K3">
        <f t="shared" ref="K3:K25" si="2">CEILING((I3/$D$28),1)</f>
        <v>2</v>
      </c>
      <c r="L3">
        <f>SUM($K$2:K3)</f>
        <v>2</v>
      </c>
    </row>
    <row r="4" spans="1:12" x14ac:dyDescent="0.25">
      <c r="A4">
        <f t="shared" si="0"/>
        <v>1</v>
      </c>
      <c r="B4" t="s">
        <v>2</v>
      </c>
      <c r="C4" t="s">
        <v>80</v>
      </c>
      <c r="D4">
        <v>1</v>
      </c>
      <c r="E4">
        <f t="shared" ref="E4:E25" si="3">ROUND((D4/$D$26)*100, 0)</f>
        <v>1</v>
      </c>
      <c r="F4">
        <f>SUM($E$2:E4)</f>
        <v>2</v>
      </c>
      <c r="G4">
        <f t="shared" si="1"/>
        <v>81</v>
      </c>
      <c r="H4">
        <v>100</v>
      </c>
      <c r="I4">
        <f>(H4*E4)</f>
        <v>100</v>
      </c>
      <c r="J4">
        <f>SUM($I$2:I4)</f>
        <v>200</v>
      </c>
      <c r="K4">
        <f t="shared" si="2"/>
        <v>2</v>
      </c>
      <c r="L4">
        <f>SUM($K$2:K4)</f>
        <v>4</v>
      </c>
    </row>
    <row r="5" spans="1:12" x14ac:dyDescent="0.25">
      <c r="A5">
        <f t="shared" si="0"/>
        <v>1</v>
      </c>
      <c r="B5" t="s">
        <v>3</v>
      </c>
      <c r="C5" t="s">
        <v>82</v>
      </c>
      <c r="D5">
        <v>2</v>
      </c>
      <c r="E5">
        <f t="shared" si="3"/>
        <v>1</v>
      </c>
      <c r="F5">
        <f>SUM($E$2:E5)</f>
        <v>3</v>
      </c>
      <c r="G5">
        <f t="shared" si="1"/>
        <v>81.5</v>
      </c>
      <c r="H5">
        <v>150</v>
      </c>
      <c r="I5">
        <f>(H5*E5)</f>
        <v>150</v>
      </c>
      <c r="J5">
        <f>SUM($I$2:I5)</f>
        <v>350</v>
      </c>
      <c r="K5">
        <f t="shared" si="2"/>
        <v>3</v>
      </c>
      <c r="L5">
        <f>SUM($K$2:K5)</f>
        <v>7</v>
      </c>
    </row>
    <row r="6" spans="1:12" x14ac:dyDescent="0.25">
      <c r="A6">
        <f t="shared" si="0"/>
        <v>1</v>
      </c>
      <c r="B6" t="s">
        <v>4</v>
      </c>
      <c r="C6" t="s">
        <v>78</v>
      </c>
      <c r="D6">
        <v>3</v>
      </c>
      <c r="E6">
        <f t="shared" si="3"/>
        <v>2</v>
      </c>
      <c r="F6">
        <f>SUM($E$2:E6)</f>
        <v>5</v>
      </c>
      <c r="G6">
        <f t="shared" si="1"/>
        <v>82.5</v>
      </c>
      <c r="H6">
        <v>150</v>
      </c>
      <c r="I6">
        <f>(H6*E6)</f>
        <v>300</v>
      </c>
      <c r="J6">
        <f>SUM($I$2:I6)</f>
        <v>650</v>
      </c>
      <c r="K6">
        <f t="shared" si="2"/>
        <v>6</v>
      </c>
      <c r="L6">
        <f>SUM($K$2:K6)</f>
        <v>13</v>
      </c>
    </row>
    <row r="7" spans="1:12" x14ac:dyDescent="0.25">
      <c r="A7">
        <f t="shared" si="0"/>
        <v>2</v>
      </c>
      <c r="B7" t="s">
        <v>5</v>
      </c>
      <c r="C7" t="s">
        <v>66</v>
      </c>
      <c r="D7">
        <v>4</v>
      </c>
      <c r="E7">
        <f t="shared" si="3"/>
        <v>3</v>
      </c>
      <c r="F7">
        <f>SUM($E$2:E7)</f>
        <v>8</v>
      </c>
      <c r="G7">
        <f t="shared" si="1"/>
        <v>84</v>
      </c>
      <c r="H7">
        <v>150</v>
      </c>
      <c r="I7">
        <f t="shared" ref="I7:I25" si="4">(H7*E7)</f>
        <v>450</v>
      </c>
      <c r="J7">
        <f>SUM($I$2:I7)</f>
        <v>1100</v>
      </c>
      <c r="K7">
        <f t="shared" si="2"/>
        <v>9</v>
      </c>
      <c r="L7">
        <f>SUM($K$2:K7)</f>
        <v>22</v>
      </c>
    </row>
    <row r="8" spans="1:12" x14ac:dyDescent="0.25">
      <c r="A8">
        <f t="shared" si="0"/>
        <v>2</v>
      </c>
      <c r="B8" t="s">
        <v>7</v>
      </c>
      <c r="C8" t="s">
        <v>87</v>
      </c>
      <c r="D8">
        <v>5</v>
      </c>
      <c r="E8">
        <f t="shared" si="3"/>
        <v>3</v>
      </c>
      <c r="F8">
        <f>SUM($E$2:E8)</f>
        <v>11</v>
      </c>
      <c r="G8">
        <f t="shared" si="1"/>
        <v>85.5</v>
      </c>
      <c r="H8">
        <v>175</v>
      </c>
      <c r="I8">
        <f t="shared" si="4"/>
        <v>525</v>
      </c>
      <c r="J8">
        <f>SUM($I$2:I8)</f>
        <v>1625</v>
      </c>
      <c r="K8">
        <f t="shared" si="2"/>
        <v>11</v>
      </c>
      <c r="L8">
        <f>SUM($K$2:K8)</f>
        <v>33</v>
      </c>
    </row>
    <row r="9" spans="1:12" x14ac:dyDescent="0.25">
      <c r="A9">
        <f t="shared" si="0"/>
        <v>3</v>
      </c>
      <c r="B9" t="s">
        <v>6</v>
      </c>
      <c r="C9" t="s">
        <v>68</v>
      </c>
      <c r="D9">
        <v>6</v>
      </c>
      <c r="E9">
        <f t="shared" si="3"/>
        <v>4</v>
      </c>
      <c r="F9">
        <f>SUM($E$2:E9)</f>
        <v>15</v>
      </c>
      <c r="G9">
        <f t="shared" si="1"/>
        <v>87.5</v>
      </c>
      <c r="H9">
        <v>175</v>
      </c>
      <c r="I9">
        <f t="shared" si="4"/>
        <v>700</v>
      </c>
      <c r="J9">
        <f>SUM($I$2:I9)</f>
        <v>2325</v>
      </c>
      <c r="K9">
        <f t="shared" si="2"/>
        <v>14</v>
      </c>
      <c r="L9">
        <f>SUM($K$2:K9)</f>
        <v>47</v>
      </c>
    </row>
    <row r="10" spans="1:12" x14ac:dyDescent="0.25">
      <c r="A10">
        <f t="shared" si="0"/>
        <v>4</v>
      </c>
      <c r="B10" t="s">
        <v>8</v>
      </c>
      <c r="C10" t="s">
        <v>84</v>
      </c>
      <c r="D10">
        <v>6</v>
      </c>
      <c r="E10">
        <f t="shared" si="3"/>
        <v>4</v>
      </c>
      <c r="F10">
        <f>SUM($E$2:E10)</f>
        <v>19</v>
      </c>
      <c r="G10">
        <f t="shared" si="1"/>
        <v>89.5</v>
      </c>
      <c r="H10">
        <v>200</v>
      </c>
      <c r="I10">
        <f t="shared" si="4"/>
        <v>800</v>
      </c>
      <c r="J10">
        <f>SUM($I$2:I10)</f>
        <v>3125</v>
      </c>
      <c r="K10">
        <f t="shared" si="2"/>
        <v>16</v>
      </c>
      <c r="L10">
        <f>SUM($K$2:K10)</f>
        <v>63</v>
      </c>
    </row>
    <row r="11" spans="1:12" x14ac:dyDescent="0.25">
      <c r="A11">
        <f t="shared" si="0"/>
        <v>4</v>
      </c>
      <c r="B11" t="s">
        <v>9</v>
      </c>
      <c r="C11" t="s">
        <v>85</v>
      </c>
      <c r="D11">
        <v>7</v>
      </c>
      <c r="E11">
        <f t="shared" si="3"/>
        <v>5</v>
      </c>
      <c r="F11">
        <f>SUM($E$2:E11)</f>
        <v>24</v>
      </c>
      <c r="G11">
        <f t="shared" si="1"/>
        <v>92</v>
      </c>
      <c r="H11">
        <v>200</v>
      </c>
      <c r="I11">
        <f t="shared" si="4"/>
        <v>1000</v>
      </c>
      <c r="J11">
        <f>SUM($I$2:I11)</f>
        <v>4125</v>
      </c>
      <c r="K11">
        <f t="shared" si="2"/>
        <v>20</v>
      </c>
      <c r="L11">
        <f>SUM($K$2:K11)</f>
        <v>83</v>
      </c>
    </row>
    <row r="12" spans="1:12" x14ac:dyDescent="0.25">
      <c r="A12">
        <f t="shared" si="0"/>
        <v>5</v>
      </c>
      <c r="B12" t="s">
        <v>10</v>
      </c>
      <c r="C12" t="s">
        <v>67</v>
      </c>
      <c r="D12">
        <v>7</v>
      </c>
      <c r="E12">
        <f t="shared" si="3"/>
        <v>5</v>
      </c>
      <c r="F12">
        <f>SUM($E$2:E12)</f>
        <v>29</v>
      </c>
      <c r="G12">
        <f t="shared" si="1"/>
        <v>94.5</v>
      </c>
      <c r="H12">
        <v>220</v>
      </c>
      <c r="I12">
        <f t="shared" si="4"/>
        <v>1100</v>
      </c>
      <c r="J12">
        <f>SUM($I$2:I12)</f>
        <v>5225</v>
      </c>
      <c r="K12">
        <f t="shared" si="2"/>
        <v>22</v>
      </c>
      <c r="L12">
        <f>SUM($K$2:K12)</f>
        <v>105</v>
      </c>
    </row>
    <row r="13" spans="1:12" x14ac:dyDescent="0.25">
      <c r="A13">
        <f t="shared" si="0"/>
        <v>6</v>
      </c>
      <c r="B13" t="s">
        <v>11</v>
      </c>
      <c r="C13" t="s">
        <v>73</v>
      </c>
      <c r="D13">
        <v>8</v>
      </c>
      <c r="E13">
        <f t="shared" si="3"/>
        <v>5</v>
      </c>
      <c r="F13">
        <f>SUM($E$2:E13)</f>
        <v>34</v>
      </c>
      <c r="G13">
        <f t="shared" si="1"/>
        <v>97</v>
      </c>
      <c r="H13">
        <v>300</v>
      </c>
      <c r="I13">
        <f t="shared" si="4"/>
        <v>1500</v>
      </c>
      <c r="J13">
        <f>SUM($I$2:I13)</f>
        <v>6725</v>
      </c>
      <c r="K13">
        <f t="shared" si="2"/>
        <v>30</v>
      </c>
      <c r="L13">
        <f>SUM($K$2:K13)</f>
        <v>135</v>
      </c>
    </row>
    <row r="14" spans="1:12" x14ac:dyDescent="0.25">
      <c r="A14">
        <f t="shared" si="0"/>
        <v>7</v>
      </c>
      <c r="B14" t="s">
        <v>12</v>
      </c>
      <c r="C14" t="s">
        <v>83</v>
      </c>
      <c r="D14">
        <v>8</v>
      </c>
      <c r="E14">
        <f t="shared" si="3"/>
        <v>5</v>
      </c>
      <c r="F14">
        <f>SUM($E$2:E14)</f>
        <v>39</v>
      </c>
      <c r="G14">
        <f t="shared" si="1"/>
        <v>99.5</v>
      </c>
      <c r="H14">
        <v>325</v>
      </c>
      <c r="I14">
        <f t="shared" si="4"/>
        <v>1625</v>
      </c>
      <c r="J14">
        <f>SUM($I$2:I14)</f>
        <v>8350</v>
      </c>
      <c r="K14">
        <f t="shared" si="2"/>
        <v>33</v>
      </c>
      <c r="L14">
        <f>SUM($K$2:K14)</f>
        <v>168</v>
      </c>
    </row>
    <row r="15" spans="1:12" x14ac:dyDescent="0.25">
      <c r="A15">
        <f t="shared" si="0"/>
        <v>8</v>
      </c>
      <c r="B15" t="s">
        <v>13</v>
      </c>
      <c r="C15" t="s">
        <v>69</v>
      </c>
      <c r="D15">
        <v>8</v>
      </c>
      <c r="E15">
        <f t="shared" si="3"/>
        <v>5</v>
      </c>
      <c r="F15">
        <f>SUM($E$2:E15)</f>
        <v>44</v>
      </c>
      <c r="G15">
        <f t="shared" si="1"/>
        <v>102</v>
      </c>
      <c r="H15">
        <v>350</v>
      </c>
      <c r="I15">
        <f t="shared" si="4"/>
        <v>1750</v>
      </c>
      <c r="J15">
        <f>SUM($I$2:I15)</f>
        <v>10100</v>
      </c>
      <c r="K15">
        <f t="shared" si="2"/>
        <v>35</v>
      </c>
      <c r="L15">
        <f>SUM($K$2:K15)</f>
        <v>203</v>
      </c>
    </row>
    <row r="16" spans="1:12" x14ac:dyDescent="0.25">
      <c r="A16">
        <f t="shared" si="0"/>
        <v>8</v>
      </c>
      <c r="B16" t="s">
        <v>14</v>
      </c>
      <c r="C16" t="s">
        <v>81</v>
      </c>
      <c r="D16">
        <v>8</v>
      </c>
      <c r="E16">
        <f t="shared" si="3"/>
        <v>5</v>
      </c>
      <c r="F16">
        <f>SUM($E$2:E16)</f>
        <v>49</v>
      </c>
      <c r="G16">
        <f t="shared" si="1"/>
        <v>104.5</v>
      </c>
      <c r="H16">
        <v>375</v>
      </c>
      <c r="I16">
        <f t="shared" si="4"/>
        <v>1875</v>
      </c>
      <c r="J16">
        <f>SUM($I$2:I16)</f>
        <v>11975</v>
      </c>
      <c r="K16">
        <f t="shared" si="2"/>
        <v>38</v>
      </c>
      <c r="L16">
        <f>SUM($K$2:K16)</f>
        <v>241</v>
      </c>
    </row>
    <row r="17" spans="1:12" x14ac:dyDescent="0.25">
      <c r="A17">
        <f t="shared" si="0"/>
        <v>9</v>
      </c>
      <c r="B17" t="s">
        <v>15</v>
      </c>
      <c r="C17" t="s">
        <v>72</v>
      </c>
      <c r="D17">
        <v>8</v>
      </c>
      <c r="E17">
        <f t="shared" si="3"/>
        <v>5</v>
      </c>
      <c r="F17">
        <f>SUM($E$2:E17)</f>
        <v>54</v>
      </c>
      <c r="G17">
        <f t="shared" si="1"/>
        <v>107</v>
      </c>
      <c r="H17">
        <v>400</v>
      </c>
      <c r="I17">
        <f t="shared" si="4"/>
        <v>2000</v>
      </c>
      <c r="J17">
        <f>SUM($I$2:I17)</f>
        <v>13975</v>
      </c>
      <c r="K17">
        <f t="shared" si="2"/>
        <v>40</v>
      </c>
      <c r="L17">
        <f>SUM($K$2:K17)</f>
        <v>281</v>
      </c>
    </row>
    <row r="18" spans="1:12" x14ac:dyDescent="0.25">
      <c r="A18">
        <f t="shared" si="0"/>
        <v>10</v>
      </c>
      <c r="B18" t="s">
        <v>16</v>
      </c>
      <c r="C18" t="s">
        <v>75</v>
      </c>
      <c r="D18">
        <v>8</v>
      </c>
      <c r="E18">
        <f t="shared" si="3"/>
        <v>5</v>
      </c>
      <c r="F18">
        <f>SUM($E$2:E18)</f>
        <v>59</v>
      </c>
      <c r="G18">
        <f t="shared" si="1"/>
        <v>109.5</v>
      </c>
      <c r="H18">
        <v>425</v>
      </c>
      <c r="I18">
        <f t="shared" si="4"/>
        <v>2125</v>
      </c>
      <c r="J18">
        <f>SUM($I$2:I18)</f>
        <v>16100</v>
      </c>
      <c r="K18">
        <f t="shared" si="2"/>
        <v>43</v>
      </c>
      <c r="L18">
        <f>SUM($K$2:K18)</f>
        <v>324</v>
      </c>
    </row>
    <row r="19" spans="1:12" x14ac:dyDescent="0.25">
      <c r="A19">
        <f t="shared" si="0"/>
        <v>11</v>
      </c>
      <c r="B19" t="s">
        <v>17</v>
      </c>
      <c r="C19" t="s">
        <v>70</v>
      </c>
      <c r="D19">
        <v>8</v>
      </c>
      <c r="E19">
        <f t="shared" si="3"/>
        <v>5</v>
      </c>
      <c r="F19">
        <f>SUM($E$2:E19)</f>
        <v>64</v>
      </c>
      <c r="G19">
        <f t="shared" si="1"/>
        <v>112</v>
      </c>
      <c r="H19">
        <v>450</v>
      </c>
      <c r="I19">
        <f t="shared" si="4"/>
        <v>2250</v>
      </c>
      <c r="J19">
        <f>SUM($I$2:I19)</f>
        <v>18350</v>
      </c>
      <c r="K19">
        <f t="shared" si="2"/>
        <v>45</v>
      </c>
      <c r="L19">
        <f>SUM($K$2:K19)</f>
        <v>369</v>
      </c>
    </row>
    <row r="20" spans="1:12" x14ac:dyDescent="0.25">
      <c r="A20">
        <f t="shared" si="0"/>
        <v>12</v>
      </c>
      <c r="B20" t="s">
        <v>18</v>
      </c>
      <c r="C20" t="s">
        <v>74</v>
      </c>
      <c r="D20">
        <v>9</v>
      </c>
      <c r="E20">
        <f t="shared" si="3"/>
        <v>6</v>
      </c>
      <c r="F20">
        <f>SUM($E$2:E20)</f>
        <v>70</v>
      </c>
      <c r="G20">
        <f t="shared" si="1"/>
        <v>115</v>
      </c>
      <c r="H20">
        <v>450</v>
      </c>
      <c r="I20">
        <f t="shared" si="4"/>
        <v>2700</v>
      </c>
      <c r="J20">
        <f>SUM($I$2:I20)</f>
        <v>21050</v>
      </c>
      <c r="K20">
        <f t="shared" si="2"/>
        <v>54</v>
      </c>
      <c r="L20">
        <f>SUM($K$2:K20)</f>
        <v>423</v>
      </c>
    </row>
    <row r="21" spans="1:12" x14ac:dyDescent="0.25">
      <c r="A21">
        <f t="shared" si="0"/>
        <v>13</v>
      </c>
      <c r="B21" t="s">
        <v>19</v>
      </c>
      <c r="C21" t="s">
        <v>63</v>
      </c>
      <c r="D21">
        <v>9</v>
      </c>
      <c r="E21">
        <f t="shared" si="3"/>
        <v>6</v>
      </c>
      <c r="F21">
        <f>SUM($E$2:E21)</f>
        <v>76</v>
      </c>
      <c r="G21">
        <f t="shared" si="1"/>
        <v>118</v>
      </c>
      <c r="H21">
        <v>475</v>
      </c>
      <c r="I21">
        <f t="shared" si="4"/>
        <v>2850</v>
      </c>
      <c r="J21">
        <f>SUM($I$2:I21)</f>
        <v>23900</v>
      </c>
      <c r="K21">
        <f t="shared" si="2"/>
        <v>57</v>
      </c>
      <c r="L21">
        <f>SUM($K$2:K21)</f>
        <v>480</v>
      </c>
    </row>
    <row r="22" spans="1:12" x14ac:dyDescent="0.25">
      <c r="A22">
        <f t="shared" si="0"/>
        <v>14</v>
      </c>
      <c r="B22" t="s">
        <v>20</v>
      </c>
      <c r="C22" t="s">
        <v>88</v>
      </c>
      <c r="D22">
        <v>9</v>
      </c>
      <c r="E22">
        <f t="shared" si="3"/>
        <v>6</v>
      </c>
      <c r="F22">
        <f>SUM($E$2:E22)</f>
        <v>82</v>
      </c>
      <c r="G22">
        <f t="shared" si="1"/>
        <v>121</v>
      </c>
      <c r="H22">
        <v>500</v>
      </c>
      <c r="I22">
        <f t="shared" si="4"/>
        <v>3000</v>
      </c>
      <c r="J22">
        <f>SUM($I$2:I22)</f>
        <v>26900</v>
      </c>
      <c r="K22">
        <f t="shared" si="2"/>
        <v>60</v>
      </c>
      <c r="L22">
        <f>SUM($K$2:K22)</f>
        <v>540</v>
      </c>
    </row>
    <row r="23" spans="1:12" x14ac:dyDescent="0.25">
      <c r="A23">
        <f t="shared" si="0"/>
        <v>15</v>
      </c>
      <c r="B23" t="s">
        <v>21</v>
      </c>
      <c r="C23" t="s">
        <v>76</v>
      </c>
      <c r="D23">
        <v>9</v>
      </c>
      <c r="E23">
        <f t="shared" si="3"/>
        <v>6</v>
      </c>
      <c r="F23">
        <f>SUM($E$2:E23)</f>
        <v>88</v>
      </c>
      <c r="G23">
        <f t="shared" si="1"/>
        <v>124</v>
      </c>
      <c r="H23">
        <v>525</v>
      </c>
      <c r="I23">
        <f t="shared" si="4"/>
        <v>3150</v>
      </c>
      <c r="J23">
        <f>SUM($I$2:I23)</f>
        <v>30050</v>
      </c>
      <c r="K23">
        <f t="shared" si="2"/>
        <v>63</v>
      </c>
      <c r="L23">
        <f>SUM($K$2:K23)</f>
        <v>603</v>
      </c>
    </row>
    <row r="24" spans="1:12" x14ac:dyDescent="0.25">
      <c r="A24">
        <f t="shared" si="0"/>
        <v>16</v>
      </c>
      <c r="B24" t="s">
        <v>22</v>
      </c>
      <c r="C24" t="s">
        <v>64</v>
      </c>
      <c r="D24">
        <v>9</v>
      </c>
      <c r="E24">
        <f t="shared" si="3"/>
        <v>6</v>
      </c>
      <c r="F24">
        <f>SUM($E$2:E24)</f>
        <v>94</v>
      </c>
      <c r="G24">
        <f t="shared" si="1"/>
        <v>127</v>
      </c>
      <c r="H24">
        <v>550</v>
      </c>
      <c r="I24">
        <f t="shared" si="4"/>
        <v>3300</v>
      </c>
      <c r="J24">
        <f>SUM($I$2:I24)</f>
        <v>33350</v>
      </c>
      <c r="K24">
        <f t="shared" si="2"/>
        <v>66</v>
      </c>
      <c r="L24">
        <f>SUM($K$2:K24)</f>
        <v>669</v>
      </c>
    </row>
    <row r="25" spans="1:12" x14ac:dyDescent="0.25">
      <c r="A25">
        <f t="shared" si="0"/>
        <v>16</v>
      </c>
      <c r="B25" t="s">
        <v>23</v>
      </c>
      <c r="C25" t="s">
        <v>86</v>
      </c>
      <c r="D25">
        <v>9</v>
      </c>
      <c r="E25">
        <f t="shared" si="3"/>
        <v>6</v>
      </c>
      <c r="F25">
        <f>SUM($E$2:E25)</f>
        <v>100</v>
      </c>
      <c r="G25">
        <f>C31</f>
        <v>130</v>
      </c>
      <c r="H25">
        <v>575</v>
      </c>
      <c r="I25">
        <f t="shared" si="4"/>
        <v>3450</v>
      </c>
      <c r="J25">
        <f>SUM($I$2:I25)</f>
        <v>36800</v>
      </c>
      <c r="K25">
        <f t="shared" si="2"/>
        <v>69</v>
      </c>
      <c r="L25">
        <f>SUM($K$2:K25)</f>
        <v>738</v>
      </c>
    </row>
    <row r="26" spans="1:12" ht="15.75" thickBot="1" x14ac:dyDescent="0.3">
      <c r="C26" s="1" t="s">
        <v>50</v>
      </c>
      <c r="D26" s="2">
        <f>SUM(D2:D25)</f>
        <v>152</v>
      </c>
      <c r="E26" s="2">
        <f>SUM(E2:E25)</f>
        <v>100</v>
      </c>
      <c r="F26" s="3"/>
      <c r="G26" s="3"/>
      <c r="H26" s="3"/>
      <c r="I26" s="2">
        <f>SUM(I2:I25)</f>
        <v>36800</v>
      </c>
      <c r="J26" s="3"/>
      <c r="K26" s="2">
        <f>SUM(K2:K25)</f>
        <v>738</v>
      </c>
    </row>
    <row r="27" spans="1:12" ht="15.75" thickTop="1" x14ac:dyDescent="0.25"/>
    <row r="28" spans="1:12" x14ac:dyDescent="0.25">
      <c r="C28" s="1" t="s">
        <v>48</v>
      </c>
      <c r="D28">
        <v>50</v>
      </c>
    </row>
    <row r="30" spans="1:12" x14ac:dyDescent="0.25">
      <c r="B30" s="1" t="s">
        <v>126</v>
      </c>
      <c r="C30">
        <v>80</v>
      </c>
    </row>
    <row r="31" spans="1:12" x14ac:dyDescent="0.25">
      <c r="B31" s="1" t="s">
        <v>127</v>
      </c>
      <c r="C31">
        <v>130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:B18"/>
    </sheetView>
  </sheetViews>
  <sheetFormatPr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25</v>
      </c>
      <c r="B1" t="s">
        <v>26</v>
      </c>
    </row>
    <row r="2" spans="1:2" x14ac:dyDescent="0.25">
      <c r="A2">
        <v>0</v>
      </c>
      <c r="B2" t="s">
        <v>27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28</v>
      </c>
    </row>
    <row r="5" spans="1:2" x14ac:dyDescent="0.25">
      <c r="A5">
        <v>3</v>
      </c>
      <c r="B5" t="s">
        <v>29</v>
      </c>
    </row>
    <row r="6" spans="1:2" x14ac:dyDescent="0.25">
      <c r="A6">
        <v>4</v>
      </c>
      <c r="B6" t="s">
        <v>30</v>
      </c>
    </row>
    <row r="7" spans="1:2" x14ac:dyDescent="0.25">
      <c r="A7">
        <v>5</v>
      </c>
      <c r="B7" t="s">
        <v>31</v>
      </c>
    </row>
    <row r="8" spans="1:2" x14ac:dyDescent="0.25">
      <c r="A8">
        <v>6</v>
      </c>
      <c r="B8" t="s">
        <v>32</v>
      </c>
    </row>
    <row r="9" spans="1:2" x14ac:dyDescent="0.25">
      <c r="A9">
        <v>7</v>
      </c>
      <c r="B9" t="s">
        <v>33</v>
      </c>
    </row>
    <row r="10" spans="1:2" x14ac:dyDescent="0.25">
      <c r="A10">
        <v>8</v>
      </c>
      <c r="B10" t="s">
        <v>34</v>
      </c>
    </row>
    <row r="11" spans="1:2" x14ac:dyDescent="0.25">
      <c r="A11">
        <v>9</v>
      </c>
      <c r="B11" t="s">
        <v>35</v>
      </c>
    </row>
    <row r="12" spans="1:2" x14ac:dyDescent="0.25">
      <c r="A12">
        <v>10</v>
      </c>
      <c r="B12" t="s">
        <v>36</v>
      </c>
    </row>
    <row r="13" spans="1:2" x14ac:dyDescent="0.25">
      <c r="A13">
        <v>11</v>
      </c>
      <c r="B13" t="s">
        <v>37</v>
      </c>
    </row>
    <row r="14" spans="1:2" x14ac:dyDescent="0.25">
      <c r="A14">
        <v>12</v>
      </c>
      <c r="B14" t="s">
        <v>38</v>
      </c>
    </row>
    <row r="15" spans="1:2" x14ac:dyDescent="0.25">
      <c r="A15">
        <v>13</v>
      </c>
      <c r="B15" t="s">
        <v>39</v>
      </c>
    </row>
    <row r="16" spans="1:2" x14ac:dyDescent="0.25">
      <c r="A16">
        <v>14</v>
      </c>
      <c r="B16" t="s">
        <v>40</v>
      </c>
    </row>
    <row r="17" spans="1:2" x14ac:dyDescent="0.25">
      <c r="A17">
        <v>15</v>
      </c>
      <c r="B17" t="s">
        <v>41</v>
      </c>
    </row>
    <row r="18" spans="1:2" x14ac:dyDescent="0.25">
      <c r="A18">
        <v>16</v>
      </c>
      <c r="B1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5" width="8" customWidth="1"/>
    <col min="6" max="6" width="5.42578125" customWidth="1"/>
    <col min="7" max="7" width="8" customWidth="1"/>
    <col min="8" max="8" width="8.7109375" customWidth="1"/>
    <col min="9" max="9" width="12.140625" customWidth="1"/>
    <col min="10" max="10" width="5.5703125" customWidth="1"/>
    <col min="11" max="11" width="13" customWidth="1"/>
  </cols>
  <sheetData>
    <row r="1" spans="1:11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49</v>
      </c>
      <c r="K1" t="s">
        <v>51</v>
      </c>
    </row>
    <row r="2" spans="1:11" x14ac:dyDescent="0.25">
      <c r="A2">
        <f>CEILING(16 *(E2/$D$26),1)</f>
        <v>0</v>
      </c>
      <c r="B2" t="s">
        <v>54</v>
      </c>
      <c r="C2">
        <v>0</v>
      </c>
      <c r="D2">
        <f>ROUND((C2/$C$26)*100, 0)</f>
        <v>0</v>
      </c>
      <c r="E2">
        <f>SUM($D$2:D2)</f>
        <v>0</v>
      </c>
      <c r="F2">
        <f>C30</f>
        <v>80</v>
      </c>
      <c r="G2">
        <v>100</v>
      </c>
      <c r="H2">
        <f>(G2*D2)</f>
        <v>0</v>
      </c>
      <c r="I2">
        <f>SUM($H$2:H2)</f>
        <v>0</v>
      </c>
      <c r="J2">
        <f>CEILING((H2/$C$28),1)</f>
        <v>0</v>
      </c>
      <c r="K2">
        <f>SUM($J$2:J2)</f>
        <v>0</v>
      </c>
    </row>
    <row r="3" spans="1:11" x14ac:dyDescent="0.25">
      <c r="A3">
        <f t="shared" ref="A3:A25" si="0">CEILING(16 *(E3/$D$26),1)</f>
        <v>1</v>
      </c>
      <c r="B3" t="s">
        <v>0</v>
      </c>
      <c r="C3">
        <v>1</v>
      </c>
      <c r="D3">
        <f>ROUND((C3/$C$26)*100, 0)</f>
        <v>1</v>
      </c>
      <c r="E3">
        <f>SUM($D$2:D3)</f>
        <v>1</v>
      </c>
      <c r="F3">
        <f>(($C$31-$C$30)*D3/100)+F2</f>
        <v>80.5</v>
      </c>
      <c r="G3">
        <v>100</v>
      </c>
      <c r="H3">
        <f>(G3*D3)</f>
        <v>100</v>
      </c>
      <c r="I3">
        <f>SUM($H$2:H3)</f>
        <v>100</v>
      </c>
      <c r="J3">
        <f t="shared" ref="J3:J25" si="1">CEILING((H3/$C$28),1)</f>
        <v>2</v>
      </c>
      <c r="K3">
        <f>SUM($J$2:J3)</f>
        <v>2</v>
      </c>
    </row>
    <row r="4" spans="1:11" x14ac:dyDescent="0.25">
      <c r="A4">
        <f t="shared" si="0"/>
        <v>1</v>
      </c>
      <c r="B4" t="s">
        <v>53</v>
      </c>
      <c r="C4">
        <v>1</v>
      </c>
      <c r="D4">
        <f t="shared" ref="D4:D25" si="2">ROUND((C4/$C$26)*100, 0)</f>
        <v>1</v>
      </c>
      <c r="E4">
        <f>SUM($D$2:D4)</f>
        <v>2</v>
      </c>
      <c r="F4">
        <f t="shared" ref="F4:F24" si="3">(($C$31-$C$30)*D4/100)+F3</f>
        <v>81</v>
      </c>
      <c r="G4">
        <v>100</v>
      </c>
      <c r="H4">
        <f>(G4*D4)</f>
        <v>100</v>
      </c>
      <c r="I4">
        <f>SUM($H$2:H4)</f>
        <v>200</v>
      </c>
      <c r="J4">
        <f t="shared" si="1"/>
        <v>2</v>
      </c>
      <c r="K4">
        <f>SUM($J$2:J4)</f>
        <v>4</v>
      </c>
    </row>
    <row r="5" spans="1:11" x14ac:dyDescent="0.25">
      <c r="A5">
        <f t="shared" si="0"/>
        <v>1</v>
      </c>
      <c r="B5" t="s">
        <v>55</v>
      </c>
      <c r="C5">
        <v>2</v>
      </c>
      <c r="D5">
        <f t="shared" si="2"/>
        <v>1</v>
      </c>
      <c r="E5">
        <f>SUM($D$2:D5)</f>
        <v>3</v>
      </c>
      <c r="F5">
        <f t="shared" si="3"/>
        <v>81.5</v>
      </c>
      <c r="G5">
        <v>150</v>
      </c>
      <c r="H5">
        <f>(G5*D5)</f>
        <v>150</v>
      </c>
      <c r="I5">
        <f>SUM($H$2:H5)</f>
        <v>350</v>
      </c>
      <c r="J5">
        <f t="shared" si="1"/>
        <v>3</v>
      </c>
      <c r="K5">
        <f>SUM($J$2:J5)</f>
        <v>7</v>
      </c>
    </row>
    <row r="6" spans="1:11" x14ac:dyDescent="0.25">
      <c r="A6">
        <f t="shared" si="0"/>
        <v>1</v>
      </c>
      <c r="B6" t="s">
        <v>56</v>
      </c>
      <c r="C6">
        <v>3</v>
      </c>
      <c r="D6">
        <f t="shared" si="2"/>
        <v>2</v>
      </c>
      <c r="E6">
        <f>SUM($D$2:D6)</f>
        <v>5</v>
      </c>
      <c r="F6">
        <f t="shared" si="3"/>
        <v>82.5</v>
      </c>
      <c r="G6">
        <v>150</v>
      </c>
      <c r="H6">
        <f>(G6*D6)</f>
        <v>300</v>
      </c>
      <c r="I6">
        <f>SUM($H$2:H6)</f>
        <v>650</v>
      </c>
      <c r="J6">
        <f t="shared" si="1"/>
        <v>6</v>
      </c>
      <c r="K6">
        <f>SUM($J$2:J6)</f>
        <v>13</v>
      </c>
    </row>
    <row r="7" spans="1:11" x14ac:dyDescent="0.25">
      <c r="A7">
        <f t="shared" si="0"/>
        <v>2</v>
      </c>
      <c r="B7" t="s">
        <v>78</v>
      </c>
      <c r="C7">
        <v>4</v>
      </c>
      <c r="D7">
        <f t="shared" si="2"/>
        <v>3</v>
      </c>
      <c r="E7">
        <f>SUM($D$2:D7)</f>
        <v>8</v>
      </c>
      <c r="F7">
        <f t="shared" si="3"/>
        <v>84</v>
      </c>
      <c r="G7">
        <v>150</v>
      </c>
      <c r="H7">
        <f t="shared" ref="H7:H25" si="4">(G7*D7)</f>
        <v>450</v>
      </c>
      <c r="I7">
        <f>SUM($H$2:H7)</f>
        <v>1100</v>
      </c>
      <c r="J7">
        <f t="shared" si="1"/>
        <v>9</v>
      </c>
      <c r="K7">
        <f>SUM($J$2:J7)</f>
        <v>22</v>
      </c>
    </row>
    <row r="8" spans="1:11" x14ac:dyDescent="0.25">
      <c r="A8">
        <f t="shared" si="0"/>
        <v>2</v>
      </c>
      <c r="B8" t="s">
        <v>57</v>
      </c>
      <c r="C8">
        <v>5</v>
      </c>
      <c r="D8">
        <f t="shared" si="2"/>
        <v>3</v>
      </c>
      <c r="E8">
        <f>SUM($D$2:D8)</f>
        <v>11</v>
      </c>
      <c r="F8">
        <f t="shared" si="3"/>
        <v>85.5</v>
      </c>
      <c r="G8">
        <v>175</v>
      </c>
      <c r="H8">
        <f t="shared" si="4"/>
        <v>525</v>
      </c>
      <c r="I8">
        <f>SUM($H$2:H8)</f>
        <v>1625</v>
      </c>
      <c r="J8">
        <f t="shared" si="1"/>
        <v>11</v>
      </c>
      <c r="K8">
        <f>SUM($J$2:J8)</f>
        <v>33</v>
      </c>
    </row>
    <row r="9" spans="1:11" x14ac:dyDescent="0.25">
      <c r="A9">
        <f t="shared" si="0"/>
        <v>3</v>
      </c>
      <c r="B9" t="s">
        <v>61</v>
      </c>
      <c r="C9">
        <v>6</v>
      </c>
      <c r="D9">
        <f t="shared" si="2"/>
        <v>4</v>
      </c>
      <c r="E9">
        <f>SUM($D$2:D9)</f>
        <v>15</v>
      </c>
      <c r="F9">
        <f t="shared" si="3"/>
        <v>87.5</v>
      </c>
      <c r="G9">
        <v>175</v>
      </c>
      <c r="H9">
        <f t="shared" si="4"/>
        <v>700</v>
      </c>
      <c r="I9">
        <f>SUM($H$2:H9)</f>
        <v>2325</v>
      </c>
      <c r="J9">
        <f t="shared" si="1"/>
        <v>14</v>
      </c>
      <c r="K9">
        <f>SUM($J$2:J9)</f>
        <v>47</v>
      </c>
    </row>
    <row r="10" spans="1:11" x14ac:dyDescent="0.25">
      <c r="A10">
        <f t="shared" si="0"/>
        <v>4</v>
      </c>
      <c r="B10" t="s">
        <v>66</v>
      </c>
      <c r="C10">
        <v>6</v>
      </c>
      <c r="D10">
        <f t="shared" si="2"/>
        <v>4</v>
      </c>
      <c r="E10">
        <f>SUM($D$2:D10)</f>
        <v>19</v>
      </c>
      <c r="F10">
        <f t="shared" si="3"/>
        <v>89.5</v>
      </c>
      <c r="G10">
        <v>200</v>
      </c>
      <c r="H10">
        <f t="shared" si="4"/>
        <v>800</v>
      </c>
      <c r="I10">
        <f>SUM($H$2:H10)</f>
        <v>3125</v>
      </c>
      <c r="J10">
        <f t="shared" si="1"/>
        <v>16</v>
      </c>
      <c r="K10">
        <f>SUM($J$2:J10)</f>
        <v>63</v>
      </c>
    </row>
    <row r="11" spans="1:11" x14ac:dyDescent="0.25">
      <c r="A11">
        <f t="shared" si="0"/>
        <v>4</v>
      </c>
      <c r="B11" t="s">
        <v>58</v>
      </c>
      <c r="C11">
        <v>7</v>
      </c>
      <c r="D11">
        <f t="shared" si="2"/>
        <v>5</v>
      </c>
      <c r="E11">
        <f>SUM($D$2:D11)</f>
        <v>24</v>
      </c>
      <c r="F11">
        <f t="shared" si="3"/>
        <v>92</v>
      </c>
      <c r="G11">
        <v>200</v>
      </c>
      <c r="H11">
        <f t="shared" si="4"/>
        <v>1000</v>
      </c>
      <c r="I11">
        <f>SUM($H$2:H11)</f>
        <v>4125</v>
      </c>
      <c r="J11">
        <f t="shared" si="1"/>
        <v>20</v>
      </c>
      <c r="K11">
        <f>SUM($J$2:J11)</f>
        <v>83</v>
      </c>
    </row>
    <row r="12" spans="1:11" x14ac:dyDescent="0.25">
      <c r="A12">
        <f t="shared" si="0"/>
        <v>5</v>
      </c>
      <c r="B12" t="s">
        <v>59</v>
      </c>
      <c r="C12">
        <v>7</v>
      </c>
      <c r="D12">
        <f t="shared" si="2"/>
        <v>5</v>
      </c>
      <c r="E12">
        <f>SUM($D$2:D12)</f>
        <v>29</v>
      </c>
      <c r="F12">
        <f t="shared" si="3"/>
        <v>94.5</v>
      </c>
      <c r="G12">
        <v>220</v>
      </c>
      <c r="H12">
        <f t="shared" si="4"/>
        <v>1100</v>
      </c>
      <c r="I12">
        <f>SUM($H$2:H12)</f>
        <v>5225</v>
      </c>
      <c r="J12">
        <f t="shared" si="1"/>
        <v>22</v>
      </c>
      <c r="K12">
        <f>SUM($J$2:J12)</f>
        <v>105</v>
      </c>
    </row>
    <row r="13" spans="1:11" x14ac:dyDescent="0.25">
      <c r="A13">
        <f t="shared" si="0"/>
        <v>6</v>
      </c>
      <c r="B13" t="s">
        <v>60</v>
      </c>
      <c r="C13">
        <v>8</v>
      </c>
      <c r="D13">
        <f t="shared" si="2"/>
        <v>5</v>
      </c>
      <c r="E13">
        <f>SUM($D$2:D13)</f>
        <v>34</v>
      </c>
      <c r="F13">
        <f t="shared" si="3"/>
        <v>97</v>
      </c>
      <c r="G13">
        <v>300</v>
      </c>
      <c r="H13">
        <f t="shared" si="4"/>
        <v>1500</v>
      </c>
      <c r="I13">
        <f>SUM($H$2:H13)</f>
        <v>6725</v>
      </c>
      <c r="J13">
        <f t="shared" si="1"/>
        <v>30</v>
      </c>
      <c r="K13">
        <f>SUM($J$2:J13)</f>
        <v>135</v>
      </c>
    </row>
    <row r="14" spans="1:11" x14ac:dyDescent="0.25">
      <c r="A14">
        <f t="shared" si="0"/>
        <v>7</v>
      </c>
      <c r="B14" t="s">
        <v>67</v>
      </c>
      <c r="C14">
        <v>8</v>
      </c>
      <c r="D14">
        <f t="shared" si="2"/>
        <v>5</v>
      </c>
      <c r="E14">
        <f>SUM($D$2:D14)</f>
        <v>39</v>
      </c>
      <c r="F14">
        <f t="shared" si="3"/>
        <v>99.5</v>
      </c>
      <c r="G14">
        <v>325</v>
      </c>
      <c r="H14">
        <f t="shared" si="4"/>
        <v>1625</v>
      </c>
      <c r="I14">
        <f>SUM($H$2:H14)</f>
        <v>8350</v>
      </c>
      <c r="J14">
        <f t="shared" si="1"/>
        <v>33</v>
      </c>
      <c r="K14">
        <f>SUM($J$2:J14)</f>
        <v>168</v>
      </c>
    </row>
    <row r="15" spans="1:11" x14ac:dyDescent="0.25">
      <c r="A15">
        <f t="shared" si="0"/>
        <v>8</v>
      </c>
      <c r="B15" t="s">
        <v>68</v>
      </c>
      <c r="C15">
        <v>8</v>
      </c>
      <c r="D15">
        <f t="shared" si="2"/>
        <v>5</v>
      </c>
      <c r="E15">
        <f>SUM($D$2:D15)</f>
        <v>44</v>
      </c>
      <c r="F15">
        <f t="shared" si="3"/>
        <v>102</v>
      </c>
      <c r="G15">
        <v>350</v>
      </c>
      <c r="H15">
        <f t="shared" si="4"/>
        <v>1750</v>
      </c>
      <c r="I15">
        <f>SUM($H$2:H15)</f>
        <v>10100</v>
      </c>
      <c r="J15">
        <f t="shared" si="1"/>
        <v>35</v>
      </c>
      <c r="K15">
        <f>SUM($J$2:J15)</f>
        <v>203</v>
      </c>
    </row>
    <row r="16" spans="1:11" x14ac:dyDescent="0.25">
      <c r="A16">
        <f t="shared" si="0"/>
        <v>8</v>
      </c>
      <c r="B16" t="s">
        <v>73</v>
      </c>
      <c r="C16">
        <v>8</v>
      </c>
      <c r="D16">
        <f t="shared" si="2"/>
        <v>5</v>
      </c>
      <c r="E16">
        <f>SUM($D$2:D16)</f>
        <v>49</v>
      </c>
      <c r="F16">
        <f t="shared" si="3"/>
        <v>104.5</v>
      </c>
      <c r="G16">
        <v>375</v>
      </c>
      <c r="H16">
        <f t="shared" si="4"/>
        <v>1875</v>
      </c>
      <c r="I16">
        <f>SUM($H$2:H16)</f>
        <v>11975</v>
      </c>
      <c r="J16">
        <f t="shared" si="1"/>
        <v>38</v>
      </c>
      <c r="K16">
        <f>SUM($J$2:J16)</f>
        <v>241</v>
      </c>
    </row>
    <row r="17" spans="1:11" x14ac:dyDescent="0.25">
      <c r="A17">
        <f t="shared" si="0"/>
        <v>9</v>
      </c>
      <c r="B17" t="s">
        <v>69</v>
      </c>
      <c r="C17">
        <v>8</v>
      </c>
      <c r="D17">
        <f t="shared" si="2"/>
        <v>5</v>
      </c>
      <c r="E17">
        <f>SUM($D$2:D17)</f>
        <v>54</v>
      </c>
      <c r="F17">
        <f t="shared" si="3"/>
        <v>107</v>
      </c>
      <c r="G17">
        <v>400</v>
      </c>
      <c r="H17">
        <f t="shared" si="4"/>
        <v>2000</v>
      </c>
      <c r="I17">
        <f>SUM($H$2:H17)</f>
        <v>13975</v>
      </c>
      <c r="J17">
        <f t="shared" si="1"/>
        <v>40</v>
      </c>
      <c r="K17">
        <f>SUM($J$2:J17)</f>
        <v>281</v>
      </c>
    </row>
    <row r="18" spans="1:11" x14ac:dyDescent="0.25">
      <c r="A18">
        <f t="shared" si="0"/>
        <v>10</v>
      </c>
      <c r="B18" t="s">
        <v>71</v>
      </c>
      <c r="C18">
        <v>8</v>
      </c>
      <c r="D18">
        <f t="shared" si="2"/>
        <v>5</v>
      </c>
      <c r="E18">
        <f>SUM($D$2:D18)</f>
        <v>59</v>
      </c>
      <c r="F18">
        <f t="shared" si="3"/>
        <v>109.5</v>
      </c>
      <c r="G18">
        <v>425</v>
      </c>
      <c r="H18">
        <f t="shared" si="4"/>
        <v>2125</v>
      </c>
      <c r="I18">
        <f>SUM($H$2:H18)</f>
        <v>16100</v>
      </c>
      <c r="J18">
        <f t="shared" si="1"/>
        <v>43</v>
      </c>
      <c r="K18">
        <f>SUM($J$2:J18)</f>
        <v>324</v>
      </c>
    </row>
    <row r="19" spans="1:11" x14ac:dyDescent="0.25">
      <c r="A19">
        <f t="shared" si="0"/>
        <v>11</v>
      </c>
      <c r="B19" t="s">
        <v>72</v>
      </c>
      <c r="C19">
        <v>8</v>
      </c>
      <c r="D19">
        <f t="shared" si="2"/>
        <v>5</v>
      </c>
      <c r="E19">
        <f>SUM($D$2:D19)</f>
        <v>64</v>
      </c>
      <c r="F19">
        <f t="shared" si="3"/>
        <v>112</v>
      </c>
      <c r="G19">
        <v>450</v>
      </c>
      <c r="H19">
        <f t="shared" si="4"/>
        <v>2250</v>
      </c>
      <c r="I19">
        <f>SUM($H$2:H19)</f>
        <v>18350</v>
      </c>
      <c r="J19">
        <f t="shared" si="1"/>
        <v>45</v>
      </c>
      <c r="K19">
        <f>SUM($J$2:J19)</f>
        <v>369</v>
      </c>
    </row>
    <row r="20" spans="1:11" x14ac:dyDescent="0.25">
      <c r="A20">
        <f t="shared" si="0"/>
        <v>12</v>
      </c>
      <c r="B20" t="s">
        <v>75</v>
      </c>
      <c r="C20">
        <v>9</v>
      </c>
      <c r="D20">
        <f t="shared" si="2"/>
        <v>6</v>
      </c>
      <c r="E20">
        <f>SUM($D$2:D20)</f>
        <v>70</v>
      </c>
      <c r="F20">
        <f t="shared" si="3"/>
        <v>115</v>
      </c>
      <c r="G20">
        <v>450</v>
      </c>
      <c r="H20">
        <f t="shared" si="4"/>
        <v>2700</v>
      </c>
      <c r="I20">
        <f>SUM($H$2:H20)</f>
        <v>21050</v>
      </c>
      <c r="J20">
        <f t="shared" si="1"/>
        <v>54</v>
      </c>
      <c r="K20">
        <f>SUM($J$2:J20)</f>
        <v>423</v>
      </c>
    </row>
    <row r="21" spans="1:11" x14ac:dyDescent="0.25">
      <c r="A21">
        <f t="shared" si="0"/>
        <v>13</v>
      </c>
      <c r="B21" t="s">
        <v>70</v>
      </c>
      <c r="C21">
        <v>9</v>
      </c>
      <c r="D21">
        <f t="shared" si="2"/>
        <v>6</v>
      </c>
      <c r="E21">
        <f>SUM($D$2:D21)</f>
        <v>76</v>
      </c>
      <c r="F21">
        <f t="shared" si="3"/>
        <v>118</v>
      </c>
      <c r="G21">
        <v>475</v>
      </c>
      <c r="H21">
        <f t="shared" si="4"/>
        <v>2850</v>
      </c>
      <c r="I21">
        <f>SUM($H$2:H21)</f>
        <v>23900</v>
      </c>
      <c r="J21">
        <f t="shared" si="1"/>
        <v>57</v>
      </c>
      <c r="K21">
        <f>SUM($J$2:J21)</f>
        <v>480</v>
      </c>
    </row>
    <row r="22" spans="1:11" x14ac:dyDescent="0.25">
      <c r="A22">
        <f t="shared" si="0"/>
        <v>14</v>
      </c>
      <c r="B22" t="s">
        <v>74</v>
      </c>
      <c r="C22">
        <v>9</v>
      </c>
      <c r="D22">
        <f t="shared" si="2"/>
        <v>6</v>
      </c>
      <c r="E22">
        <f>SUM($D$2:D22)</f>
        <v>82</v>
      </c>
      <c r="F22">
        <f t="shared" si="3"/>
        <v>121</v>
      </c>
      <c r="G22">
        <v>500</v>
      </c>
      <c r="H22">
        <f t="shared" si="4"/>
        <v>3000</v>
      </c>
      <c r="I22">
        <f>SUM($H$2:H22)</f>
        <v>26900</v>
      </c>
      <c r="J22">
        <f t="shared" si="1"/>
        <v>60</v>
      </c>
      <c r="K22">
        <f>SUM($J$2:J22)</f>
        <v>540</v>
      </c>
    </row>
    <row r="23" spans="1:11" x14ac:dyDescent="0.25">
      <c r="A23">
        <f t="shared" si="0"/>
        <v>15</v>
      </c>
      <c r="B23" t="s">
        <v>63</v>
      </c>
      <c r="C23">
        <v>9</v>
      </c>
      <c r="D23">
        <f t="shared" si="2"/>
        <v>6</v>
      </c>
      <c r="E23">
        <f>SUM($D$2:D23)</f>
        <v>88</v>
      </c>
      <c r="F23">
        <f t="shared" si="3"/>
        <v>124</v>
      </c>
      <c r="G23">
        <v>525</v>
      </c>
      <c r="H23">
        <f t="shared" si="4"/>
        <v>3150</v>
      </c>
      <c r="I23">
        <f>SUM($H$2:H23)</f>
        <v>30050</v>
      </c>
      <c r="J23">
        <f t="shared" si="1"/>
        <v>63</v>
      </c>
      <c r="K23">
        <f>SUM($J$2:J23)</f>
        <v>603</v>
      </c>
    </row>
    <row r="24" spans="1:11" x14ac:dyDescent="0.25">
      <c r="A24">
        <f t="shared" si="0"/>
        <v>16</v>
      </c>
      <c r="B24" t="s">
        <v>76</v>
      </c>
      <c r="C24">
        <v>9</v>
      </c>
      <c r="D24">
        <f t="shared" si="2"/>
        <v>6</v>
      </c>
      <c r="E24">
        <f>SUM($D$2:D24)</f>
        <v>94</v>
      </c>
      <c r="F24">
        <f t="shared" si="3"/>
        <v>127</v>
      </c>
      <c r="G24">
        <v>550</v>
      </c>
      <c r="H24">
        <f t="shared" si="4"/>
        <v>3300</v>
      </c>
      <c r="I24">
        <f>SUM($H$2:H24)</f>
        <v>33350</v>
      </c>
      <c r="J24">
        <f t="shared" si="1"/>
        <v>66</v>
      </c>
      <c r="K24">
        <f>SUM($J$2:J24)</f>
        <v>669</v>
      </c>
    </row>
    <row r="25" spans="1:11" x14ac:dyDescent="0.25">
      <c r="A25">
        <f t="shared" si="0"/>
        <v>16</v>
      </c>
      <c r="B25" t="s">
        <v>64</v>
      </c>
      <c r="C25">
        <v>9</v>
      </c>
      <c r="D25">
        <f t="shared" si="2"/>
        <v>6</v>
      </c>
      <c r="E25">
        <f>SUM($D$2:D25)</f>
        <v>100</v>
      </c>
      <c r="F25">
        <f>C31</f>
        <v>130</v>
      </c>
      <c r="G25">
        <v>575</v>
      </c>
      <c r="H25">
        <f t="shared" si="4"/>
        <v>3450</v>
      </c>
      <c r="I25">
        <f>SUM($H$2:H25)</f>
        <v>36800</v>
      </c>
      <c r="J25">
        <f t="shared" si="1"/>
        <v>69</v>
      </c>
      <c r="K25">
        <f>SUM($J$2:J25)</f>
        <v>738</v>
      </c>
    </row>
    <row r="26" spans="1:11" ht="15.75" thickBot="1" x14ac:dyDescent="0.3">
      <c r="B26" s="1" t="s">
        <v>50</v>
      </c>
      <c r="C26" s="2">
        <f>SUM(C2:C25)</f>
        <v>152</v>
      </c>
      <c r="D26" s="2">
        <f>SUM(D2:D25)</f>
        <v>100</v>
      </c>
      <c r="E26" s="3"/>
      <c r="F26" s="3"/>
      <c r="G26" s="3"/>
      <c r="H26" s="2">
        <f>SUM(H2:H25)</f>
        <v>36800</v>
      </c>
      <c r="I26" s="3"/>
      <c r="J26" s="2">
        <f>SUM(J2:J25)</f>
        <v>738</v>
      </c>
    </row>
    <row r="27" spans="1:11" ht="15.75" thickTop="1" x14ac:dyDescent="0.25"/>
    <row r="28" spans="1:11" x14ac:dyDescent="0.25">
      <c r="B28" s="1" t="s">
        <v>48</v>
      </c>
      <c r="C28">
        <v>50</v>
      </c>
    </row>
    <row r="30" spans="1:11" x14ac:dyDescent="0.25">
      <c r="B30" s="1" t="s">
        <v>126</v>
      </c>
      <c r="C30">
        <v>80</v>
      </c>
    </row>
    <row r="31" spans="1:11" x14ac:dyDescent="0.25">
      <c r="B31" s="1" t="s">
        <v>127</v>
      </c>
      <c r="C31">
        <v>130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" sqref="A2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5" width="8" customWidth="1"/>
    <col min="6" max="6" width="5.42578125" customWidth="1"/>
    <col min="7" max="7" width="8" customWidth="1"/>
    <col min="8" max="8" width="8.7109375" customWidth="1"/>
    <col min="9" max="9" width="12.140625" customWidth="1"/>
    <col min="10" max="10" width="5.5703125" customWidth="1"/>
    <col min="11" max="11" width="13" customWidth="1"/>
  </cols>
  <sheetData>
    <row r="1" spans="1:11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49</v>
      </c>
      <c r="K1" t="s">
        <v>51</v>
      </c>
    </row>
    <row r="2" spans="1:11" x14ac:dyDescent="0.25">
      <c r="A2">
        <f t="shared" ref="A2:A16" si="0">CEILING(16 *(E2/$D$17),1)</f>
        <v>1</v>
      </c>
      <c r="B2" t="s">
        <v>93</v>
      </c>
      <c r="C2">
        <v>1</v>
      </c>
      <c r="D2">
        <f t="shared" ref="D2:D16" si="1">ROUND((C2/$C$17)*100, 0)</f>
        <v>1</v>
      </c>
      <c r="E2">
        <f>SUM($D$2:D2)</f>
        <v>1</v>
      </c>
      <c r="F2">
        <f>$C$21</f>
        <v>40</v>
      </c>
      <c r="G2">
        <v>3000</v>
      </c>
      <c r="H2">
        <f t="shared" ref="H2:H8" si="2">(G2*D2)</f>
        <v>3000</v>
      </c>
      <c r="I2">
        <f>SUM($H$2:H2)</f>
        <v>3000</v>
      </c>
      <c r="J2">
        <f t="shared" ref="J2:J16" si="3">CEILING((H2/$C$19),1)</f>
        <v>60</v>
      </c>
      <c r="K2">
        <f>SUM($J$2:J2)</f>
        <v>60</v>
      </c>
    </row>
    <row r="3" spans="1:11" x14ac:dyDescent="0.25">
      <c r="A3">
        <f t="shared" si="0"/>
        <v>1</v>
      </c>
      <c r="B3" t="s">
        <v>55</v>
      </c>
      <c r="C3">
        <v>4</v>
      </c>
      <c r="D3">
        <f t="shared" si="1"/>
        <v>4</v>
      </c>
      <c r="E3">
        <f>SUM($D$2:D3)</f>
        <v>5</v>
      </c>
      <c r="F3">
        <f>(($C$22-$C$21)*D3/100)+F2</f>
        <v>43.6</v>
      </c>
      <c r="G3">
        <v>720</v>
      </c>
      <c r="H3">
        <f t="shared" si="2"/>
        <v>2880</v>
      </c>
      <c r="I3">
        <f>SUM($H$2:H3)</f>
        <v>5880</v>
      </c>
      <c r="J3">
        <f t="shared" si="3"/>
        <v>58</v>
      </c>
      <c r="K3">
        <f>SUM($J$2:J3)</f>
        <v>118</v>
      </c>
    </row>
    <row r="4" spans="1:11" x14ac:dyDescent="0.25">
      <c r="A4">
        <f t="shared" si="0"/>
        <v>2</v>
      </c>
      <c r="B4" t="s">
        <v>80</v>
      </c>
      <c r="C4">
        <v>5</v>
      </c>
      <c r="D4">
        <f t="shared" si="1"/>
        <v>5</v>
      </c>
      <c r="E4">
        <f>SUM($D$2:D4)</f>
        <v>10</v>
      </c>
      <c r="F4">
        <f t="shared" ref="F4:F15" si="4">(($C$22-$C$21)*D4/100)+F3</f>
        <v>48.1</v>
      </c>
      <c r="G4">
        <v>550</v>
      </c>
      <c r="H4">
        <f t="shared" si="2"/>
        <v>2750</v>
      </c>
      <c r="I4">
        <f>SUM($H$2:H4)</f>
        <v>8630</v>
      </c>
      <c r="J4">
        <f t="shared" si="3"/>
        <v>55</v>
      </c>
      <c r="K4">
        <f>SUM($J$2:J4)</f>
        <v>173</v>
      </c>
    </row>
    <row r="5" spans="1:11" x14ac:dyDescent="0.25">
      <c r="A5">
        <f t="shared" si="0"/>
        <v>3</v>
      </c>
      <c r="B5" t="s">
        <v>92</v>
      </c>
      <c r="C5">
        <v>6</v>
      </c>
      <c r="D5">
        <f t="shared" si="1"/>
        <v>7</v>
      </c>
      <c r="E5">
        <f>SUM($D$2:D5)</f>
        <v>17</v>
      </c>
      <c r="F5">
        <f t="shared" si="4"/>
        <v>54.4</v>
      </c>
      <c r="G5">
        <v>375</v>
      </c>
      <c r="H5">
        <f t="shared" si="2"/>
        <v>2625</v>
      </c>
      <c r="I5">
        <f>SUM($H$2:H5)</f>
        <v>11255</v>
      </c>
      <c r="J5">
        <f t="shared" si="3"/>
        <v>53</v>
      </c>
      <c r="K5">
        <f>SUM($J$2:J5)</f>
        <v>226</v>
      </c>
    </row>
    <row r="6" spans="1:11" x14ac:dyDescent="0.25">
      <c r="A6">
        <f t="shared" si="0"/>
        <v>4</v>
      </c>
      <c r="B6" t="s">
        <v>56</v>
      </c>
      <c r="C6">
        <v>7</v>
      </c>
      <c r="D6">
        <f t="shared" si="1"/>
        <v>8</v>
      </c>
      <c r="E6">
        <f>SUM($D$2:D6)</f>
        <v>25</v>
      </c>
      <c r="F6">
        <f t="shared" si="4"/>
        <v>61.6</v>
      </c>
      <c r="G6">
        <v>300</v>
      </c>
      <c r="H6">
        <f t="shared" si="2"/>
        <v>2400</v>
      </c>
      <c r="I6">
        <f>SUM($H$2:H6)</f>
        <v>13655</v>
      </c>
      <c r="J6">
        <f t="shared" si="3"/>
        <v>48</v>
      </c>
      <c r="K6">
        <f>SUM($J$2:J6)</f>
        <v>274</v>
      </c>
    </row>
    <row r="7" spans="1:11" x14ac:dyDescent="0.25">
      <c r="A7">
        <f t="shared" si="0"/>
        <v>6</v>
      </c>
      <c r="B7" t="s">
        <v>91</v>
      </c>
      <c r="C7">
        <v>8</v>
      </c>
      <c r="D7">
        <f t="shared" si="1"/>
        <v>9</v>
      </c>
      <c r="E7">
        <f>SUM($D$2:D7)</f>
        <v>34</v>
      </c>
      <c r="F7">
        <f t="shared" si="4"/>
        <v>69.7</v>
      </c>
      <c r="G7">
        <v>240</v>
      </c>
      <c r="H7">
        <f t="shared" si="2"/>
        <v>2160</v>
      </c>
      <c r="I7">
        <f>SUM($H$2:H7)</f>
        <v>15815</v>
      </c>
      <c r="J7">
        <f t="shared" si="3"/>
        <v>44</v>
      </c>
      <c r="K7">
        <f>SUM($J$2:J7)</f>
        <v>318</v>
      </c>
    </row>
    <row r="8" spans="1:11" x14ac:dyDescent="0.25">
      <c r="A8">
        <f t="shared" si="0"/>
        <v>8</v>
      </c>
      <c r="B8" t="s">
        <v>90</v>
      </c>
      <c r="C8">
        <v>9</v>
      </c>
      <c r="D8">
        <f t="shared" si="1"/>
        <v>10</v>
      </c>
      <c r="E8">
        <f>SUM($D$2:D8)</f>
        <v>44</v>
      </c>
      <c r="F8">
        <f t="shared" si="4"/>
        <v>78.7</v>
      </c>
      <c r="G8">
        <v>200</v>
      </c>
      <c r="H8">
        <f t="shared" si="2"/>
        <v>2000</v>
      </c>
      <c r="I8">
        <f>SUM($H$2:H8)</f>
        <v>17815</v>
      </c>
      <c r="J8">
        <f t="shared" si="3"/>
        <v>40</v>
      </c>
      <c r="K8">
        <f>SUM($J$2:J8)</f>
        <v>358</v>
      </c>
    </row>
    <row r="9" spans="1:11" x14ac:dyDescent="0.25">
      <c r="A9">
        <f t="shared" si="0"/>
        <v>9</v>
      </c>
      <c r="B9" t="s">
        <v>89</v>
      </c>
      <c r="C9">
        <v>11</v>
      </c>
      <c r="D9">
        <f t="shared" si="1"/>
        <v>12</v>
      </c>
      <c r="E9">
        <f>SUM($D$2:D9)</f>
        <v>56</v>
      </c>
      <c r="F9">
        <f t="shared" si="4"/>
        <v>89.5</v>
      </c>
      <c r="G9">
        <v>100</v>
      </c>
      <c r="H9">
        <f t="shared" ref="H9:H16" si="5">(G9*D9)</f>
        <v>1200</v>
      </c>
      <c r="I9">
        <f>SUM($H$2:H9)</f>
        <v>19015</v>
      </c>
      <c r="J9">
        <f t="shared" si="3"/>
        <v>24</v>
      </c>
      <c r="K9">
        <f>SUM($J$2:J9)</f>
        <v>382</v>
      </c>
    </row>
    <row r="10" spans="1:11" x14ac:dyDescent="0.25">
      <c r="A10">
        <f t="shared" si="0"/>
        <v>11</v>
      </c>
      <c r="B10" t="s">
        <v>95</v>
      </c>
      <c r="C10">
        <v>9</v>
      </c>
      <c r="D10">
        <f t="shared" si="1"/>
        <v>10</v>
      </c>
      <c r="E10">
        <f>SUM($D$2:D10)</f>
        <v>66</v>
      </c>
      <c r="F10">
        <f t="shared" si="4"/>
        <v>98.5</v>
      </c>
      <c r="G10">
        <v>200</v>
      </c>
      <c r="H10">
        <f t="shared" si="5"/>
        <v>2000</v>
      </c>
      <c r="I10">
        <f>SUM($H$2:H10)</f>
        <v>21015</v>
      </c>
      <c r="J10">
        <f t="shared" si="3"/>
        <v>40</v>
      </c>
      <c r="K10">
        <f>SUM($J$2:J10)</f>
        <v>422</v>
      </c>
    </row>
    <row r="11" spans="1:11" x14ac:dyDescent="0.25">
      <c r="A11">
        <f t="shared" si="0"/>
        <v>12</v>
      </c>
      <c r="B11" t="s">
        <v>129</v>
      </c>
      <c r="C11">
        <v>8</v>
      </c>
      <c r="D11">
        <f t="shared" si="1"/>
        <v>9</v>
      </c>
      <c r="E11">
        <f>SUM($D$2:D11)</f>
        <v>75</v>
      </c>
      <c r="F11">
        <f t="shared" si="4"/>
        <v>106.6</v>
      </c>
      <c r="G11">
        <v>240</v>
      </c>
      <c r="H11">
        <f t="shared" si="5"/>
        <v>2160</v>
      </c>
      <c r="I11">
        <f>SUM($H$2:H11)</f>
        <v>23175</v>
      </c>
      <c r="J11">
        <f t="shared" si="3"/>
        <v>44</v>
      </c>
      <c r="K11">
        <f>SUM($J$2:J11)</f>
        <v>466</v>
      </c>
    </row>
    <row r="12" spans="1:11" x14ac:dyDescent="0.25">
      <c r="A12">
        <f t="shared" si="0"/>
        <v>14</v>
      </c>
      <c r="B12" t="s">
        <v>94</v>
      </c>
      <c r="C12">
        <v>7</v>
      </c>
      <c r="D12">
        <f t="shared" si="1"/>
        <v>8</v>
      </c>
      <c r="E12">
        <f>SUM($D$2:D12)</f>
        <v>83</v>
      </c>
      <c r="F12">
        <f t="shared" si="4"/>
        <v>113.8</v>
      </c>
      <c r="G12">
        <v>300</v>
      </c>
      <c r="H12">
        <f t="shared" si="5"/>
        <v>2400</v>
      </c>
      <c r="I12">
        <f>SUM($H$2:H12)</f>
        <v>25575</v>
      </c>
      <c r="J12">
        <f t="shared" si="3"/>
        <v>48</v>
      </c>
      <c r="K12">
        <f>SUM($J$2:J12)</f>
        <v>514</v>
      </c>
    </row>
    <row r="13" spans="1:11" x14ac:dyDescent="0.25">
      <c r="A13">
        <f t="shared" si="0"/>
        <v>15</v>
      </c>
      <c r="B13" t="s">
        <v>66</v>
      </c>
      <c r="C13">
        <v>6</v>
      </c>
      <c r="D13">
        <f t="shared" si="1"/>
        <v>7</v>
      </c>
      <c r="E13">
        <f>SUM($D$2:D13)</f>
        <v>90</v>
      </c>
      <c r="F13">
        <f t="shared" si="4"/>
        <v>120.1</v>
      </c>
      <c r="G13">
        <v>375</v>
      </c>
      <c r="H13">
        <f t="shared" si="5"/>
        <v>2625</v>
      </c>
      <c r="I13">
        <f>SUM($H$2:H13)</f>
        <v>28200</v>
      </c>
      <c r="J13">
        <f t="shared" si="3"/>
        <v>53</v>
      </c>
      <c r="K13">
        <f>SUM($J$2:J13)</f>
        <v>567</v>
      </c>
    </row>
    <row r="14" spans="1:11" x14ac:dyDescent="0.25">
      <c r="A14">
        <f t="shared" si="0"/>
        <v>16</v>
      </c>
      <c r="B14" t="s">
        <v>71</v>
      </c>
      <c r="C14">
        <v>5</v>
      </c>
      <c r="D14">
        <f t="shared" si="1"/>
        <v>5</v>
      </c>
      <c r="E14">
        <f>SUM($D$2:D14)</f>
        <v>95</v>
      </c>
      <c r="F14">
        <f t="shared" si="4"/>
        <v>124.6</v>
      </c>
      <c r="G14">
        <v>550</v>
      </c>
      <c r="H14">
        <f t="shared" si="5"/>
        <v>2750</v>
      </c>
      <c r="I14">
        <f>SUM($H$2:H14)</f>
        <v>30950</v>
      </c>
      <c r="J14">
        <f t="shared" si="3"/>
        <v>55</v>
      </c>
      <c r="K14">
        <f>SUM($J$2:J14)</f>
        <v>622</v>
      </c>
    </row>
    <row r="15" spans="1:11" x14ac:dyDescent="0.25">
      <c r="A15">
        <f t="shared" si="0"/>
        <v>16</v>
      </c>
      <c r="B15" t="s">
        <v>69</v>
      </c>
      <c r="C15">
        <v>4</v>
      </c>
      <c r="D15">
        <f t="shared" si="1"/>
        <v>4</v>
      </c>
      <c r="E15">
        <f>SUM($D$2:D15)</f>
        <v>99</v>
      </c>
      <c r="F15">
        <f t="shared" si="4"/>
        <v>128.19999999999999</v>
      </c>
      <c r="G15">
        <v>720</v>
      </c>
      <c r="H15">
        <f t="shared" si="5"/>
        <v>2880</v>
      </c>
      <c r="I15">
        <f>SUM($H$2:H15)</f>
        <v>33830</v>
      </c>
      <c r="J15">
        <f t="shared" si="3"/>
        <v>58</v>
      </c>
      <c r="K15">
        <f>SUM($J$2:J15)</f>
        <v>680</v>
      </c>
    </row>
    <row r="16" spans="1:11" x14ac:dyDescent="0.25">
      <c r="A16">
        <f t="shared" si="0"/>
        <v>16</v>
      </c>
      <c r="B16" t="s">
        <v>128</v>
      </c>
      <c r="C16">
        <v>1</v>
      </c>
      <c r="D16">
        <f t="shared" si="1"/>
        <v>1</v>
      </c>
      <c r="E16">
        <f>SUM($D$2:D16)</f>
        <v>100</v>
      </c>
      <c r="F16">
        <f>$C$22</f>
        <v>130</v>
      </c>
      <c r="G16">
        <v>3000</v>
      </c>
      <c r="H16">
        <f t="shared" si="5"/>
        <v>3000</v>
      </c>
      <c r="I16">
        <f>SUM($H$2:H16)</f>
        <v>36830</v>
      </c>
      <c r="J16">
        <f t="shared" si="3"/>
        <v>60</v>
      </c>
      <c r="K16">
        <f>SUM($J$2:J16)</f>
        <v>740</v>
      </c>
    </row>
    <row r="17" spans="2:10" ht="15.75" thickBot="1" x14ac:dyDescent="0.3">
      <c r="B17" s="1" t="s">
        <v>50</v>
      </c>
      <c r="C17" s="2">
        <f>SUM(C2:C16)</f>
        <v>91</v>
      </c>
      <c r="D17" s="2">
        <f>SUM(D2:D16)</f>
        <v>100</v>
      </c>
      <c r="E17" s="3"/>
      <c r="F17" s="3"/>
      <c r="G17" s="3"/>
      <c r="H17" s="2">
        <f>SUM(H2:H16)</f>
        <v>36830</v>
      </c>
      <c r="I17" s="3"/>
      <c r="J17" s="2">
        <f>SUM(J2:J16)</f>
        <v>740</v>
      </c>
    </row>
    <row r="18" spans="2:10" ht="15.75" thickTop="1" x14ac:dyDescent="0.25"/>
    <row r="19" spans="2:10" x14ac:dyDescent="0.25">
      <c r="B19" s="1" t="s">
        <v>48</v>
      </c>
      <c r="C19">
        <v>50</v>
      </c>
    </row>
    <row r="21" spans="2:10" x14ac:dyDescent="0.25">
      <c r="B21" s="1" t="s">
        <v>126</v>
      </c>
      <c r="C21">
        <v>40</v>
      </c>
    </row>
    <row r="22" spans="2:10" x14ac:dyDescent="0.25">
      <c r="B22" s="1" t="s">
        <v>127</v>
      </c>
      <c r="C22">
        <v>130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31" sqref="C31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5" width="8" customWidth="1"/>
    <col min="6" max="6" width="5.42578125" customWidth="1"/>
    <col min="7" max="7" width="8" customWidth="1"/>
    <col min="8" max="8" width="8.7109375" customWidth="1"/>
    <col min="9" max="9" width="12.140625" customWidth="1"/>
    <col min="10" max="10" width="5.5703125" customWidth="1"/>
    <col min="11" max="11" width="13" customWidth="1"/>
  </cols>
  <sheetData>
    <row r="1" spans="1:11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49</v>
      </c>
      <c r="K1" t="s">
        <v>51</v>
      </c>
    </row>
    <row r="2" spans="1:11" x14ac:dyDescent="0.25">
      <c r="A2">
        <f>CEILING(16 *(E2/$D$26),1)</f>
        <v>0</v>
      </c>
      <c r="B2" t="s">
        <v>54</v>
      </c>
      <c r="C2">
        <v>0</v>
      </c>
      <c r="D2">
        <f>ROUND((C2/$C$26)*100, 0)</f>
        <v>0</v>
      </c>
      <c r="E2">
        <f>SUM($D$2:D2)</f>
        <v>0</v>
      </c>
      <c r="F2">
        <f>C30</f>
        <v>80</v>
      </c>
      <c r="G2">
        <v>100</v>
      </c>
      <c r="H2">
        <f>(G2*D2)</f>
        <v>0</v>
      </c>
      <c r="I2">
        <f>SUM($H$2:H2)</f>
        <v>0</v>
      </c>
      <c r="J2">
        <f>CEILING((H2/$C$28),1)</f>
        <v>0</v>
      </c>
      <c r="K2">
        <f>SUM($J$2:J2)</f>
        <v>0</v>
      </c>
    </row>
    <row r="3" spans="1:11" x14ac:dyDescent="0.25">
      <c r="A3">
        <f t="shared" ref="A3:A25" si="0">CEILING(16 *(E3/$D$26),1)</f>
        <v>1</v>
      </c>
      <c r="B3" t="s">
        <v>100</v>
      </c>
      <c r="C3">
        <v>1</v>
      </c>
      <c r="D3">
        <f>ROUND((C3/$C$26)*100, 0)</f>
        <v>1</v>
      </c>
      <c r="E3">
        <f>SUM($D$2:D3)</f>
        <v>1</v>
      </c>
      <c r="F3">
        <f t="shared" ref="F3:F24" si="1">(($C$31-$C$30)*D3/100)+F2</f>
        <v>80.5</v>
      </c>
      <c r="G3">
        <v>100</v>
      </c>
      <c r="H3">
        <f>(G3*D3)</f>
        <v>100</v>
      </c>
      <c r="I3">
        <f>SUM($H$2:H3)</f>
        <v>100</v>
      </c>
      <c r="J3">
        <f t="shared" ref="J3:J25" si="2">CEILING((H3/$C$28),1)</f>
        <v>2</v>
      </c>
      <c r="K3">
        <f>SUM($J$2:J3)</f>
        <v>2</v>
      </c>
    </row>
    <row r="4" spans="1:11" x14ac:dyDescent="0.25">
      <c r="A4">
        <f t="shared" si="0"/>
        <v>1</v>
      </c>
      <c r="B4" t="s">
        <v>92</v>
      </c>
      <c r="C4">
        <v>1</v>
      </c>
      <c r="D4">
        <f t="shared" ref="D4:D25" si="3">ROUND((C4/$C$26)*100, 0)</f>
        <v>1</v>
      </c>
      <c r="E4">
        <f>SUM($D$2:D4)</f>
        <v>2</v>
      </c>
      <c r="F4">
        <f t="shared" si="1"/>
        <v>81</v>
      </c>
      <c r="G4">
        <v>100</v>
      </c>
      <c r="H4">
        <f>(G4*D4)</f>
        <v>100</v>
      </c>
      <c r="I4">
        <f>SUM($H$2:H4)</f>
        <v>200</v>
      </c>
      <c r="J4">
        <f t="shared" si="2"/>
        <v>2</v>
      </c>
      <c r="K4">
        <f>SUM($J$2:J4)</f>
        <v>4</v>
      </c>
    </row>
    <row r="5" spans="1:11" x14ac:dyDescent="0.25">
      <c r="A5">
        <f t="shared" si="0"/>
        <v>1</v>
      </c>
      <c r="B5" t="s">
        <v>99</v>
      </c>
      <c r="C5">
        <v>2</v>
      </c>
      <c r="D5">
        <f t="shared" si="3"/>
        <v>1</v>
      </c>
      <c r="E5">
        <f>SUM($D$2:D5)</f>
        <v>3</v>
      </c>
      <c r="F5">
        <f t="shared" si="1"/>
        <v>81.5</v>
      </c>
      <c r="G5">
        <v>150</v>
      </c>
      <c r="H5">
        <f>(G5*D5)</f>
        <v>150</v>
      </c>
      <c r="I5">
        <f>SUM($H$2:H5)</f>
        <v>350</v>
      </c>
      <c r="J5">
        <f t="shared" si="2"/>
        <v>3</v>
      </c>
      <c r="K5">
        <f>SUM($J$2:J5)</f>
        <v>7</v>
      </c>
    </row>
    <row r="6" spans="1:11" x14ac:dyDescent="0.25">
      <c r="A6">
        <f t="shared" si="0"/>
        <v>1</v>
      </c>
      <c r="B6" t="s">
        <v>56</v>
      </c>
      <c r="C6">
        <v>3</v>
      </c>
      <c r="D6">
        <f t="shared" si="3"/>
        <v>2</v>
      </c>
      <c r="E6">
        <f>SUM($D$2:D6)</f>
        <v>5</v>
      </c>
      <c r="F6">
        <f t="shared" si="1"/>
        <v>82.5</v>
      </c>
      <c r="G6">
        <v>150</v>
      </c>
      <c r="H6">
        <f>(G6*D6)</f>
        <v>300</v>
      </c>
      <c r="I6">
        <f>SUM($H$2:H6)</f>
        <v>650</v>
      </c>
      <c r="J6">
        <f t="shared" si="2"/>
        <v>6</v>
      </c>
      <c r="K6">
        <f>SUM($J$2:J6)</f>
        <v>13</v>
      </c>
    </row>
    <row r="7" spans="1:11" x14ac:dyDescent="0.25">
      <c r="A7">
        <f t="shared" si="0"/>
        <v>2</v>
      </c>
      <c r="B7" t="s">
        <v>91</v>
      </c>
      <c r="C7">
        <v>4</v>
      </c>
      <c r="D7">
        <f t="shared" si="3"/>
        <v>3</v>
      </c>
      <c r="E7">
        <f>SUM($D$2:D7)</f>
        <v>8</v>
      </c>
      <c r="F7">
        <f t="shared" si="1"/>
        <v>84</v>
      </c>
      <c r="G7">
        <v>150</v>
      </c>
      <c r="H7">
        <f t="shared" ref="H7:H25" si="4">(G7*D7)</f>
        <v>450</v>
      </c>
      <c r="I7">
        <f>SUM($H$2:H7)</f>
        <v>1100</v>
      </c>
      <c r="J7">
        <f t="shared" si="2"/>
        <v>9</v>
      </c>
      <c r="K7">
        <f>SUM($J$2:J7)</f>
        <v>22</v>
      </c>
    </row>
    <row r="8" spans="1:11" x14ac:dyDescent="0.25">
      <c r="A8">
        <f t="shared" si="0"/>
        <v>2</v>
      </c>
      <c r="B8" t="s">
        <v>98</v>
      </c>
      <c r="C8">
        <v>5</v>
      </c>
      <c r="D8">
        <f t="shared" si="3"/>
        <v>3</v>
      </c>
      <c r="E8">
        <f>SUM($D$2:D8)</f>
        <v>11</v>
      </c>
      <c r="F8">
        <f t="shared" si="1"/>
        <v>85.5</v>
      </c>
      <c r="G8">
        <v>175</v>
      </c>
      <c r="H8">
        <f t="shared" si="4"/>
        <v>525</v>
      </c>
      <c r="I8">
        <f>SUM($H$2:H8)</f>
        <v>1625</v>
      </c>
      <c r="J8">
        <f t="shared" si="2"/>
        <v>11</v>
      </c>
      <c r="K8">
        <f>SUM($J$2:J8)</f>
        <v>33</v>
      </c>
    </row>
    <row r="9" spans="1:11" x14ac:dyDescent="0.25">
      <c r="A9">
        <f t="shared" si="0"/>
        <v>3</v>
      </c>
      <c r="B9" t="s">
        <v>61</v>
      </c>
      <c r="C9">
        <v>6</v>
      </c>
      <c r="D9">
        <f t="shared" si="3"/>
        <v>4</v>
      </c>
      <c r="E9">
        <f>SUM($D$2:D9)</f>
        <v>15</v>
      </c>
      <c r="F9">
        <f t="shared" si="1"/>
        <v>87.5</v>
      </c>
      <c r="G9">
        <v>175</v>
      </c>
      <c r="H9">
        <f t="shared" si="4"/>
        <v>700</v>
      </c>
      <c r="I9">
        <f>SUM($H$2:H9)</f>
        <v>2325</v>
      </c>
      <c r="J9">
        <f t="shared" si="2"/>
        <v>14</v>
      </c>
      <c r="K9">
        <f>SUM($J$2:J9)</f>
        <v>47</v>
      </c>
    </row>
    <row r="10" spans="1:11" x14ac:dyDescent="0.25">
      <c r="A10">
        <f t="shared" si="0"/>
        <v>4</v>
      </c>
      <c r="B10" t="s">
        <v>66</v>
      </c>
      <c r="C10">
        <v>6</v>
      </c>
      <c r="D10">
        <f t="shared" si="3"/>
        <v>4</v>
      </c>
      <c r="E10">
        <f>SUM($D$2:D10)</f>
        <v>19</v>
      </c>
      <c r="F10">
        <f t="shared" si="1"/>
        <v>89.5</v>
      </c>
      <c r="G10">
        <v>200</v>
      </c>
      <c r="H10">
        <f t="shared" si="4"/>
        <v>800</v>
      </c>
      <c r="I10">
        <f>SUM($H$2:H10)</f>
        <v>3125</v>
      </c>
      <c r="J10">
        <f t="shared" si="2"/>
        <v>16</v>
      </c>
      <c r="K10">
        <f>SUM($J$2:J10)</f>
        <v>63</v>
      </c>
    </row>
    <row r="11" spans="1:11" x14ac:dyDescent="0.25">
      <c r="A11">
        <f t="shared" si="0"/>
        <v>4</v>
      </c>
      <c r="B11" t="s">
        <v>57</v>
      </c>
      <c r="C11">
        <v>7</v>
      </c>
      <c r="D11">
        <f t="shared" si="3"/>
        <v>5</v>
      </c>
      <c r="E11">
        <f>SUM($D$2:D11)</f>
        <v>24</v>
      </c>
      <c r="F11">
        <f t="shared" si="1"/>
        <v>92</v>
      </c>
      <c r="G11">
        <v>200</v>
      </c>
      <c r="H11">
        <f t="shared" si="4"/>
        <v>1000</v>
      </c>
      <c r="I11">
        <f>SUM($H$2:H11)</f>
        <v>4125</v>
      </c>
      <c r="J11">
        <f t="shared" si="2"/>
        <v>20</v>
      </c>
      <c r="K11">
        <f>SUM($J$2:J11)</f>
        <v>83</v>
      </c>
    </row>
    <row r="12" spans="1:11" x14ac:dyDescent="0.25">
      <c r="A12">
        <f t="shared" si="0"/>
        <v>5</v>
      </c>
      <c r="B12" t="s">
        <v>101</v>
      </c>
      <c r="C12">
        <v>7</v>
      </c>
      <c r="D12">
        <f t="shared" si="3"/>
        <v>5</v>
      </c>
      <c r="E12">
        <f>SUM($D$2:D12)</f>
        <v>29</v>
      </c>
      <c r="F12">
        <f t="shared" si="1"/>
        <v>94.5</v>
      </c>
      <c r="G12">
        <v>220</v>
      </c>
      <c r="H12">
        <f t="shared" si="4"/>
        <v>1100</v>
      </c>
      <c r="I12">
        <f>SUM($H$2:H12)</f>
        <v>5225</v>
      </c>
      <c r="J12">
        <f t="shared" si="2"/>
        <v>22</v>
      </c>
      <c r="K12">
        <f>SUM($J$2:J12)</f>
        <v>105</v>
      </c>
    </row>
    <row r="13" spans="1:11" x14ac:dyDescent="0.25">
      <c r="A13">
        <f t="shared" si="0"/>
        <v>6</v>
      </c>
      <c r="B13" t="s">
        <v>87</v>
      </c>
      <c r="C13">
        <v>8</v>
      </c>
      <c r="D13">
        <f t="shared" si="3"/>
        <v>5</v>
      </c>
      <c r="E13">
        <f>SUM($D$2:D13)</f>
        <v>34</v>
      </c>
      <c r="F13">
        <f t="shared" si="1"/>
        <v>97</v>
      </c>
      <c r="G13">
        <v>300</v>
      </c>
      <c r="H13">
        <f t="shared" si="4"/>
        <v>1500</v>
      </c>
      <c r="I13">
        <f>SUM($H$2:H13)</f>
        <v>6725</v>
      </c>
      <c r="J13">
        <f t="shared" si="2"/>
        <v>30</v>
      </c>
      <c r="K13">
        <f>SUM($J$2:J13)</f>
        <v>135</v>
      </c>
    </row>
    <row r="14" spans="1:11" x14ac:dyDescent="0.25">
      <c r="A14">
        <f t="shared" si="0"/>
        <v>7</v>
      </c>
      <c r="B14" t="s">
        <v>97</v>
      </c>
      <c r="C14">
        <v>8</v>
      </c>
      <c r="D14">
        <f t="shared" si="3"/>
        <v>5</v>
      </c>
      <c r="E14">
        <f>SUM($D$2:D14)</f>
        <v>39</v>
      </c>
      <c r="F14">
        <f t="shared" si="1"/>
        <v>99.5</v>
      </c>
      <c r="G14">
        <v>325</v>
      </c>
      <c r="H14">
        <f t="shared" si="4"/>
        <v>1625</v>
      </c>
      <c r="I14">
        <f>SUM($H$2:H14)</f>
        <v>8350</v>
      </c>
      <c r="J14">
        <f t="shared" si="2"/>
        <v>33</v>
      </c>
      <c r="K14">
        <f>SUM($J$2:J14)</f>
        <v>168</v>
      </c>
    </row>
    <row r="15" spans="1:11" x14ac:dyDescent="0.25">
      <c r="A15">
        <f t="shared" si="0"/>
        <v>8</v>
      </c>
      <c r="B15" t="s">
        <v>62</v>
      </c>
      <c r="C15">
        <v>8</v>
      </c>
      <c r="D15">
        <f t="shared" si="3"/>
        <v>5</v>
      </c>
      <c r="E15">
        <f>SUM($D$2:D15)</f>
        <v>44</v>
      </c>
      <c r="F15">
        <f t="shared" si="1"/>
        <v>102</v>
      </c>
      <c r="G15">
        <v>350</v>
      </c>
      <c r="H15">
        <f t="shared" si="4"/>
        <v>1750</v>
      </c>
      <c r="I15">
        <f>SUM($H$2:H15)</f>
        <v>10100</v>
      </c>
      <c r="J15">
        <f t="shared" si="2"/>
        <v>35</v>
      </c>
      <c r="K15">
        <f>SUM($J$2:J15)</f>
        <v>203</v>
      </c>
    </row>
    <row r="16" spans="1:11" x14ac:dyDescent="0.25">
      <c r="A16">
        <f t="shared" si="0"/>
        <v>8</v>
      </c>
      <c r="B16" t="s">
        <v>73</v>
      </c>
      <c r="C16">
        <v>8</v>
      </c>
      <c r="D16">
        <f t="shared" si="3"/>
        <v>5</v>
      </c>
      <c r="E16">
        <f>SUM($D$2:D16)</f>
        <v>49</v>
      </c>
      <c r="F16">
        <f t="shared" si="1"/>
        <v>104.5</v>
      </c>
      <c r="G16">
        <v>375</v>
      </c>
      <c r="H16">
        <f t="shared" si="4"/>
        <v>1875</v>
      </c>
      <c r="I16">
        <f>SUM($H$2:H16)</f>
        <v>11975</v>
      </c>
      <c r="J16">
        <f t="shared" si="2"/>
        <v>38</v>
      </c>
      <c r="K16">
        <f>SUM($J$2:J16)</f>
        <v>241</v>
      </c>
    </row>
    <row r="17" spans="1:11" x14ac:dyDescent="0.25">
      <c r="A17">
        <f t="shared" si="0"/>
        <v>9</v>
      </c>
      <c r="B17" t="s">
        <v>69</v>
      </c>
      <c r="C17">
        <v>8</v>
      </c>
      <c r="D17">
        <f t="shared" si="3"/>
        <v>5</v>
      </c>
      <c r="E17">
        <f>SUM($D$2:D17)</f>
        <v>54</v>
      </c>
      <c r="F17">
        <f t="shared" si="1"/>
        <v>107</v>
      </c>
      <c r="G17">
        <v>400</v>
      </c>
      <c r="H17">
        <f t="shared" si="4"/>
        <v>2000</v>
      </c>
      <c r="I17">
        <f>SUM($H$2:H17)</f>
        <v>13975</v>
      </c>
      <c r="J17">
        <f t="shared" si="2"/>
        <v>40</v>
      </c>
      <c r="K17">
        <f>SUM($J$2:J17)</f>
        <v>281</v>
      </c>
    </row>
    <row r="18" spans="1:11" x14ac:dyDescent="0.25">
      <c r="A18">
        <f t="shared" si="0"/>
        <v>10</v>
      </c>
      <c r="B18" t="s">
        <v>96</v>
      </c>
      <c r="C18">
        <v>8</v>
      </c>
      <c r="D18">
        <f t="shared" si="3"/>
        <v>5</v>
      </c>
      <c r="E18">
        <f>SUM($D$2:D18)</f>
        <v>59</v>
      </c>
      <c r="F18">
        <f t="shared" si="1"/>
        <v>109.5</v>
      </c>
      <c r="G18">
        <v>425</v>
      </c>
      <c r="H18">
        <f t="shared" si="4"/>
        <v>2125</v>
      </c>
      <c r="I18">
        <f>SUM($H$2:H18)</f>
        <v>16100</v>
      </c>
      <c r="J18">
        <f t="shared" si="2"/>
        <v>43</v>
      </c>
      <c r="K18">
        <f>SUM($J$2:J18)</f>
        <v>324</v>
      </c>
    </row>
    <row r="19" spans="1:11" x14ac:dyDescent="0.25">
      <c r="A19">
        <f t="shared" si="0"/>
        <v>11</v>
      </c>
      <c r="B19" t="s">
        <v>72</v>
      </c>
      <c r="C19">
        <v>8</v>
      </c>
      <c r="D19">
        <f t="shared" si="3"/>
        <v>5</v>
      </c>
      <c r="E19">
        <f>SUM($D$2:D19)</f>
        <v>64</v>
      </c>
      <c r="F19">
        <f t="shared" si="1"/>
        <v>112</v>
      </c>
      <c r="G19">
        <v>450</v>
      </c>
      <c r="H19">
        <f t="shared" si="4"/>
        <v>2250</v>
      </c>
      <c r="I19">
        <f>SUM($H$2:H19)</f>
        <v>18350</v>
      </c>
      <c r="J19">
        <f t="shared" si="2"/>
        <v>45</v>
      </c>
      <c r="K19">
        <f>SUM($J$2:J19)</f>
        <v>369</v>
      </c>
    </row>
    <row r="20" spans="1:11" x14ac:dyDescent="0.25">
      <c r="A20">
        <f t="shared" si="0"/>
        <v>12</v>
      </c>
      <c r="B20" t="s">
        <v>75</v>
      </c>
      <c r="C20">
        <v>9</v>
      </c>
      <c r="D20">
        <f t="shared" si="3"/>
        <v>6</v>
      </c>
      <c r="E20">
        <f>SUM($D$2:D20)</f>
        <v>70</v>
      </c>
      <c r="F20">
        <f t="shared" si="1"/>
        <v>115</v>
      </c>
      <c r="G20">
        <v>450</v>
      </c>
      <c r="H20">
        <f t="shared" si="4"/>
        <v>2700</v>
      </c>
      <c r="I20">
        <f>SUM($H$2:H20)</f>
        <v>21050</v>
      </c>
      <c r="J20">
        <f t="shared" si="2"/>
        <v>54</v>
      </c>
      <c r="K20">
        <f>SUM($J$2:J20)</f>
        <v>423</v>
      </c>
    </row>
    <row r="21" spans="1:11" x14ac:dyDescent="0.25">
      <c r="A21">
        <f t="shared" si="0"/>
        <v>13</v>
      </c>
      <c r="B21" t="s">
        <v>70</v>
      </c>
      <c r="C21">
        <v>9</v>
      </c>
      <c r="D21">
        <f t="shared" si="3"/>
        <v>6</v>
      </c>
      <c r="E21">
        <f>SUM($D$2:D21)</f>
        <v>76</v>
      </c>
      <c r="F21">
        <f t="shared" si="1"/>
        <v>118</v>
      </c>
      <c r="G21">
        <v>475</v>
      </c>
      <c r="H21">
        <f t="shared" si="4"/>
        <v>2850</v>
      </c>
      <c r="I21">
        <f>SUM($H$2:H21)</f>
        <v>23900</v>
      </c>
      <c r="J21">
        <f t="shared" si="2"/>
        <v>57</v>
      </c>
      <c r="K21">
        <f>SUM($J$2:J21)</f>
        <v>480</v>
      </c>
    </row>
    <row r="22" spans="1:11" x14ac:dyDescent="0.25">
      <c r="A22">
        <f t="shared" si="0"/>
        <v>14</v>
      </c>
      <c r="B22" t="s">
        <v>74</v>
      </c>
      <c r="C22">
        <v>9</v>
      </c>
      <c r="D22">
        <f t="shared" si="3"/>
        <v>6</v>
      </c>
      <c r="E22">
        <f>SUM($D$2:D22)</f>
        <v>82</v>
      </c>
      <c r="F22">
        <f t="shared" si="1"/>
        <v>121</v>
      </c>
      <c r="G22">
        <v>500</v>
      </c>
      <c r="H22">
        <f t="shared" si="4"/>
        <v>3000</v>
      </c>
      <c r="I22">
        <f>SUM($H$2:H22)</f>
        <v>26900</v>
      </c>
      <c r="J22">
        <f t="shared" si="2"/>
        <v>60</v>
      </c>
      <c r="K22">
        <f>SUM($J$2:J22)</f>
        <v>540</v>
      </c>
    </row>
    <row r="23" spans="1:11" x14ac:dyDescent="0.25">
      <c r="A23">
        <f t="shared" si="0"/>
        <v>15</v>
      </c>
      <c r="B23" t="s">
        <v>63</v>
      </c>
      <c r="C23">
        <v>9</v>
      </c>
      <c r="D23">
        <f t="shared" si="3"/>
        <v>6</v>
      </c>
      <c r="E23">
        <f>SUM($D$2:D23)</f>
        <v>88</v>
      </c>
      <c r="F23">
        <f t="shared" si="1"/>
        <v>124</v>
      </c>
      <c r="G23">
        <v>525</v>
      </c>
      <c r="H23">
        <f t="shared" si="4"/>
        <v>3150</v>
      </c>
      <c r="I23">
        <f>SUM($H$2:H23)</f>
        <v>30050</v>
      </c>
      <c r="J23">
        <f t="shared" si="2"/>
        <v>63</v>
      </c>
      <c r="K23">
        <f>SUM($J$2:J23)</f>
        <v>603</v>
      </c>
    </row>
    <row r="24" spans="1:11" x14ac:dyDescent="0.25">
      <c r="A24">
        <f t="shared" si="0"/>
        <v>16</v>
      </c>
      <c r="B24" t="s">
        <v>76</v>
      </c>
      <c r="C24">
        <v>9</v>
      </c>
      <c r="D24">
        <f t="shared" si="3"/>
        <v>6</v>
      </c>
      <c r="E24">
        <f>SUM($D$2:D24)</f>
        <v>94</v>
      </c>
      <c r="F24">
        <f t="shared" si="1"/>
        <v>127</v>
      </c>
      <c r="G24">
        <v>550</v>
      </c>
      <c r="H24">
        <f t="shared" si="4"/>
        <v>3300</v>
      </c>
      <c r="I24">
        <f>SUM($H$2:H24)</f>
        <v>33350</v>
      </c>
      <c r="J24">
        <f t="shared" si="2"/>
        <v>66</v>
      </c>
      <c r="K24">
        <f>SUM($J$2:J24)</f>
        <v>669</v>
      </c>
    </row>
    <row r="25" spans="1:11" x14ac:dyDescent="0.25">
      <c r="A25">
        <f t="shared" si="0"/>
        <v>16</v>
      </c>
      <c r="B25" t="s">
        <v>64</v>
      </c>
      <c r="C25">
        <v>9</v>
      </c>
      <c r="D25">
        <f t="shared" si="3"/>
        <v>6</v>
      </c>
      <c r="E25">
        <f>SUM($D$2:D25)</f>
        <v>100</v>
      </c>
      <c r="F25">
        <f>C31</f>
        <v>130</v>
      </c>
      <c r="G25">
        <v>575</v>
      </c>
      <c r="H25">
        <f t="shared" si="4"/>
        <v>3450</v>
      </c>
      <c r="I25">
        <f>SUM($H$2:H25)</f>
        <v>36800</v>
      </c>
      <c r="J25">
        <f t="shared" si="2"/>
        <v>69</v>
      </c>
      <c r="K25">
        <f>SUM($J$2:J25)</f>
        <v>738</v>
      </c>
    </row>
    <row r="26" spans="1:11" ht="15.75" thickBot="1" x14ac:dyDescent="0.3">
      <c r="B26" s="1" t="s">
        <v>50</v>
      </c>
      <c r="C26" s="2">
        <f>SUM(C2:C25)</f>
        <v>152</v>
      </c>
      <c r="D26" s="2">
        <f>SUM(D2:D25)</f>
        <v>100</v>
      </c>
      <c r="E26" s="3"/>
      <c r="F26" s="3"/>
      <c r="G26" s="3"/>
      <c r="H26" s="2">
        <f>SUM(H2:H25)</f>
        <v>36800</v>
      </c>
      <c r="I26" s="3"/>
      <c r="J26" s="2">
        <f>SUM(J2:J25)</f>
        <v>738</v>
      </c>
    </row>
    <row r="27" spans="1:11" ht="15.75" thickTop="1" x14ac:dyDescent="0.25"/>
    <row r="28" spans="1:11" x14ac:dyDescent="0.25">
      <c r="B28" s="1" t="s">
        <v>48</v>
      </c>
      <c r="C28">
        <v>50</v>
      </c>
    </row>
    <row r="30" spans="1:11" x14ac:dyDescent="0.25">
      <c r="B30" s="1" t="s">
        <v>126</v>
      </c>
      <c r="C30">
        <v>80</v>
      </c>
    </row>
    <row r="31" spans="1:11" x14ac:dyDescent="0.25">
      <c r="B31" s="1" t="s">
        <v>127</v>
      </c>
      <c r="C31">
        <v>130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11" sqref="E11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6" width="8" customWidth="1"/>
    <col min="7" max="7" width="8.7109375" customWidth="1"/>
    <col min="8" max="8" width="12.140625" customWidth="1"/>
    <col min="9" max="9" width="5.5703125" customWidth="1"/>
    <col min="10" max="10" width="13" customWidth="1"/>
  </cols>
  <sheetData>
    <row r="1" spans="1:10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45</v>
      </c>
      <c r="G1" t="s">
        <v>46</v>
      </c>
      <c r="H1" t="s">
        <v>47</v>
      </c>
      <c r="I1" t="s">
        <v>49</v>
      </c>
      <c r="J1" t="s">
        <v>51</v>
      </c>
    </row>
    <row r="2" spans="1:10" x14ac:dyDescent="0.25">
      <c r="A2">
        <f>CEILING(16 *(E2/$D$26),1)</f>
        <v>0</v>
      </c>
      <c r="B2" t="s">
        <v>102</v>
      </c>
      <c r="C2">
        <v>0</v>
      </c>
      <c r="D2">
        <f>ROUND((C2/$C$26)*100, 0)</f>
        <v>0</v>
      </c>
      <c r="E2">
        <f>SUM($D$2:D2)</f>
        <v>0</v>
      </c>
      <c r="F2">
        <v>100</v>
      </c>
      <c r="G2">
        <f t="shared" ref="G2:G25" si="0">(F2*D2)</f>
        <v>0</v>
      </c>
      <c r="H2">
        <f>SUM($G$2:G2)</f>
        <v>0</v>
      </c>
      <c r="I2">
        <f>CEILING((G2/$C$28),1)</f>
        <v>0</v>
      </c>
      <c r="J2">
        <f>SUM($I$2:I2)</f>
        <v>0</v>
      </c>
    </row>
    <row r="3" spans="1:10" x14ac:dyDescent="0.25">
      <c r="A3">
        <f t="shared" ref="A3:A25" si="1">CEILING(16 *(E3/$D$26),1)</f>
        <v>1</v>
      </c>
      <c r="B3" t="s">
        <v>104</v>
      </c>
      <c r="C3">
        <v>7</v>
      </c>
      <c r="D3">
        <f>ROUND((C3/$C$26)*100, 0)</f>
        <v>4</v>
      </c>
      <c r="E3">
        <f>SUM($D$2:D3)</f>
        <v>4</v>
      </c>
      <c r="F3">
        <v>100</v>
      </c>
      <c r="G3">
        <f t="shared" si="0"/>
        <v>400</v>
      </c>
      <c r="H3">
        <f>SUM($G$2:G3)</f>
        <v>400</v>
      </c>
      <c r="I3">
        <f t="shared" ref="I3:I25" si="2">CEILING((G3/$C$28),1)</f>
        <v>8</v>
      </c>
      <c r="J3">
        <f>SUM($I$2:I3)</f>
        <v>8</v>
      </c>
    </row>
    <row r="4" spans="1:10" x14ac:dyDescent="0.25">
      <c r="A4">
        <f t="shared" si="1"/>
        <v>2</v>
      </c>
      <c r="B4" t="s">
        <v>103</v>
      </c>
      <c r="C4">
        <v>7</v>
      </c>
      <c r="D4">
        <f t="shared" ref="D4:D25" si="3">ROUND((C4/$C$26)*100, 0)</f>
        <v>4</v>
      </c>
      <c r="E4">
        <f>SUM($D$2:D4)</f>
        <v>8</v>
      </c>
      <c r="F4">
        <v>140</v>
      </c>
      <c r="G4">
        <f t="shared" si="0"/>
        <v>560</v>
      </c>
      <c r="H4">
        <f>SUM($G$2:G4)</f>
        <v>960</v>
      </c>
      <c r="I4">
        <f t="shared" si="2"/>
        <v>12</v>
      </c>
      <c r="J4">
        <f>SUM($I$2:I4)</f>
        <v>20</v>
      </c>
    </row>
    <row r="5" spans="1:10" x14ac:dyDescent="0.25">
      <c r="A5">
        <f t="shared" si="1"/>
        <v>3</v>
      </c>
      <c r="B5" t="s">
        <v>107</v>
      </c>
      <c r="C5">
        <v>8</v>
      </c>
      <c r="D5">
        <f t="shared" si="3"/>
        <v>5</v>
      </c>
      <c r="E5">
        <f>SUM($D$2:D5)</f>
        <v>13</v>
      </c>
      <c r="F5">
        <v>150</v>
      </c>
      <c r="G5">
        <f t="shared" si="0"/>
        <v>750</v>
      </c>
      <c r="H5">
        <f>SUM($G$2:G5)</f>
        <v>1710</v>
      </c>
      <c r="I5">
        <f t="shared" si="2"/>
        <v>15</v>
      </c>
      <c r="J5">
        <f>SUM($I$2:I5)</f>
        <v>35</v>
      </c>
    </row>
    <row r="6" spans="1:10" x14ac:dyDescent="0.25">
      <c r="A6">
        <f t="shared" si="1"/>
        <v>3</v>
      </c>
      <c r="B6" t="s">
        <v>105</v>
      </c>
      <c r="C6">
        <v>8</v>
      </c>
      <c r="D6">
        <f t="shared" si="3"/>
        <v>5</v>
      </c>
      <c r="E6">
        <f>SUM($D$2:D6)</f>
        <v>18</v>
      </c>
      <c r="F6">
        <v>175</v>
      </c>
      <c r="G6">
        <f t="shared" si="0"/>
        <v>875</v>
      </c>
      <c r="H6">
        <f>SUM($G$2:G6)</f>
        <v>2585</v>
      </c>
      <c r="I6">
        <f t="shared" si="2"/>
        <v>18</v>
      </c>
      <c r="J6">
        <f>SUM($I$2:I6)</f>
        <v>53</v>
      </c>
    </row>
    <row r="7" spans="1:10" x14ac:dyDescent="0.25">
      <c r="A7">
        <f t="shared" si="1"/>
        <v>4</v>
      </c>
      <c r="B7" t="s">
        <v>106</v>
      </c>
      <c r="C7">
        <v>10</v>
      </c>
      <c r="D7">
        <f t="shared" si="3"/>
        <v>6</v>
      </c>
      <c r="E7">
        <f>SUM($D$2:D7)</f>
        <v>24</v>
      </c>
      <c r="F7">
        <v>160</v>
      </c>
      <c r="G7">
        <f t="shared" si="0"/>
        <v>960</v>
      </c>
      <c r="H7">
        <f>SUM($G$2:G7)</f>
        <v>3545</v>
      </c>
      <c r="I7">
        <f t="shared" si="2"/>
        <v>20</v>
      </c>
      <c r="J7">
        <f>SUM($I$2:I7)</f>
        <v>73</v>
      </c>
    </row>
    <row r="8" spans="1:10" x14ac:dyDescent="0.25">
      <c r="A8">
        <f t="shared" si="1"/>
        <v>5</v>
      </c>
      <c r="B8" t="s">
        <v>108</v>
      </c>
      <c r="C8">
        <v>8</v>
      </c>
      <c r="D8">
        <f t="shared" si="3"/>
        <v>5</v>
      </c>
      <c r="E8">
        <f>SUM($D$2:D8)</f>
        <v>29</v>
      </c>
      <c r="F8">
        <v>210</v>
      </c>
      <c r="G8">
        <f t="shared" si="0"/>
        <v>1050</v>
      </c>
      <c r="H8">
        <f>SUM($G$2:G8)</f>
        <v>4595</v>
      </c>
      <c r="I8">
        <f t="shared" si="2"/>
        <v>21</v>
      </c>
      <c r="J8">
        <f>SUM($I$2:I8)</f>
        <v>94</v>
      </c>
    </row>
    <row r="9" spans="1:10" x14ac:dyDescent="0.25">
      <c r="A9">
        <f t="shared" si="1"/>
        <v>6</v>
      </c>
      <c r="B9" t="s">
        <v>110</v>
      </c>
      <c r="C9">
        <v>8</v>
      </c>
      <c r="D9">
        <f t="shared" si="3"/>
        <v>5</v>
      </c>
      <c r="E9">
        <f>SUM($D$2:D9)</f>
        <v>34</v>
      </c>
      <c r="F9">
        <v>220</v>
      </c>
      <c r="G9">
        <f t="shared" si="0"/>
        <v>1100</v>
      </c>
      <c r="H9">
        <f>SUM($G$2:G9)</f>
        <v>5695</v>
      </c>
      <c r="I9">
        <f t="shared" si="2"/>
        <v>22</v>
      </c>
      <c r="J9">
        <f>SUM($I$2:I9)</f>
        <v>116</v>
      </c>
    </row>
    <row r="10" spans="1:10" x14ac:dyDescent="0.25">
      <c r="A10">
        <f t="shared" si="1"/>
        <v>7</v>
      </c>
      <c r="B10" t="s">
        <v>109</v>
      </c>
      <c r="C10">
        <v>8</v>
      </c>
      <c r="D10">
        <f t="shared" si="3"/>
        <v>5</v>
      </c>
      <c r="E10">
        <f>SUM($D$2:D10)</f>
        <v>39</v>
      </c>
      <c r="F10">
        <v>240</v>
      </c>
      <c r="G10">
        <f t="shared" si="0"/>
        <v>1200</v>
      </c>
      <c r="H10">
        <f>SUM($G$2:G10)</f>
        <v>6895</v>
      </c>
      <c r="I10">
        <f t="shared" si="2"/>
        <v>24</v>
      </c>
      <c r="J10">
        <f>SUM($I$2:I10)</f>
        <v>140</v>
      </c>
    </row>
    <row r="11" spans="1:10" x14ac:dyDescent="0.25">
      <c r="A11">
        <f t="shared" si="1"/>
        <v>8</v>
      </c>
      <c r="B11" t="s">
        <v>111</v>
      </c>
      <c r="C11">
        <v>8</v>
      </c>
      <c r="D11">
        <f t="shared" si="3"/>
        <v>5</v>
      </c>
      <c r="E11">
        <f>SUM($D$2:D11)</f>
        <v>44</v>
      </c>
      <c r="F11">
        <v>260</v>
      </c>
      <c r="G11">
        <f t="shared" si="0"/>
        <v>1300</v>
      </c>
      <c r="H11">
        <f>SUM($G$2:G11)</f>
        <v>8195</v>
      </c>
      <c r="I11">
        <f t="shared" si="2"/>
        <v>26</v>
      </c>
      <c r="J11">
        <f>SUM($I$2:I11)</f>
        <v>166</v>
      </c>
    </row>
    <row r="12" spans="1:10" x14ac:dyDescent="0.25">
      <c r="A12">
        <f t="shared" si="1"/>
        <v>8</v>
      </c>
      <c r="B12" t="s">
        <v>112</v>
      </c>
      <c r="C12">
        <v>8</v>
      </c>
      <c r="D12">
        <f t="shared" si="3"/>
        <v>5</v>
      </c>
      <c r="E12">
        <f>SUM($D$2:D12)</f>
        <v>49</v>
      </c>
      <c r="F12">
        <v>280</v>
      </c>
      <c r="G12">
        <f t="shared" si="0"/>
        <v>1400</v>
      </c>
      <c r="H12">
        <f>SUM($G$2:G12)</f>
        <v>9595</v>
      </c>
      <c r="I12">
        <f t="shared" si="2"/>
        <v>28</v>
      </c>
      <c r="J12">
        <f>SUM($I$2:I12)</f>
        <v>194</v>
      </c>
    </row>
    <row r="13" spans="1:10" x14ac:dyDescent="0.25">
      <c r="A13">
        <f t="shared" si="1"/>
        <v>9</v>
      </c>
      <c r="B13" t="s">
        <v>113</v>
      </c>
      <c r="C13">
        <v>8</v>
      </c>
      <c r="D13">
        <f t="shared" si="3"/>
        <v>5</v>
      </c>
      <c r="E13">
        <f>SUM($D$2:D13)</f>
        <v>54</v>
      </c>
      <c r="F13">
        <v>300</v>
      </c>
      <c r="G13">
        <f t="shared" si="0"/>
        <v>1500</v>
      </c>
      <c r="H13">
        <f>SUM($G$2:G13)</f>
        <v>11095</v>
      </c>
      <c r="I13">
        <f t="shared" si="2"/>
        <v>30</v>
      </c>
      <c r="J13">
        <f>SUM($I$2:I13)</f>
        <v>224</v>
      </c>
    </row>
    <row r="14" spans="1:10" x14ac:dyDescent="0.25">
      <c r="A14">
        <f t="shared" si="1"/>
        <v>10</v>
      </c>
      <c r="B14" t="s">
        <v>114</v>
      </c>
      <c r="C14">
        <v>8</v>
      </c>
      <c r="D14">
        <f t="shared" si="3"/>
        <v>5</v>
      </c>
      <c r="E14">
        <f>SUM($D$2:D14)</f>
        <v>59</v>
      </c>
      <c r="F14">
        <v>320</v>
      </c>
      <c r="G14">
        <f t="shared" si="0"/>
        <v>1600</v>
      </c>
      <c r="H14">
        <f>SUM($G$2:G14)</f>
        <v>12695</v>
      </c>
      <c r="I14">
        <f t="shared" si="2"/>
        <v>32</v>
      </c>
      <c r="J14">
        <f>SUM($I$2:I14)</f>
        <v>256</v>
      </c>
    </row>
    <row r="15" spans="1:10" x14ac:dyDescent="0.25">
      <c r="A15">
        <f t="shared" si="1"/>
        <v>11</v>
      </c>
      <c r="B15" t="s">
        <v>115</v>
      </c>
      <c r="C15">
        <v>7</v>
      </c>
      <c r="D15">
        <f t="shared" si="3"/>
        <v>4</v>
      </c>
      <c r="E15">
        <f>SUM($D$2:D15)</f>
        <v>63</v>
      </c>
      <c r="F15">
        <v>420</v>
      </c>
      <c r="G15">
        <f t="shared" si="0"/>
        <v>1680</v>
      </c>
      <c r="H15">
        <f>SUM($G$2:G15)</f>
        <v>14375</v>
      </c>
      <c r="I15">
        <f t="shared" si="2"/>
        <v>34</v>
      </c>
      <c r="J15">
        <f>SUM($I$2:I15)</f>
        <v>290</v>
      </c>
    </row>
    <row r="16" spans="1:10" x14ac:dyDescent="0.25">
      <c r="A16">
        <f t="shared" si="1"/>
        <v>11</v>
      </c>
      <c r="B16" t="s">
        <v>116</v>
      </c>
      <c r="C16">
        <v>7</v>
      </c>
      <c r="D16">
        <f t="shared" si="3"/>
        <v>4</v>
      </c>
      <c r="E16">
        <f>SUM($D$2:D16)</f>
        <v>67</v>
      </c>
      <c r="F16">
        <v>440</v>
      </c>
      <c r="G16">
        <f t="shared" si="0"/>
        <v>1760</v>
      </c>
      <c r="H16">
        <f>SUM($G$2:G16)</f>
        <v>16135</v>
      </c>
      <c r="I16">
        <f t="shared" si="2"/>
        <v>36</v>
      </c>
      <c r="J16">
        <f>SUM($I$2:I16)</f>
        <v>326</v>
      </c>
    </row>
    <row r="17" spans="1:10" x14ac:dyDescent="0.25">
      <c r="A17">
        <f t="shared" si="1"/>
        <v>12</v>
      </c>
      <c r="B17" t="s">
        <v>117</v>
      </c>
      <c r="C17">
        <v>7</v>
      </c>
      <c r="D17">
        <f t="shared" si="3"/>
        <v>4</v>
      </c>
      <c r="E17">
        <f>SUM($D$2:D17)</f>
        <v>71</v>
      </c>
      <c r="F17">
        <v>460</v>
      </c>
      <c r="G17">
        <f t="shared" si="0"/>
        <v>1840</v>
      </c>
      <c r="H17">
        <f>SUM($G$2:G17)</f>
        <v>17975</v>
      </c>
      <c r="I17">
        <f t="shared" si="2"/>
        <v>37</v>
      </c>
      <c r="J17">
        <f>SUM($I$2:I17)</f>
        <v>363</v>
      </c>
    </row>
    <row r="18" spans="1:10" x14ac:dyDescent="0.25">
      <c r="A18">
        <f t="shared" si="1"/>
        <v>12</v>
      </c>
      <c r="B18" t="s">
        <v>118</v>
      </c>
      <c r="C18">
        <v>7</v>
      </c>
      <c r="D18">
        <f t="shared" si="3"/>
        <v>4</v>
      </c>
      <c r="E18">
        <f>SUM($D$2:D18)</f>
        <v>75</v>
      </c>
      <c r="F18">
        <v>480</v>
      </c>
      <c r="G18">
        <f t="shared" si="0"/>
        <v>1920</v>
      </c>
      <c r="H18">
        <f>SUM($G$2:G18)</f>
        <v>19895</v>
      </c>
      <c r="I18">
        <f t="shared" si="2"/>
        <v>39</v>
      </c>
      <c r="J18">
        <f>SUM($I$2:I18)</f>
        <v>402</v>
      </c>
    </row>
    <row r="19" spans="1:10" x14ac:dyDescent="0.25">
      <c r="A19">
        <f t="shared" si="1"/>
        <v>13</v>
      </c>
      <c r="B19" t="s">
        <v>119</v>
      </c>
      <c r="C19">
        <v>7</v>
      </c>
      <c r="D19">
        <f t="shared" si="3"/>
        <v>4</v>
      </c>
      <c r="E19">
        <f>SUM($D$2:D19)</f>
        <v>79</v>
      </c>
      <c r="F19">
        <v>500</v>
      </c>
      <c r="G19">
        <f t="shared" si="0"/>
        <v>2000</v>
      </c>
      <c r="H19">
        <f>SUM($G$2:G19)</f>
        <v>21895</v>
      </c>
      <c r="I19">
        <f t="shared" si="2"/>
        <v>40</v>
      </c>
      <c r="J19">
        <f>SUM($I$2:I19)</f>
        <v>442</v>
      </c>
    </row>
    <row r="20" spans="1:10" x14ac:dyDescent="0.25">
      <c r="A20">
        <f t="shared" si="1"/>
        <v>14</v>
      </c>
      <c r="B20" t="s">
        <v>124</v>
      </c>
      <c r="C20">
        <v>7</v>
      </c>
      <c r="D20">
        <f t="shared" si="3"/>
        <v>4</v>
      </c>
      <c r="E20">
        <f>SUM($D$2:D20)</f>
        <v>83</v>
      </c>
      <c r="F20">
        <v>520</v>
      </c>
      <c r="G20">
        <f t="shared" si="0"/>
        <v>2080</v>
      </c>
      <c r="H20">
        <f>SUM($G$2:G20)</f>
        <v>23975</v>
      </c>
      <c r="I20">
        <f t="shared" si="2"/>
        <v>42</v>
      </c>
      <c r="J20">
        <f>SUM($I$2:I20)</f>
        <v>484</v>
      </c>
    </row>
    <row r="21" spans="1:10" x14ac:dyDescent="0.25">
      <c r="A21">
        <f t="shared" si="1"/>
        <v>14</v>
      </c>
      <c r="B21" t="s">
        <v>125</v>
      </c>
      <c r="C21">
        <v>7</v>
      </c>
      <c r="D21">
        <f t="shared" si="3"/>
        <v>4</v>
      </c>
      <c r="E21">
        <f>SUM($D$2:D21)</f>
        <v>87</v>
      </c>
      <c r="F21">
        <v>540</v>
      </c>
      <c r="G21">
        <f t="shared" si="0"/>
        <v>2160</v>
      </c>
      <c r="H21">
        <f>SUM($G$2:G21)</f>
        <v>26135</v>
      </c>
      <c r="I21">
        <f t="shared" si="2"/>
        <v>44</v>
      </c>
      <c r="J21">
        <f>SUM($I$2:I21)</f>
        <v>528</v>
      </c>
    </row>
    <row r="22" spans="1:10" x14ac:dyDescent="0.25">
      <c r="A22">
        <f t="shared" si="1"/>
        <v>15</v>
      </c>
      <c r="B22" t="s">
        <v>120</v>
      </c>
      <c r="C22">
        <v>7</v>
      </c>
      <c r="D22">
        <f t="shared" si="3"/>
        <v>4</v>
      </c>
      <c r="E22">
        <f>SUM($D$2:D22)</f>
        <v>91</v>
      </c>
      <c r="F22">
        <v>560</v>
      </c>
      <c r="G22">
        <f t="shared" si="0"/>
        <v>2240</v>
      </c>
      <c r="H22">
        <f>SUM($G$2:G22)</f>
        <v>28375</v>
      </c>
      <c r="I22">
        <f t="shared" si="2"/>
        <v>45</v>
      </c>
      <c r="J22">
        <f>SUM($I$2:I22)</f>
        <v>573</v>
      </c>
    </row>
    <row r="23" spans="1:10" x14ac:dyDescent="0.25">
      <c r="A23">
        <f t="shared" si="1"/>
        <v>16</v>
      </c>
      <c r="B23" t="s">
        <v>121</v>
      </c>
      <c r="C23">
        <v>6</v>
      </c>
      <c r="D23">
        <f t="shared" si="3"/>
        <v>4</v>
      </c>
      <c r="E23">
        <f>SUM($D$2:D23)</f>
        <v>95</v>
      </c>
      <c r="F23">
        <v>600</v>
      </c>
      <c r="G23">
        <f t="shared" si="0"/>
        <v>2400</v>
      </c>
      <c r="H23">
        <f>SUM($G$2:G23)</f>
        <v>30775</v>
      </c>
      <c r="I23">
        <f t="shared" si="2"/>
        <v>48</v>
      </c>
      <c r="J23">
        <f>SUM($I$2:I23)</f>
        <v>621</v>
      </c>
    </row>
    <row r="24" spans="1:10" x14ac:dyDescent="0.25">
      <c r="A24">
        <f t="shared" si="1"/>
        <v>16</v>
      </c>
      <c r="B24" t="s">
        <v>122</v>
      </c>
      <c r="C24">
        <v>6</v>
      </c>
      <c r="D24">
        <f>ROUND((C24/$C$26)*100, 0)</f>
        <v>4</v>
      </c>
      <c r="E24">
        <f>SUM($D$2:D24)</f>
        <v>99</v>
      </c>
      <c r="F24">
        <v>650</v>
      </c>
      <c r="G24">
        <f t="shared" si="0"/>
        <v>2600</v>
      </c>
      <c r="H24">
        <f>SUM($G$2:G24)</f>
        <v>33375</v>
      </c>
      <c r="I24">
        <f t="shared" si="2"/>
        <v>52</v>
      </c>
      <c r="J24">
        <f>SUM($I$2:I24)</f>
        <v>673</v>
      </c>
    </row>
    <row r="25" spans="1:10" x14ac:dyDescent="0.25">
      <c r="A25">
        <f t="shared" si="1"/>
        <v>16</v>
      </c>
      <c r="B25" t="s">
        <v>123</v>
      </c>
      <c r="C25">
        <v>1</v>
      </c>
      <c r="D25">
        <f t="shared" si="3"/>
        <v>1</v>
      </c>
      <c r="E25">
        <f>SUM($D$2:D25)</f>
        <v>100</v>
      </c>
      <c r="F25">
        <v>2800</v>
      </c>
      <c r="G25">
        <f t="shared" si="0"/>
        <v>2800</v>
      </c>
      <c r="H25">
        <f>SUM($G$2:G25)</f>
        <v>36175</v>
      </c>
      <c r="I25">
        <f t="shared" si="2"/>
        <v>56</v>
      </c>
      <c r="J25">
        <f>SUM($I$2:I25)</f>
        <v>729</v>
      </c>
    </row>
    <row r="26" spans="1:10" ht="15.75" thickBot="1" x14ac:dyDescent="0.3">
      <c r="B26" s="1" t="s">
        <v>50</v>
      </c>
      <c r="C26" s="2">
        <f>SUM(C2:C25)</f>
        <v>165</v>
      </c>
      <c r="D26" s="2">
        <f>SUM(D2:D25)</f>
        <v>100</v>
      </c>
      <c r="E26" s="3"/>
      <c r="F26" s="3"/>
      <c r="G26" s="2">
        <f>SUM(G2:G25)</f>
        <v>36175</v>
      </c>
      <c r="H26" s="3"/>
      <c r="I26" s="2">
        <f>SUM(I2:I25)</f>
        <v>729</v>
      </c>
    </row>
    <row r="27" spans="1:10" ht="15.75" thickTop="1" x14ac:dyDescent="0.25"/>
    <row r="28" spans="1:10" x14ac:dyDescent="0.25">
      <c r="B28" s="1" t="s">
        <v>48</v>
      </c>
      <c r="C28">
        <v>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" sqref="E2:E16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5" width="8" customWidth="1"/>
    <col min="6" max="6" width="5.42578125" customWidth="1"/>
    <col min="7" max="7" width="8" customWidth="1"/>
    <col min="8" max="8" width="8.7109375" customWidth="1"/>
    <col min="9" max="9" width="12.140625" customWidth="1"/>
    <col min="10" max="10" width="5.5703125" customWidth="1"/>
    <col min="11" max="11" width="13" customWidth="1"/>
  </cols>
  <sheetData>
    <row r="1" spans="1:11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49</v>
      </c>
      <c r="K1" t="s">
        <v>51</v>
      </c>
    </row>
    <row r="2" spans="1:11" x14ac:dyDescent="0.25">
      <c r="A2">
        <f t="shared" ref="A2:A16" si="0">CEILING(16 *(E2/$D$17),1)</f>
        <v>1</v>
      </c>
      <c r="B2" t="s">
        <v>130</v>
      </c>
      <c r="C2">
        <v>1</v>
      </c>
      <c r="D2">
        <f t="shared" ref="D2:D16" si="1">ROUND((C2/$C$17)*100, 0)</f>
        <v>1</v>
      </c>
      <c r="E2">
        <f>SUM($D$2:D2)</f>
        <v>1</v>
      </c>
      <c r="F2">
        <f>$C$21</f>
        <v>1</v>
      </c>
      <c r="G2">
        <v>3000</v>
      </c>
      <c r="H2">
        <f t="shared" ref="H2:H8" si="2">(G2*D2)</f>
        <v>3000</v>
      </c>
      <c r="I2">
        <f>SUM($H$2:H2)</f>
        <v>3000</v>
      </c>
      <c r="J2">
        <f t="shared" ref="J2:J16" si="3">CEILING((H2/$C$19),1)</f>
        <v>60</v>
      </c>
      <c r="K2">
        <f>SUM($J$2:J2)</f>
        <v>60</v>
      </c>
    </row>
    <row r="3" spans="1:11" x14ac:dyDescent="0.25">
      <c r="A3">
        <f t="shared" si="0"/>
        <v>1</v>
      </c>
      <c r="B3" t="s">
        <v>55</v>
      </c>
      <c r="C3">
        <v>4</v>
      </c>
      <c r="D3">
        <f t="shared" si="1"/>
        <v>4</v>
      </c>
      <c r="E3">
        <f>SUM($D$2:D3)</f>
        <v>5</v>
      </c>
      <c r="F3">
        <f>(($C$22-$C$21)*D3/100)+F2</f>
        <v>2.4</v>
      </c>
      <c r="G3">
        <v>720</v>
      </c>
      <c r="H3">
        <f t="shared" si="2"/>
        <v>2880</v>
      </c>
      <c r="I3">
        <f>SUM($H$2:H3)</f>
        <v>5880</v>
      </c>
      <c r="J3">
        <f t="shared" si="3"/>
        <v>58</v>
      </c>
      <c r="K3">
        <f>SUM($J$2:J3)</f>
        <v>118</v>
      </c>
    </row>
    <row r="4" spans="1:11" x14ac:dyDescent="0.25">
      <c r="A4">
        <f t="shared" si="0"/>
        <v>2</v>
      </c>
      <c r="B4" t="s">
        <v>132</v>
      </c>
      <c r="C4">
        <v>5</v>
      </c>
      <c r="D4">
        <f t="shared" si="1"/>
        <v>5</v>
      </c>
      <c r="E4">
        <f>SUM($D$2:D4)</f>
        <v>10</v>
      </c>
      <c r="F4">
        <f t="shared" ref="F4:F15" si="4">(($C$22-$C$21)*D4/100)+F3</f>
        <v>4.1500000000000004</v>
      </c>
      <c r="G4">
        <v>550</v>
      </c>
      <c r="H4">
        <f t="shared" si="2"/>
        <v>2750</v>
      </c>
      <c r="I4">
        <f>SUM($H$2:H4)</f>
        <v>8630</v>
      </c>
      <c r="J4">
        <f t="shared" si="3"/>
        <v>55</v>
      </c>
      <c r="K4">
        <f>SUM($J$2:J4)</f>
        <v>173</v>
      </c>
    </row>
    <row r="5" spans="1:11" x14ac:dyDescent="0.25">
      <c r="A5">
        <f t="shared" si="0"/>
        <v>3</v>
      </c>
      <c r="B5" t="s">
        <v>131</v>
      </c>
      <c r="C5">
        <v>6</v>
      </c>
      <c r="D5">
        <f t="shared" si="1"/>
        <v>7</v>
      </c>
      <c r="E5">
        <f>SUM($D$2:D5)</f>
        <v>17</v>
      </c>
      <c r="F5">
        <f t="shared" si="4"/>
        <v>6.6000000000000005</v>
      </c>
      <c r="G5">
        <v>375</v>
      </c>
      <c r="H5">
        <f t="shared" si="2"/>
        <v>2625</v>
      </c>
      <c r="I5">
        <f>SUM($H$2:H5)</f>
        <v>11255</v>
      </c>
      <c r="J5">
        <f t="shared" si="3"/>
        <v>53</v>
      </c>
      <c r="K5">
        <f>SUM($J$2:J5)</f>
        <v>226</v>
      </c>
    </row>
    <row r="6" spans="1:11" x14ac:dyDescent="0.25">
      <c r="A6">
        <f t="shared" si="0"/>
        <v>4</v>
      </c>
      <c r="B6" t="s">
        <v>133</v>
      </c>
      <c r="C6">
        <v>7</v>
      </c>
      <c r="D6">
        <f t="shared" si="1"/>
        <v>8</v>
      </c>
      <c r="E6">
        <f>SUM($D$2:D6)</f>
        <v>25</v>
      </c>
      <c r="F6">
        <f t="shared" si="4"/>
        <v>9.4</v>
      </c>
      <c r="G6">
        <v>300</v>
      </c>
      <c r="H6">
        <f t="shared" si="2"/>
        <v>2400</v>
      </c>
      <c r="I6">
        <f>SUM($H$2:H6)</f>
        <v>13655</v>
      </c>
      <c r="J6">
        <f t="shared" si="3"/>
        <v>48</v>
      </c>
      <c r="K6">
        <f>SUM($J$2:J6)</f>
        <v>274</v>
      </c>
    </row>
    <row r="7" spans="1:11" x14ac:dyDescent="0.25">
      <c r="A7">
        <f t="shared" si="0"/>
        <v>6</v>
      </c>
      <c r="B7" t="s">
        <v>80</v>
      </c>
      <c r="C7">
        <v>8</v>
      </c>
      <c r="D7">
        <f t="shared" si="1"/>
        <v>9</v>
      </c>
      <c r="E7">
        <f>SUM($D$2:D7)</f>
        <v>34</v>
      </c>
      <c r="F7">
        <f t="shared" si="4"/>
        <v>12.55</v>
      </c>
      <c r="G7">
        <v>240</v>
      </c>
      <c r="H7">
        <f t="shared" si="2"/>
        <v>2160</v>
      </c>
      <c r="I7">
        <f>SUM($H$2:H7)</f>
        <v>15815</v>
      </c>
      <c r="J7">
        <f t="shared" si="3"/>
        <v>44</v>
      </c>
      <c r="K7">
        <f>SUM($J$2:J7)</f>
        <v>318</v>
      </c>
    </row>
    <row r="8" spans="1:11" x14ac:dyDescent="0.25">
      <c r="A8">
        <f t="shared" si="0"/>
        <v>8</v>
      </c>
      <c r="B8" t="s">
        <v>90</v>
      </c>
      <c r="C8">
        <v>9</v>
      </c>
      <c r="D8">
        <f t="shared" si="1"/>
        <v>10</v>
      </c>
      <c r="E8">
        <f>SUM($D$2:D8)</f>
        <v>44</v>
      </c>
      <c r="F8">
        <f t="shared" si="4"/>
        <v>16.05</v>
      </c>
      <c r="G8">
        <v>200</v>
      </c>
      <c r="H8">
        <f t="shared" si="2"/>
        <v>2000</v>
      </c>
      <c r="I8">
        <f>SUM($H$2:H8)</f>
        <v>17815</v>
      </c>
      <c r="J8">
        <f t="shared" si="3"/>
        <v>40</v>
      </c>
      <c r="K8">
        <f>SUM($J$2:J8)</f>
        <v>358</v>
      </c>
    </row>
    <row r="9" spans="1:11" x14ac:dyDescent="0.25">
      <c r="A9">
        <f t="shared" si="0"/>
        <v>9</v>
      </c>
      <c r="B9" t="s">
        <v>89</v>
      </c>
      <c r="C9">
        <v>11</v>
      </c>
      <c r="D9">
        <f t="shared" si="1"/>
        <v>12</v>
      </c>
      <c r="E9">
        <f>SUM($D$2:D9)</f>
        <v>56</v>
      </c>
      <c r="F9">
        <f t="shared" si="4"/>
        <v>20.25</v>
      </c>
      <c r="G9">
        <v>100</v>
      </c>
      <c r="H9">
        <f t="shared" ref="H9:H16" si="5">(G9*D9)</f>
        <v>1200</v>
      </c>
      <c r="I9">
        <f>SUM($H$2:H9)</f>
        <v>19015</v>
      </c>
      <c r="J9">
        <f t="shared" si="3"/>
        <v>24</v>
      </c>
      <c r="K9">
        <f>SUM($J$2:J9)</f>
        <v>382</v>
      </c>
    </row>
    <row r="10" spans="1:11" x14ac:dyDescent="0.25">
      <c r="A10">
        <f t="shared" si="0"/>
        <v>11</v>
      </c>
      <c r="B10" t="s">
        <v>58</v>
      </c>
      <c r="C10">
        <v>9</v>
      </c>
      <c r="D10">
        <f t="shared" si="1"/>
        <v>10</v>
      </c>
      <c r="E10">
        <f>SUM($D$2:D10)</f>
        <v>66</v>
      </c>
      <c r="F10">
        <f t="shared" si="4"/>
        <v>23.75</v>
      </c>
      <c r="G10">
        <v>200</v>
      </c>
      <c r="H10">
        <f t="shared" si="5"/>
        <v>2000</v>
      </c>
      <c r="I10">
        <f>SUM($H$2:H10)</f>
        <v>21015</v>
      </c>
      <c r="J10">
        <f t="shared" si="3"/>
        <v>40</v>
      </c>
      <c r="K10">
        <f>SUM($J$2:J10)</f>
        <v>422</v>
      </c>
    </row>
    <row r="11" spans="1:11" x14ac:dyDescent="0.25">
      <c r="A11">
        <f t="shared" si="0"/>
        <v>12</v>
      </c>
      <c r="B11" t="s">
        <v>94</v>
      </c>
      <c r="C11">
        <v>8</v>
      </c>
      <c r="D11">
        <f t="shared" si="1"/>
        <v>9</v>
      </c>
      <c r="E11">
        <f>SUM($D$2:D11)</f>
        <v>75</v>
      </c>
      <c r="F11">
        <f t="shared" si="4"/>
        <v>26.9</v>
      </c>
      <c r="G11">
        <v>240</v>
      </c>
      <c r="H11">
        <f t="shared" si="5"/>
        <v>2160</v>
      </c>
      <c r="I11">
        <f>SUM($H$2:H11)</f>
        <v>23175</v>
      </c>
      <c r="J11">
        <f t="shared" si="3"/>
        <v>44</v>
      </c>
      <c r="K11">
        <f>SUM($J$2:J11)</f>
        <v>466</v>
      </c>
    </row>
    <row r="12" spans="1:11" x14ac:dyDescent="0.25">
      <c r="A12">
        <f t="shared" si="0"/>
        <v>14</v>
      </c>
      <c r="B12" t="s">
        <v>65</v>
      </c>
      <c r="C12">
        <v>7</v>
      </c>
      <c r="D12">
        <f t="shared" si="1"/>
        <v>8</v>
      </c>
      <c r="E12">
        <f>SUM($D$2:D12)</f>
        <v>83</v>
      </c>
      <c r="F12">
        <f t="shared" si="4"/>
        <v>29.7</v>
      </c>
      <c r="G12">
        <v>300</v>
      </c>
      <c r="H12">
        <f t="shared" si="5"/>
        <v>2400</v>
      </c>
      <c r="I12">
        <f>SUM($H$2:H12)</f>
        <v>25575</v>
      </c>
      <c r="J12">
        <f t="shared" si="3"/>
        <v>48</v>
      </c>
      <c r="K12">
        <f>SUM($J$2:J12)</f>
        <v>514</v>
      </c>
    </row>
    <row r="13" spans="1:11" x14ac:dyDescent="0.25">
      <c r="A13">
        <f t="shared" si="0"/>
        <v>15</v>
      </c>
      <c r="B13" t="s">
        <v>70</v>
      </c>
      <c r="C13">
        <v>6</v>
      </c>
      <c r="D13">
        <f t="shared" si="1"/>
        <v>7</v>
      </c>
      <c r="E13">
        <f>SUM($D$2:D13)</f>
        <v>90</v>
      </c>
      <c r="F13">
        <f t="shared" si="4"/>
        <v>32.15</v>
      </c>
      <c r="G13">
        <v>375</v>
      </c>
      <c r="H13">
        <f t="shared" si="5"/>
        <v>2625</v>
      </c>
      <c r="I13">
        <f>SUM($H$2:H13)</f>
        <v>28200</v>
      </c>
      <c r="J13">
        <f t="shared" si="3"/>
        <v>53</v>
      </c>
      <c r="K13">
        <f>SUM($J$2:J13)</f>
        <v>567</v>
      </c>
    </row>
    <row r="14" spans="1:11" x14ac:dyDescent="0.25">
      <c r="A14">
        <f t="shared" si="0"/>
        <v>16</v>
      </c>
      <c r="B14" t="s">
        <v>74</v>
      </c>
      <c r="C14">
        <v>5</v>
      </c>
      <c r="D14">
        <f t="shared" si="1"/>
        <v>5</v>
      </c>
      <c r="E14">
        <f>SUM($D$2:D14)</f>
        <v>95</v>
      </c>
      <c r="F14">
        <f t="shared" si="4"/>
        <v>33.9</v>
      </c>
      <c r="G14">
        <v>550</v>
      </c>
      <c r="H14">
        <f t="shared" si="5"/>
        <v>2750</v>
      </c>
      <c r="I14">
        <f>SUM($H$2:H14)</f>
        <v>30950</v>
      </c>
      <c r="J14">
        <f t="shared" si="3"/>
        <v>55</v>
      </c>
      <c r="K14">
        <f>SUM($J$2:J14)</f>
        <v>622</v>
      </c>
    </row>
    <row r="15" spans="1:11" x14ac:dyDescent="0.25">
      <c r="A15">
        <f t="shared" si="0"/>
        <v>16</v>
      </c>
      <c r="B15" t="s">
        <v>63</v>
      </c>
      <c r="C15">
        <v>4</v>
      </c>
      <c r="D15">
        <f t="shared" si="1"/>
        <v>4</v>
      </c>
      <c r="E15">
        <f>SUM($D$2:D15)</f>
        <v>99</v>
      </c>
      <c r="F15">
        <f t="shared" si="4"/>
        <v>35.299999999999997</v>
      </c>
      <c r="G15">
        <v>720</v>
      </c>
      <c r="H15">
        <f t="shared" si="5"/>
        <v>2880</v>
      </c>
      <c r="I15">
        <f>SUM($H$2:H15)</f>
        <v>33830</v>
      </c>
      <c r="J15">
        <f t="shared" si="3"/>
        <v>58</v>
      </c>
      <c r="K15">
        <f>SUM($J$2:J15)</f>
        <v>680</v>
      </c>
    </row>
    <row r="16" spans="1:11" x14ac:dyDescent="0.25">
      <c r="A16">
        <f t="shared" si="0"/>
        <v>16</v>
      </c>
      <c r="B16" t="s">
        <v>64</v>
      </c>
      <c r="C16">
        <v>1</v>
      </c>
      <c r="D16">
        <f t="shared" si="1"/>
        <v>1</v>
      </c>
      <c r="E16">
        <f>SUM($D$2:D16)</f>
        <v>100</v>
      </c>
      <c r="F16">
        <f>$C$22</f>
        <v>36</v>
      </c>
      <c r="G16">
        <v>3000</v>
      </c>
      <c r="H16">
        <f t="shared" si="5"/>
        <v>3000</v>
      </c>
      <c r="I16">
        <f>SUM($H$2:H16)</f>
        <v>36830</v>
      </c>
      <c r="J16">
        <f t="shared" si="3"/>
        <v>60</v>
      </c>
      <c r="K16">
        <f>SUM($J$2:J16)</f>
        <v>740</v>
      </c>
    </row>
    <row r="17" spans="2:10" ht="15.75" thickBot="1" x14ac:dyDescent="0.3">
      <c r="B17" s="1" t="s">
        <v>50</v>
      </c>
      <c r="C17" s="2">
        <f>SUM(C2:C16)</f>
        <v>91</v>
      </c>
      <c r="D17" s="2">
        <f>SUM(D2:D16)</f>
        <v>100</v>
      </c>
      <c r="E17" s="3"/>
      <c r="F17" s="3"/>
      <c r="G17" s="3"/>
      <c r="H17" s="2">
        <f>SUM(H2:H16)</f>
        <v>36830</v>
      </c>
      <c r="I17" s="3"/>
      <c r="J17" s="2">
        <f>SUM(J2:J16)</f>
        <v>740</v>
      </c>
    </row>
    <row r="18" spans="2:10" ht="15.75" thickTop="1" x14ac:dyDescent="0.25"/>
    <row r="19" spans="2:10" x14ac:dyDescent="0.25">
      <c r="B19" s="1" t="s">
        <v>48</v>
      </c>
      <c r="C19">
        <v>50</v>
      </c>
    </row>
    <row r="21" spans="2:10" x14ac:dyDescent="0.25">
      <c r="B21" s="1" t="s">
        <v>126</v>
      </c>
      <c r="C21">
        <v>1</v>
      </c>
    </row>
    <row r="22" spans="2:10" x14ac:dyDescent="0.25">
      <c r="B22" s="1" t="s">
        <v>127</v>
      </c>
      <c r="C22">
        <v>36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" sqref="E2:E16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6" width="8" customWidth="1"/>
    <col min="7" max="7" width="8.7109375" customWidth="1"/>
    <col min="8" max="8" width="12.140625" customWidth="1"/>
    <col min="9" max="9" width="5.5703125" customWidth="1"/>
    <col min="10" max="10" width="13" customWidth="1"/>
  </cols>
  <sheetData>
    <row r="1" spans="1:10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45</v>
      </c>
      <c r="G1" t="s">
        <v>46</v>
      </c>
      <c r="H1" t="s">
        <v>47</v>
      </c>
      <c r="I1" t="s">
        <v>49</v>
      </c>
      <c r="J1" t="s">
        <v>51</v>
      </c>
    </row>
    <row r="2" spans="1:10" x14ac:dyDescent="0.25">
      <c r="A2">
        <f t="shared" ref="A2:A16" si="0">CEILING(16 *(E2/$D$17),1)</f>
        <v>1</v>
      </c>
      <c r="B2" t="s">
        <v>130</v>
      </c>
      <c r="C2">
        <v>1</v>
      </c>
      <c r="D2">
        <f t="shared" ref="D2:D16" si="1">ROUND((C2/$C$17)*100, 0)</f>
        <v>1</v>
      </c>
      <c r="E2">
        <f>SUM($D$2:D2)</f>
        <v>1</v>
      </c>
      <c r="F2">
        <v>3000</v>
      </c>
      <c r="G2">
        <f t="shared" ref="G2:G16" si="2">(F2*D2)</f>
        <v>3000</v>
      </c>
      <c r="H2">
        <f>SUM($G$2:G2)</f>
        <v>3000</v>
      </c>
      <c r="I2">
        <f t="shared" ref="I2:I16" si="3">CEILING((G2/$C$19),1)</f>
        <v>60</v>
      </c>
      <c r="J2">
        <f>SUM($I$2:I2)</f>
        <v>60</v>
      </c>
    </row>
    <row r="3" spans="1:10" x14ac:dyDescent="0.25">
      <c r="A3">
        <f t="shared" si="0"/>
        <v>1</v>
      </c>
      <c r="B3" t="s">
        <v>55</v>
      </c>
      <c r="C3">
        <v>4</v>
      </c>
      <c r="D3">
        <f t="shared" si="1"/>
        <v>4</v>
      </c>
      <c r="E3">
        <f>SUM($D$2:D3)</f>
        <v>5</v>
      </c>
      <c r="F3">
        <v>720</v>
      </c>
      <c r="G3">
        <f t="shared" si="2"/>
        <v>2880</v>
      </c>
      <c r="H3">
        <f>SUM($G$2:G3)</f>
        <v>5880</v>
      </c>
      <c r="I3">
        <f t="shared" si="3"/>
        <v>58</v>
      </c>
      <c r="J3">
        <f>SUM($I$2:I3)</f>
        <v>118</v>
      </c>
    </row>
    <row r="4" spans="1:10" x14ac:dyDescent="0.25">
      <c r="A4">
        <f t="shared" si="0"/>
        <v>2</v>
      </c>
      <c r="B4" t="s">
        <v>132</v>
      </c>
      <c r="C4">
        <v>5</v>
      </c>
      <c r="D4">
        <f t="shared" si="1"/>
        <v>5</v>
      </c>
      <c r="E4">
        <f>SUM($D$2:D4)</f>
        <v>10</v>
      </c>
      <c r="F4">
        <v>550</v>
      </c>
      <c r="G4">
        <f t="shared" si="2"/>
        <v>2750</v>
      </c>
      <c r="H4">
        <f>SUM($G$2:G4)</f>
        <v>8630</v>
      </c>
      <c r="I4">
        <f t="shared" si="3"/>
        <v>55</v>
      </c>
      <c r="J4">
        <f>SUM($I$2:I4)</f>
        <v>173</v>
      </c>
    </row>
    <row r="5" spans="1:10" x14ac:dyDescent="0.25">
      <c r="A5">
        <f t="shared" si="0"/>
        <v>3</v>
      </c>
      <c r="B5" t="s">
        <v>131</v>
      </c>
      <c r="C5">
        <v>6</v>
      </c>
      <c r="D5">
        <f t="shared" si="1"/>
        <v>7</v>
      </c>
      <c r="E5">
        <f>SUM($D$2:D5)</f>
        <v>17</v>
      </c>
      <c r="F5">
        <v>375</v>
      </c>
      <c r="G5">
        <f t="shared" si="2"/>
        <v>2625</v>
      </c>
      <c r="H5">
        <f>SUM($G$2:G5)</f>
        <v>11255</v>
      </c>
      <c r="I5">
        <f t="shared" si="3"/>
        <v>53</v>
      </c>
      <c r="J5">
        <f>SUM($I$2:I5)</f>
        <v>226</v>
      </c>
    </row>
    <row r="6" spans="1:10" x14ac:dyDescent="0.25">
      <c r="A6">
        <f t="shared" si="0"/>
        <v>4</v>
      </c>
      <c r="B6" t="s">
        <v>133</v>
      </c>
      <c r="C6">
        <v>7</v>
      </c>
      <c r="D6">
        <f t="shared" si="1"/>
        <v>8</v>
      </c>
      <c r="E6">
        <f>SUM($D$2:D6)</f>
        <v>25</v>
      </c>
      <c r="F6">
        <v>300</v>
      </c>
      <c r="G6">
        <f t="shared" si="2"/>
        <v>2400</v>
      </c>
      <c r="H6">
        <f>SUM($G$2:G6)</f>
        <v>13655</v>
      </c>
      <c r="I6">
        <f t="shared" si="3"/>
        <v>48</v>
      </c>
      <c r="J6">
        <f>SUM($I$2:I6)</f>
        <v>274</v>
      </c>
    </row>
    <row r="7" spans="1:10" x14ac:dyDescent="0.25">
      <c r="A7">
        <f t="shared" si="0"/>
        <v>6</v>
      </c>
      <c r="B7" t="s">
        <v>80</v>
      </c>
      <c r="C7">
        <v>8</v>
      </c>
      <c r="D7">
        <f t="shared" si="1"/>
        <v>9</v>
      </c>
      <c r="E7">
        <f>SUM($D$2:D7)</f>
        <v>34</v>
      </c>
      <c r="F7">
        <v>240</v>
      </c>
      <c r="G7">
        <f t="shared" si="2"/>
        <v>2160</v>
      </c>
      <c r="H7">
        <f>SUM($G$2:G7)</f>
        <v>15815</v>
      </c>
      <c r="I7">
        <f t="shared" si="3"/>
        <v>44</v>
      </c>
      <c r="J7">
        <f>SUM($I$2:I7)</f>
        <v>318</v>
      </c>
    </row>
    <row r="8" spans="1:10" x14ac:dyDescent="0.25">
      <c r="A8">
        <f t="shared" si="0"/>
        <v>8</v>
      </c>
      <c r="B8" t="s">
        <v>90</v>
      </c>
      <c r="C8">
        <v>9</v>
      </c>
      <c r="D8">
        <f t="shared" si="1"/>
        <v>10</v>
      </c>
      <c r="E8">
        <f>SUM($D$2:D8)</f>
        <v>44</v>
      </c>
      <c r="F8">
        <v>200</v>
      </c>
      <c r="G8">
        <f t="shared" si="2"/>
        <v>2000</v>
      </c>
      <c r="H8">
        <f>SUM($G$2:G8)</f>
        <v>17815</v>
      </c>
      <c r="I8">
        <f t="shared" si="3"/>
        <v>40</v>
      </c>
      <c r="J8">
        <f>SUM($I$2:I8)</f>
        <v>358</v>
      </c>
    </row>
    <row r="9" spans="1:10" x14ac:dyDescent="0.25">
      <c r="A9">
        <f t="shared" si="0"/>
        <v>9</v>
      </c>
      <c r="B9" t="s">
        <v>89</v>
      </c>
      <c r="C9">
        <v>11</v>
      </c>
      <c r="D9">
        <f t="shared" si="1"/>
        <v>12</v>
      </c>
      <c r="E9">
        <f>SUM($D$2:D9)</f>
        <v>56</v>
      </c>
      <c r="F9">
        <v>100</v>
      </c>
      <c r="G9">
        <f t="shared" si="2"/>
        <v>1200</v>
      </c>
      <c r="H9">
        <f>SUM($G$2:G9)</f>
        <v>19015</v>
      </c>
      <c r="I9">
        <f t="shared" si="3"/>
        <v>24</v>
      </c>
      <c r="J9">
        <f>SUM($I$2:I9)</f>
        <v>382</v>
      </c>
    </row>
    <row r="10" spans="1:10" x14ac:dyDescent="0.25">
      <c r="A10">
        <f t="shared" si="0"/>
        <v>11</v>
      </c>
      <c r="B10" t="s">
        <v>58</v>
      </c>
      <c r="C10">
        <v>9</v>
      </c>
      <c r="D10">
        <f t="shared" si="1"/>
        <v>10</v>
      </c>
      <c r="E10">
        <f>SUM($D$2:D10)</f>
        <v>66</v>
      </c>
      <c r="F10">
        <v>200</v>
      </c>
      <c r="G10">
        <f t="shared" si="2"/>
        <v>2000</v>
      </c>
      <c r="H10">
        <f>SUM($G$2:G10)</f>
        <v>21015</v>
      </c>
      <c r="I10">
        <f t="shared" si="3"/>
        <v>40</v>
      </c>
      <c r="J10">
        <f>SUM($I$2:I10)</f>
        <v>422</v>
      </c>
    </row>
    <row r="11" spans="1:10" x14ac:dyDescent="0.25">
      <c r="A11">
        <f t="shared" si="0"/>
        <v>12</v>
      </c>
      <c r="B11" t="s">
        <v>94</v>
      </c>
      <c r="C11">
        <v>8</v>
      </c>
      <c r="D11">
        <f t="shared" si="1"/>
        <v>9</v>
      </c>
      <c r="E11">
        <f>SUM($D$2:D11)</f>
        <v>75</v>
      </c>
      <c r="F11">
        <v>240</v>
      </c>
      <c r="G11">
        <f t="shared" si="2"/>
        <v>2160</v>
      </c>
      <c r="H11">
        <f>SUM($G$2:G11)</f>
        <v>23175</v>
      </c>
      <c r="I11">
        <f t="shared" si="3"/>
        <v>44</v>
      </c>
      <c r="J11">
        <f>SUM($I$2:I11)</f>
        <v>466</v>
      </c>
    </row>
    <row r="12" spans="1:10" x14ac:dyDescent="0.25">
      <c r="A12">
        <f t="shared" si="0"/>
        <v>14</v>
      </c>
      <c r="B12" t="s">
        <v>65</v>
      </c>
      <c r="C12">
        <v>7</v>
      </c>
      <c r="D12">
        <f t="shared" si="1"/>
        <v>8</v>
      </c>
      <c r="E12">
        <f>SUM($D$2:D12)</f>
        <v>83</v>
      </c>
      <c r="F12">
        <v>300</v>
      </c>
      <c r="G12">
        <f t="shared" si="2"/>
        <v>2400</v>
      </c>
      <c r="H12">
        <f>SUM($G$2:G12)</f>
        <v>25575</v>
      </c>
      <c r="I12">
        <f t="shared" si="3"/>
        <v>48</v>
      </c>
      <c r="J12">
        <f>SUM($I$2:I12)</f>
        <v>514</v>
      </c>
    </row>
    <row r="13" spans="1:10" x14ac:dyDescent="0.25">
      <c r="A13">
        <f t="shared" si="0"/>
        <v>15</v>
      </c>
      <c r="B13" t="s">
        <v>70</v>
      </c>
      <c r="C13">
        <v>6</v>
      </c>
      <c r="D13">
        <f t="shared" si="1"/>
        <v>7</v>
      </c>
      <c r="E13">
        <f>SUM($D$2:D13)</f>
        <v>90</v>
      </c>
      <c r="F13">
        <v>375</v>
      </c>
      <c r="G13">
        <f t="shared" si="2"/>
        <v>2625</v>
      </c>
      <c r="H13">
        <f>SUM($G$2:G13)</f>
        <v>28200</v>
      </c>
      <c r="I13">
        <f t="shared" si="3"/>
        <v>53</v>
      </c>
      <c r="J13">
        <f>SUM($I$2:I13)</f>
        <v>567</v>
      </c>
    </row>
    <row r="14" spans="1:10" x14ac:dyDescent="0.25">
      <c r="A14">
        <f t="shared" si="0"/>
        <v>16</v>
      </c>
      <c r="B14" t="s">
        <v>74</v>
      </c>
      <c r="C14">
        <v>5</v>
      </c>
      <c r="D14">
        <f t="shared" si="1"/>
        <v>5</v>
      </c>
      <c r="E14">
        <f>SUM($D$2:D14)</f>
        <v>95</v>
      </c>
      <c r="F14">
        <v>550</v>
      </c>
      <c r="G14">
        <f t="shared" si="2"/>
        <v>2750</v>
      </c>
      <c r="H14">
        <f>SUM($G$2:G14)</f>
        <v>30950</v>
      </c>
      <c r="I14">
        <f t="shared" si="3"/>
        <v>55</v>
      </c>
      <c r="J14">
        <f>SUM($I$2:I14)</f>
        <v>622</v>
      </c>
    </row>
    <row r="15" spans="1:10" x14ac:dyDescent="0.25">
      <c r="A15">
        <f t="shared" si="0"/>
        <v>16</v>
      </c>
      <c r="B15" t="s">
        <v>63</v>
      </c>
      <c r="C15">
        <v>4</v>
      </c>
      <c r="D15">
        <f t="shared" si="1"/>
        <v>4</v>
      </c>
      <c r="E15">
        <f>SUM($D$2:D15)</f>
        <v>99</v>
      </c>
      <c r="F15">
        <v>720</v>
      </c>
      <c r="G15">
        <f t="shared" si="2"/>
        <v>2880</v>
      </c>
      <c r="H15">
        <f>SUM($G$2:G15)</f>
        <v>33830</v>
      </c>
      <c r="I15">
        <f t="shared" si="3"/>
        <v>58</v>
      </c>
      <c r="J15">
        <f>SUM($I$2:I15)</f>
        <v>680</v>
      </c>
    </row>
    <row r="16" spans="1:10" x14ac:dyDescent="0.25">
      <c r="A16">
        <f t="shared" si="0"/>
        <v>16</v>
      </c>
      <c r="B16" t="s">
        <v>64</v>
      </c>
      <c r="C16">
        <v>1</v>
      </c>
      <c r="D16">
        <f t="shared" si="1"/>
        <v>1</v>
      </c>
      <c r="E16">
        <f>SUM($D$2:D16)</f>
        <v>100</v>
      </c>
      <c r="F16">
        <v>3000</v>
      </c>
      <c r="G16">
        <f t="shared" si="2"/>
        <v>3000</v>
      </c>
      <c r="H16">
        <f>SUM($G$2:G16)</f>
        <v>36830</v>
      </c>
      <c r="I16">
        <f t="shared" si="3"/>
        <v>60</v>
      </c>
      <c r="J16">
        <f>SUM($I$2:I16)</f>
        <v>740</v>
      </c>
    </row>
    <row r="17" spans="2:9" ht="15.75" thickBot="1" x14ac:dyDescent="0.3">
      <c r="B17" s="1" t="s">
        <v>50</v>
      </c>
      <c r="C17" s="2">
        <f>SUM(C2:C16)</f>
        <v>91</v>
      </c>
      <c r="D17" s="2">
        <f>SUM(D2:D16)</f>
        <v>100</v>
      </c>
      <c r="E17" s="3"/>
      <c r="F17" s="3"/>
      <c r="G17" s="2">
        <f>SUM(G2:G16)</f>
        <v>36830</v>
      </c>
      <c r="H17" s="3"/>
      <c r="I17" s="2">
        <f>SUM(I2:I16)</f>
        <v>740</v>
      </c>
    </row>
    <row r="18" spans="2:9" ht="15.75" thickTop="1" x14ac:dyDescent="0.25"/>
    <row r="19" spans="2:9" x14ac:dyDescent="0.25">
      <c r="B19" s="1" t="s">
        <v>48</v>
      </c>
      <c r="C19">
        <v>50</v>
      </c>
    </row>
    <row r="21" spans="2:9" x14ac:dyDescent="0.25">
      <c r="B21" s="1"/>
    </row>
    <row r="22" spans="2:9" x14ac:dyDescent="0.25">
      <c r="B22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2" sqref="E2"/>
    </sheetView>
  </sheetViews>
  <sheetFormatPr defaultRowHeight="15" x14ac:dyDescent="0.25"/>
  <cols>
    <col min="1" max="1" width="5.85546875" customWidth="1"/>
    <col min="2" max="2" width="17.85546875" customWidth="1"/>
    <col min="3" max="3" width="6.85546875" customWidth="1"/>
    <col min="4" max="6" width="8" customWidth="1"/>
    <col min="7" max="7" width="8.7109375" customWidth="1"/>
    <col min="8" max="8" width="12.140625" customWidth="1"/>
    <col min="9" max="9" width="5.5703125" customWidth="1"/>
    <col min="10" max="10" width="13" customWidth="1"/>
  </cols>
  <sheetData>
    <row r="1" spans="1:10" x14ac:dyDescent="0.25">
      <c r="A1" t="s">
        <v>26</v>
      </c>
      <c r="B1" t="s">
        <v>138</v>
      </c>
      <c r="C1" t="s">
        <v>52</v>
      </c>
      <c r="D1" t="s">
        <v>24</v>
      </c>
      <c r="E1" t="s">
        <v>43</v>
      </c>
      <c r="F1" t="s">
        <v>45</v>
      </c>
      <c r="G1" t="s">
        <v>46</v>
      </c>
      <c r="H1" t="s">
        <v>47</v>
      </c>
      <c r="I1" t="s">
        <v>49</v>
      </c>
      <c r="J1" t="s">
        <v>51</v>
      </c>
    </row>
    <row r="2" spans="1:10" x14ac:dyDescent="0.25">
      <c r="A2">
        <f t="shared" ref="A2:A16" si="0">CEILING(16 *(E2/$D$32),1)</f>
        <v>1</v>
      </c>
      <c r="B2" t="s">
        <v>140</v>
      </c>
      <c r="C2">
        <v>1</v>
      </c>
      <c r="D2">
        <f>ROUND((C2/$C$32)*200, 0)</f>
        <v>1</v>
      </c>
      <c r="E2">
        <f>SUM($D$2:D2)</f>
        <v>1</v>
      </c>
      <c r="F2">
        <v>190</v>
      </c>
      <c r="G2">
        <f>(F2*D2)</f>
        <v>190</v>
      </c>
      <c r="H2">
        <f>SUM($G$2:G2)</f>
        <v>190</v>
      </c>
      <c r="I2">
        <f>CEILING(((G2/$C$34)/5),1)</f>
        <v>1</v>
      </c>
      <c r="J2">
        <f>SUM($I$2:I2)</f>
        <v>1</v>
      </c>
    </row>
    <row r="3" spans="1:10" x14ac:dyDescent="0.25">
      <c r="A3">
        <f t="shared" si="0"/>
        <v>1</v>
      </c>
      <c r="B3" t="s">
        <v>139</v>
      </c>
      <c r="C3">
        <v>1</v>
      </c>
      <c r="D3">
        <f t="shared" ref="D3:D31" si="1">ROUND((C3/$C$32)*200, 0)</f>
        <v>1</v>
      </c>
      <c r="E3">
        <f>SUM($D$2:D3)</f>
        <v>2</v>
      </c>
      <c r="F3">
        <v>180</v>
      </c>
      <c r="G3">
        <f t="shared" ref="G3:G31" si="2">(F3*D3)</f>
        <v>180</v>
      </c>
      <c r="H3">
        <f>SUM($G$2:G3)</f>
        <v>370</v>
      </c>
      <c r="I3">
        <f t="shared" ref="I3:I31" si="3">CEILING(((G3/$C$34)/5),1)</f>
        <v>1</v>
      </c>
      <c r="J3">
        <f>SUM($I$2:I3)</f>
        <v>2</v>
      </c>
    </row>
    <row r="4" spans="1:10" x14ac:dyDescent="0.25">
      <c r="A4">
        <f t="shared" si="0"/>
        <v>1</v>
      </c>
      <c r="B4" t="s">
        <v>139</v>
      </c>
      <c r="C4">
        <v>1</v>
      </c>
      <c r="D4">
        <f t="shared" si="1"/>
        <v>1</v>
      </c>
      <c r="E4">
        <f>SUM($D$2:D4)</f>
        <v>3</v>
      </c>
      <c r="F4">
        <v>170</v>
      </c>
      <c r="G4">
        <f t="shared" si="2"/>
        <v>170</v>
      </c>
      <c r="H4">
        <f>SUM($G$2:G4)</f>
        <v>540</v>
      </c>
      <c r="I4">
        <f t="shared" si="3"/>
        <v>1</v>
      </c>
      <c r="J4">
        <f>SUM($I$2:I4)</f>
        <v>3</v>
      </c>
    </row>
    <row r="5" spans="1:10" x14ac:dyDescent="0.25">
      <c r="A5">
        <f t="shared" si="0"/>
        <v>1</v>
      </c>
      <c r="B5" t="s">
        <v>139</v>
      </c>
      <c r="C5">
        <v>2</v>
      </c>
      <c r="D5">
        <f t="shared" si="1"/>
        <v>3</v>
      </c>
      <c r="E5">
        <f>SUM($D$2:D5)</f>
        <v>6</v>
      </c>
      <c r="F5">
        <v>160</v>
      </c>
      <c r="G5">
        <f t="shared" si="2"/>
        <v>480</v>
      </c>
      <c r="H5">
        <f>SUM($G$2:G5)</f>
        <v>1020</v>
      </c>
      <c r="I5">
        <f t="shared" si="3"/>
        <v>2</v>
      </c>
      <c r="J5">
        <f>SUM($I$2:I5)</f>
        <v>5</v>
      </c>
    </row>
    <row r="6" spans="1:10" x14ac:dyDescent="0.25">
      <c r="A6">
        <f t="shared" si="0"/>
        <v>2</v>
      </c>
      <c r="B6" t="s">
        <v>141</v>
      </c>
      <c r="C6">
        <v>3</v>
      </c>
      <c r="D6">
        <f t="shared" si="1"/>
        <v>4</v>
      </c>
      <c r="E6">
        <f>SUM($D$2:D6)</f>
        <v>10</v>
      </c>
      <c r="F6">
        <v>150</v>
      </c>
      <c r="G6">
        <f t="shared" si="2"/>
        <v>600</v>
      </c>
      <c r="H6">
        <f>SUM($G$2:G6)</f>
        <v>1620</v>
      </c>
      <c r="I6">
        <f t="shared" si="3"/>
        <v>3</v>
      </c>
      <c r="J6">
        <f>SUM($I$2:I6)</f>
        <v>8</v>
      </c>
    </row>
    <row r="7" spans="1:10" x14ac:dyDescent="0.25">
      <c r="A7">
        <f t="shared" si="0"/>
        <v>3</v>
      </c>
      <c r="B7" t="s">
        <v>141</v>
      </c>
      <c r="C7">
        <v>4</v>
      </c>
      <c r="D7">
        <f t="shared" si="1"/>
        <v>5</v>
      </c>
      <c r="E7">
        <f>SUM($D$2:D7)</f>
        <v>15</v>
      </c>
      <c r="F7">
        <v>140</v>
      </c>
      <c r="G7">
        <f t="shared" si="2"/>
        <v>700</v>
      </c>
      <c r="H7">
        <f>SUM($G$2:G7)</f>
        <v>2320</v>
      </c>
      <c r="I7">
        <f t="shared" si="3"/>
        <v>3</v>
      </c>
      <c r="J7">
        <f>SUM($I$2:I7)</f>
        <v>11</v>
      </c>
    </row>
    <row r="8" spans="1:10" x14ac:dyDescent="0.25">
      <c r="A8">
        <f t="shared" si="0"/>
        <v>4</v>
      </c>
      <c r="B8" t="s">
        <v>141</v>
      </c>
      <c r="C8">
        <v>5</v>
      </c>
      <c r="D8">
        <f t="shared" si="1"/>
        <v>7</v>
      </c>
      <c r="E8">
        <f>SUM($D$2:D8)</f>
        <v>22</v>
      </c>
      <c r="F8">
        <v>130</v>
      </c>
      <c r="G8">
        <f t="shared" si="2"/>
        <v>910</v>
      </c>
      <c r="H8">
        <f>SUM($G$2:G8)</f>
        <v>3230</v>
      </c>
      <c r="I8">
        <f t="shared" si="3"/>
        <v>4</v>
      </c>
      <c r="J8">
        <f>SUM($I$2:I8)</f>
        <v>15</v>
      </c>
    </row>
    <row r="9" spans="1:10" x14ac:dyDescent="0.25">
      <c r="A9">
        <f t="shared" si="0"/>
        <v>5</v>
      </c>
      <c r="B9" t="s">
        <v>100</v>
      </c>
      <c r="C9">
        <v>6</v>
      </c>
      <c r="D9">
        <f t="shared" si="1"/>
        <v>8</v>
      </c>
      <c r="E9">
        <f>SUM($D$2:D9)</f>
        <v>30</v>
      </c>
      <c r="F9">
        <v>120</v>
      </c>
      <c r="G9">
        <f t="shared" si="2"/>
        <v>960</v>
      </c>
      <c r="H9">
        <f>SUM($G$2:G9)</f>
        <v>4190</v>
      </c>
      <c r="I9">
        <f t="shared" si="3"/>
        <v>4</v>
      </c>
      <c r="J9">
        <f>SUM($I$2:I9)</f>
        <v>19</v>
      </c>
    </row>
    <row r="10" spans="1:10" x14ac:dyDescent="0.25">
      <c r="A10">
        <f t="shared" si="0"/>
        <v>7</v>
      </c>
      <c r="B10" t="s">
        <v>100</v>
      </c>
      <c r="C10">
        <v>6</v>
      </c>
      <c r="D10">
        <f t="shared" si="1"/>
        <v>8</v>
      </c>
      <c r="E10">
        <f>SUM($D$2:D10)</f>
        <v>38</v>
      </c>
      <c r="F10">
        <v>110</v>
      </c>
      <c r="G10">
        <f t="shared" si="2"/>
        <v>880</v>
      </c>
      <c r="H10">
        <f>SUM($G$2:G10)</f>
        <v>5070</v>
      </c>
      <c r="I10">
        <f t="shared" si="3"/>
        <v>4</v>
      </c>
      <c r="J10">
        <f>SUM($I$2:I10)</f>
        <v>23</v>
      </c>
    </row>
    <row r="11" spans="1:10" x14ac:dyDescent="0.25">
      <c r="A11">
        <f t="shared" si="0"/>
        <v>8</v>
      </c>
      <c r="B11" t="s">
        <v>100</v>
      </c>
      <c r="C11">
        <v>7</v>
      </c>
      <c r="D11">
        <f t="shared" si="1"/>
        <v>9</v>
      </c>
      <c r="E11">
        <f>SUM($D$2:D11)</f>
        <v>47</v>
      </c>
      <c r="F11">
        <v>100</v>
      </c>
      <c r="G11">
        <f t="shared" si="2"/>
        <v>900</v>
      </c>
      <c r="H11">
        <f>SUM($G$2:G11)</f>
        <v>5970</v>
      </c>
      <c r="I11">
        <f t="shared" si="3"/>
        <v>4</v>
      </c>
      <c r="J11">
        <f>SUM($I$2:I11)</f>
        <v>27</v>
      </c>
    </row>
    <row r="12" spans="1:10" x14ac:dyDescent="0.25">
      <c r="A12">
        <f t="shared" si="0"/>
        <v>9</v>
      </c>
      <c r="B12" t="s">
        <v>142</v>
      </c>
      <c r="C12">
        <v>7</v>
      </c>
      <c r="D12">
        <f t="shared" si="1"/>
        <v>9</v>
      </c>
      <c r="E12">
        <f>SUM($D$2:D12)</f>
        <v>56</v>
      </c>
      <c r="F12">
        <v>90</v>
      </c>
      <c r="G12">
        <f t="shared" si="2"/>
        <v>810</v>
      </c>
      <c r="H12">
        <f>SUM($G$2:G12)</f>
        <v>6780</v>
      </c>
      <c r="I12">
        <f t="shared" si="3"/>
        <v>4</v>
      </c>
      <c r="J12">
        <f>SUM($I$2:I12)</f>
        <v>31</v>
      </c>
    </row>
    <row r="13" spans="1:10" x14ac:dyDescent="0.25">
      <c r="A13">
        <f t="shared" si="0"/>
        <v>11</v>
      </c>
      <c r="B13" t="s">
        <v>142</v>
      </c>
      <c r="C13">
        <v>8</v>
      </c>
      <c r="D13">
        <f t="shared" si="1"/>
        <v>11</v>
      </c>
      <c r="E13">
        <f>SUM($D$2:D13)</f>
        <v>67</v>
      </c>
      <c r="F13">
        <v>80</v>
      </c>
      <c r="G13">
        <f t="shared" si="2"/>
        <v>880</v>
      </c>
      <c r="H13">
        <f>SUM($G$2:G13)</f>
        <v>7660</v>
      </c>
      <c r="I13">
        <f t="shared" si="3"/>
        <v>4</v>
      </c>
      <c r="J13">
        <f>SUM($I$2:I13)</f>
        <v>35</v>
      </c>
    </row>
    <row r="14" spans="1:10" x14ac:dyDescent="0.25">
      <c r="A14">
        <f t="shared" si="0"/>
        <v>13</v>
      </c>
      <c r="B14" t="s">
        <v>134</v>
      </c>
      <c r="C14">
        <v>8</v>
      </c>
      <c r="D14">
        <f t="shared" si="1"/>
        <v>11</v>
      </c>
      <c r="E14">
        <f>SUM($D$2:D14)</f>
        <v>78</v>
      </c>
      <c r="F14">
        <v>70</v>
      </c>
      <c r="G14">
        <f t="shared" si="2"/>
        <v>770</v>
      </c>
      <c r="H14">
        <f>SUM($G$2:G14)</f>
        <v>8430</v>
      </c>
      <c r="I14">
        <f t="shared" si="3"/>
        <v>4</v>
      </c>
      <c r="J14">
        <f>SUM($I$2:I14)</f>
        <v>39</v>
      </c>
    </row>
    <row r="15" spans="1:10" x14ac:dyDescent="0.25">
      <c r="A15">
        <f t="shared" si="0"/>
        <v>15</v>
      </c>
      <c r="B15" t="s">
        <v>134</v>
      </c>
      <c r="C15">
        <v>8</v>
      </c>
      <c r="D15">
        <f t="shared" si="1"/>
        <v>11</v>
      </c>
      <c r="E15">
        <f>SUM($D$2:D15)</f>
        <v>89</v>
      </c>
      <c r="F15">
        <v>60</v>
      </c>
      <c r="G15">
        <f t="shared" si="2"/>
        <v>660</v>
      </c>
      <c r="H15">
        <f>SUM($G$2:G15)</f>
        <v>9090</v>
      </c>
      <c r="I15">
        <f t="shared" si="3"/>
        <v>3</v>
      </c>
      <c r="J15">
        <f>SUM($I$2:I15)</f>
        <v>42</v>
      </c>
    </row>
    <row r="16" spans="1:10" x14ac:dyDescent="0.25">
      <c r="A16">
        <f t="shared" si="0"/>
        <v>16</v>
      </c>
      <c r="B16" t="s">
        <v>134</v>
      </c>
      <c r="C16">
        <v>8</v>
      </c>
      <c r="D16">
        <f t="shared" si="1"/>
        <v>11</v>
      </c>
      <c r="E16">
        <f>SUM($D$2:D16)</f>
        <v>100</v>
      </c>
      <c r="F16">
        <v>50</v>
      </c>
      <c r="G16">
        <f t="shared" si="2"/>
        <v>550</v>
      </c>
      <c r="H16">
        <f>SUM($G$2:G16)</f>
        <v>9640</v>
      </c>
      <c r="I16">
        <f t="shared" si="3"/>
        <v>3</v>
      </c>
      <c r="J16">
        <f>SUM($I$2:I16)</f>
        <v>45</v>
      </c>
    </row>
    <row r="17" spans="2:10" x14ac:dyDescent="0.25">
      <c r="B17" t="s">
        <v>134</v>
      </c>
      <c r="C17">
        <v>8</v>
      </c>
      <c r="D17">
        <f t="shared" si="1"/>
        <v>11</v>
      </c>
      <c r="E17">
        <f>SUM($D$2:D17)</f>
        <v>111</v>
      </c>
      <c r="F17">
        <v>50</v>
      </c>
      <c r="G17">
        <f t="shared" si="2"/>
        <v>550</v>
      </c>
      <c r="H17">
        <f>SUM($G$2:G17)</f>
        <v>10190</v>
      </c>
      <c r="I17">
        <f t="shared" si="3"/>
        <v>3</v>
      </c>
      <c r="J17">
        <f>SUM($I$2:I17)</f>
        <v>48</v>
      </c>
    </row>
    <row r="18" spans="2:10" x14ac:dyDescent="0.25">
      <c r="B18" t="s">
        <v>134</v>
      </c>
      <c r="C18">
        <v>8</v>
      </c>
      <c r="D18">
        <f t="shared" si="1"/>
        <v>11</v>
      </c>
      <c r="E18">
        <f>SUM($D$2:D18)</f>
        <v>122</v>
      </c>
      <c r="F18">
        <v>60</v>
      </c>
      <c r="G18">
        <f t="shared" si="2"/>
        <v>660</v>
      </c>
      <c r="H18">
        <f>SUM($G$2:G18)</f>
        <v>10850</v>
      </c>
      <c r="I18">
        <f t="shared" si="3"/>
        <v>3</v>
      </c>
      <c r="J18">
        <f>SUM($I$2:I18)</f>
        <v>51</v>
      </c>
    </row>
    <row r="19" spans="2:10" x14ac:dyDescent="0.25">
      <c r="B19" t="s">
        <v>134</v>
      </c>
      <c r="C19">
        <v>8</v>
      </c>
      <c r="D19">
        <f t="shared" si="1"/>
        <v>11</v>
      </c>
      <c r="E19">
        <f>SUM($D$2:D19)</f>
        <v>133</v>
      </c>
      <c r="F19">
        <v>70</v>
      </c>
      <c r="G19">
        <f t="shared" si="2"/>
        <v>770</v>
      </c>
      <c r="H19">
        <f>SUM($G$2:G19)</f>
        <v>11620</v>
      </c>
      <c r="I19">
        <f t="shared" si="3"/>
        <v>4</v>
      </c>
      <c r="J19">
        <f>SUM($I$2:I19)</f>
        <v>55</v>
      </c>
    </row>
    <row r="20" spans="2:10" x14ac:dyDescent="0.25">
      <c r="B20" t="s">
        <v>137</v>
      </c>
      <c r="C20">
        <v>8</v>
      </c>
      <c r="D20">
        <f t="shared" si="1"/>
        <v>11</v>
      </c>
      <c r="E20">
        <f>SUM($D$2:D20)</f>
        <v>144</v>
      </c>
      <c r="F20">
        <v>80</v>
      </c>
      <c r="G20">
        <f t="shared" si="2"/>
        <v>880</v>
      </c>
      <c r="H20">
        <f>SUM($G$2:G20)</f>
        <v>12500</v>
      </c>
      <c r="I20">
        <f t="shared" si="3"/>
        <v>4</v>
      </c>
      <c r="J20">
        <f>SUM($I$2:I20)</f>
        <v>59</v>
      </c>
    </row>
    <row r="21" spans="2:10" x14ac:dyDescent="0.25">
      <c r="B21" t="s">
        <v>137</v>
      </c>
      <c r="C21">
        <v>7</v>
      </c>
      <c r="D21">
        <f t="shared" si="1"/>
        <v>9</v>
      </c>
      <c r="E21">
        <f>SUM($D$2:D21)</f>
        <v>153</v>
      </c>
      <c r="F21">
        <v>90</v>
      </c>
      <c r="G21">
        <f t="shared" si="2"/>
        <v>810</v>
      </c>
      <c r="H21">
        <f>SUM($G$2:G21)</f>
        <v>13310</v>
      </c>
      <c r="I21">
        <f t="shared" si="3"/>
        <v>4</v>
      </c>
      <c r="J21">
        <f>SUM($I$2:I21)</f>
        <v>63</v>
      </c>
    </row>
    <row r="22" spans="2:10" x14ac:dyDescent="0.25">
      <c r="B22" t="s">
        <v>98</v>
      </c>
      <c r="C22">
        <v>7</v>
      </c>
      <c r="D22">
        <f t="shared" si="1"/>
        <v>9</v>
      </c>
      <c r="E22">
        <f>SUM($D$2:D22)</f>
        <v>162</v>
      </c>
      <c r="F22">
        <v>100</v>
      </c>
      <c r="G22">
        <f t="shared" si="2"/>
        <v>900</v>
      </c>
      <c r="H22">
        <f>SUM($G$2:G22)</f>
        <v>14210</v>
      </c>
      <c r="I22">
        <f t="shared" si="3"/>
        <v>4</v>
      </c>
      <c r="J22">
        <f>SUM($I$2:I22)</f>
        <v>67</v>
      </c>
    </row>
    <row r="23" spans="2:10" x14ac:dyDescent="0.25">
      <c r="B23" t="s">
        <v>98</v>
      </c>
      <c r="C23">
        <v>6</v>
      </c>
      <c r="D23">
        <f t="shared" si="1"/>
        <v>8</v>
      </c>
      <c r="E23">
        <f>SUM($D$2:D23)</f>
        <v>170</v>
      </c>
      <c r="F23">
        <v>110</v>
      </c>
      <c r="G23">
        <f t="shared" si="2"/>
        <v>880</v>
      </c>
      <c r="H23">
        <f>SUM($G$2:G23)</f>
        <v>15090</v>
      </c>
      <c r="I23">
        <f t="shared" si="3"/>
        <v>4</v>
      </c>
      <c r="J23">
        <f>SUM($I$2:I23)</f>
        <v>71</v>
      </c>
    </row>
    <row r="24" spans="2:10" x14ac:dyDescent="0.25">
      <c r="B24" t="s">
        <v>98</v>
      </c>
      <c r="C24">
        <v>6</v>
      </c>
      <c r="D24">
        <f t="shared" si="1"/>
        <v>8</v>
      </c>
      <c r="E24">
        <f>SUM($D$2:D24)</f>
        <v>178</v>
      </c>
      <c r="F24">
        <v>120</v>
      </c>
      <c r="G24">
        <f t="shared" si="2"/>
        <v>960</v>
      </c>
      <c r="H24">
        <f>SUM($G$2:G24)</f>
        <v>16050</v>
      </c>
      <c r="I24">
        <f t="shared" si="3"/>
        <v>4</v>
      </c>
      <c r="J24">
        <f>SUM($I$2:I24)</f>
        <v>75</v>
      </c>
    </row>
    <row r="25" spans="2:10" x14ac:dyDescent="0.25">
      <c r="B25" t="s">
        <v>135</v>
      </c>
      <c r="C25">
        <v>5</v>
      </c>
      <c r="D25">
        <f t="shared" si="1"/>
        <v>7</v>
      </c>
      <c r="E25">
        <f>SUM($D$2:D25)</f>
        <v>185</v>
      </c>
      <c r="F25">
        <v>130</v>
      </c>
      <c r="G25">
        <f t="shared" si="2"/>
        <v>910</v>
      </c>
      <c r="H25">
        <f>SUM($G$2:G25)</f>
        <v>16960</v>
      </c>
      <c r="I25">
        <f t="shared" si="3"/>
        <v>4</v>
      </c>
      <c r="J25">
        <f>SUM($I$2:I25)</f>
        <v>79</v>
      </c>
    </row>
    <row r="26" spans="2:10" x14ac:dyDescent="0.25">
      <c r="B26" t="s">
        <v>135</v>
      </c>
      <c r="C26">
        <v>4</v>
      </c>
      <c r="D26">
        <f t="shared" si="1"/>
        <v>5</v>
      </c>
      <c r="E26">
        <f>SUM($D$2:D26)</f>
        <v>190</v>
      </c>
      <c r="F26">
        <v>140</v>
      </c>
      <c r="G26">
        <f t="shared" si="2"/>
        <v>700</v>
      </c>
      <c r="H26">
        <f>SUM($G$2:G26)</f>
        <v>17660</v>
      </c>
      <c r="I26">
        <f t="shared" si="3"/>
        <v>3</v>
      </c>
      <c r="J26">
        <f>SUM($I$2:I26)</f>
        <v>82</v>
      </c>
    </row>
    <row r="27" spans="2:10" x14ac:dyDescent="0.25">
      <c r="B27" t="s">
        <v>135</v>
      </c>
      <c r="C27">
        <v>3</v>
      </c>
      <c r="D27">
        <f t="shared" si="1"/>
        <v>4</v>
      </c>
      <c r="E27">
        <f>SUM($D$2:D27)</f>
        <v>194</v>
      </c>
      <c r="F27">
        <v>150</v>
      </c>
      <c r="G27">
        <f t="shared" si="2"/>
        <v>600</v>
      </c>
      <c r="H27">
        <f>SUM($G$2:G27)</f>
        <v>18260</v>
      </c>
      <c r="I27">
        <f t="shared" si="3"/>
        <v>3</v>
      </c>
      <c r="J27">
        <f>SUM($I$2:I27)</f>
        <v>85</v>
      </c>
    </row>
    <row r="28" spans="2:10" x14ac:dyDescent="0.25">
      <c r="B28" t="s">
        <v>97</v>
      </c>
      <c r="C28">
        <v>2</v>
      </c>
      <c r="D28">
        <f t="shared" si="1"/>
        <v>3</v>
      </c>
      <c r="E28">
        <f>SUM($D$2:D28)</f>
        <v>197</v>
      </c>
      <c r="F28">
        <v>160</v>
      </c>
      <c r="G28">
        <f t="shared" si="2"/>
        <v>480</v>
      </c>
      <c r="H28">
        <f>SUM($G$2:G28)</f>
        <v>18740</v>
      </c>
      <c r="I28">
        <f t="shared" si="3"/>
        <v>2</v>
      </c>
      <c r="J28">
        <f>SUM($I$2:I28)</f>
        <v>87</v>
      </c>
    </row>
    <row r="29" spans="2:10" x14ac:dyDescent="0.25">
      <c r="B29" t="s">
        <v>97</v>
      </c>
      <c r="C29">
        <v>1</v>
      </c>
      <c r="D29">
        <f t="shared" si="1"/>
        <v>1</v>
      </c>
      <c r="E29">
        <f>SUM($D$2:D29)</f>
        <v>198</v>
      </c>
      <c r="F29">
        <v>170</v>
      </c>
      <c r="G29">
        <f t="shared" si="2"/>
        <v>170</v>
      </c>
      <c r="H29">
        <f>SUM($G$2:G29)</f>
        <v>18910</v>
      </c>
      <c r="I29">
        <f t="shared" si="3"/>
        <v>1</v>
      </c>
      <c r="J29">
        <f>SUM($I$2:I29)</f>
        <v>88</v>
      </c>
    </row>
    <row r="30" spans="2:10" x14ac:dyDescent="0.25">
      <c r="B30" t="s">
        <v>97</v>
      </c>
      <c r="C30">
        <v>1</v>
      </c>
      <c r="D30">
        <f t="shared" si="1"/>
        <v>1</v>
      </c>
      <c r="E30">
        <f>SUM($D$2:D30)</f>
        <v>199</v>
      </c>
      <c r="F30">
        <v>180</v>
      </c>
      <c r="G30">
        <f t="shared" si="2"/>
        <v>180</v>
      </c>
      <c r="H30">
        <f>SUM($G$2:G30)</f>
        <v>19090</v>
      </c>
      <c r="I30">
        <f t="shared" si="3"/>
        <v>1</v>
      </c>
      <c r="J30">
        <f>SUM($I$2:I30)</f>
        <v>89</v>
      </c>
    </row>
    <row r="31" spans="2:10" x14ac:dyDescent="0.25">
      <c r="B31" t="s">
        <v>136</v>
      </c>
      <c r="C31">
        <v>1</v>
      </c>
      <c r="D31">
        <f t="shared" si="1"/>
        <v>1</v>
      </c>
      <c r="E31">
        <f>SUM($D$2:D31)</f>
        <v>200</v>
      </c>
      <c r="F31">
        <v>190</v>
      </c>
      <c r="G31">
        <f t="shared" si="2"/>
        <v>190</v>
      </c>
      <c r="H31">
        <f>SUM($G$2:G31)</f>
        <v>19280</v>
      </c>
      <c r="I31">
        <f t="shared" si="3"/>
        <v>1</v>
      </c>
      <c r="J31">
        <f>SUM($I$2:I31)</f>
        <v>90</v>
      </c>
    </row>
    <row r="32" spans="2:10" ht="15.75" thickBot="1" x14ac:dyDescent="0.3">
      <c r="B32" s="1" t="s">
        <v>50</v>
      </c>
      <c r="C32" s="2">
        <f>SUM(C2:C31)</f>
        <v>150</v>
      </c>
      <c r="D32" s="2">
        <f>SUM(D2:D16)</f>
        <v>100</v>
      </c>
      <c r="E32" s="3"/>
      <c r="F32" s="3"/>
      <c r="G32" s="2">
        <f>SUM(G2:G16)</f>
        <v>9640</v>
      </c>
      <c r="H32" s="3"/>
      <c r="I32" s="2">
        <f>SUM(I2:I31)</f>
        <v>90</v>
      </c>
    </row>
    <row r="33" spans="2:3" ht="15.75" thickTop="1" x14ac:dyDescent="0.25"/>
    <row r="34" spans="2:3" x14ac:dyDescent="0.25">
      <c r="B34" s="1" t="s">
        <v>48</v>
      </c>
      <c r="C34">
        <v>50</v>
      </c>
    </row>
    <row r="36" spans="2:3" x14ac:dyDescent="0.25">
      <c r="B36" s="1"/>
    </row>
    <row r="37" spans="2:3" x14ac:dyDescent="0.25">
      <c r="B3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N21" sqref="N21"/>
    </sheetView>
  </sheetViews>
  <sheetFormatPr defaultRowHeight="15" x14ac:dyDescent="0.25"/>
  <cols>
    <col min="1" max="1" width="5.85546875" customWidth="1"/>
    <col min="2" max="2" width="18.5703125" customWidth="1"/>
    <col min="3" max="3" width="6.85546875" customWidth="1"/>
    <col min="4" max="6" width="8" customWidth="1"/>
    <col min="7" max="7" width="8.7109375" customWidth="1"/>
    <col min="8" max="8" width="12.140625" customWidth="1"/>
    <col min="9" max="9" width="5.5703125" customWidth="1"/>
    <col min="10" max="10" width="13" customWidth="1"/>
    <col min="12" max="12" width="12.7109375" customWidth="1"/>
    <col min="13" max="13" width="13.140625" customWidth="1"/>
  </cols>
  <sheetData>
    <row r="1" spans="1:13" x14ac:dyDescent="0.25">
      <c r="A1" t="s">
        <v>26</v>
      </c>
      <c r="B1" t="s">
        <v>77</v>
      </c>
      <c r="C1" t="s">
        <v>52</v>
      </c>
      <c r="D1" t="s">
        <v>24</v>
      </c>
      <c r="E1" t="s">
        <v>43</v>
      </c>
      <c r="F1" t="s">
        <v>45</v>
      </c>
      <c r="G1" t="s">
        <v>46</v>
      </c>
      <c r="H1" t="s">
        <v>47</v>
      </c>
      <c r="I1" t="s">
        <v>49</v>
      </c>
      <c r="J1" t="s">
        <v>51</v>
      </c>
      <c r="L1" t="s">
        <v>143</v>
      </c>
      <c r="M1" t="s">
        <v>157</v>
      </c>
    </row>
    <row r="2" spans="1:13" x14ac:dyDescent="0.25">
      <c r="A2">
        <f t="shared" ref="A2:A16" si="0">CEILING(16 *(E2/$D$17),1)</f>
        <v>1</v>
      </c>
      <c r="B2">
        <v>1</v>
      </c>
      <c r="C2">
        <v>3</v>
      </c>
      <c r="D2">
        <f t="shared" ref="D2:D16" si="1">ROUND((C2/$C$17)*100, 0)</f>
        <v>5</v>
      </c>
      <c r="E2">
        <f>SUM($D$2:D2)</f>
        <v>5</v>
      </c>
      <c r="F2">
        <v>100</v>
      </c>
      <c r="G2">
        <f t="shared" ref="G2:G16" si="2">(F2*D2)</f>
        <v>500</v>
      </c>
      <c r="H2">
        <f>SUM($G$2:G2)</f>
        <v>500</v>
      </c>
      <c r="I2">
        <f t="shared" ref="I2:I16" si="3">CEILING((G2/$C$19),1)</f>
        <v>10</v>
      </c>
      <c r="J2">
        <f>SUM($I$2:I2)</f>
        <v>10</v>
      </c>
      <c r="L2" t="s">
        <v>144</v>
      </c>
      <c r="M2" t="s">
        <v>170</v>
      </c>
    </row>
    <row r="3" spans="1:13" x14ac:dyDescent="0.25">
      <c r="A3">
        <f t="shared" si="0"/>
        <v>2</v>
      </c>
      <c r="B3">
        <v>2</v>
      </c>
      <c r="C3">
        <v>3</v>
      </c>
      <c r="D3">
        <f t="shared" si="1"/>
        <v>5</v>
      </c>
      <c r="E3">
        <f>SUM($D$2:D3)</f>
        <v>10</v>
      </c>
      <c r="F3">
        <v>100</v>
      </c>
      <c r="G3">
        <f t="shared" si="2"/>
        <v>500</v>
      </c>
      <c r="H3">
        <f>SUM($G$2:G3)</f>
        <v>1000</v>
      </c>
      <c r="I3">
        <f t="shared" si="3"/>
        <v>10</v>
      </c>
      <c r="J3">
        <f>SUM($I$2:I3)</f>
        <v>20</v>
      </c>
      <c r="L3" t="s">
        <v>142</v>
      </c>
      <c r="M3" t="s">
        <v>172</v>
      </c>
    </row>
    <row r="4" spans="1:13" x14ac:dyDescent="0.25">
      <c r="A4">
        <f t="shared" si="0"/>
        <v>3</v>
      </c>
      <c r="B4">
        <v>3</v>
      </c>
      <c r="C4">
        <v>3</v>
      </c>
      <c r="D4">
        <f t="shared" si="1"/>
        <v>5</v>
      </c>
      <c r="E4">
        <f>SUM($D$2:D4)</f>
        <v>15</v>
      </c>
      <c r="F4">
        <v>125</v>
      </c>
      <c r="G4">
        <f t="shared" si="2"/>
        <v>625</v>
      </c>
      <c r="H4">
        <f>SUM($G$2:G4)</f>
        <v>1625</v>
      </c>
      <c r="I4">
        <f t="shared" si="3"/>
        <v>13</v>
      </c>
      <c r="J4">
        <f>SUM($I$2:I4)</f>
        <v>33</v>
      </c>
      <c r="L4" t="s">
        <v>145</v>
      </c>
      <c r="M4" t="s">
        <v>171</v>
      </c>
    </row>
    <row r="5" spans="1:13" x14ac:dyDescent="0.25">
      <c r="A5">
        <f t="shared" si="0"/>
        <v>4</v>
      </c>
      <c r="B5">
        <v>4</v>
      </c>
      <c r="C5">
        <v>3</v>
      </c>
      <c r="D5">
        <f t="shared" si="1"/>
        <v>5</v>
      </c>
      <c r="E5">
        <f>SUM($D$2:D5)</f>
        <v>20</v>
      </c>
      <c r="F5">
        <v>125</v>
      </c>
      <c r="G5">
        <f t="shared" si="2"/>
        <v>625</v>
      </c>
      <c r="H5">
        <f>SUM($G$2:G5)</f>
        <v>2250</v>
      </c>
      <c r="I5">
        <f t="shared" si="3"/>
        <v>13</v>
      </c>
      <c r="J5">
        <f>SUM($I$2:I5)</f>
        <v>46</v>
      </c>
      <c r="L5" t="s">
        <v>146</v>
      </c>
      <c r="M5" t="s">
        <v>167</v>
      </c>
    </row>
    <row r="6" spans="1:13" x14ac:dyDescent="0.25">
      <c r="A6">
        <f t="shared" si="0"/>
        <v>5</v>
      </c>
      <c r="B6">
        <v>5</v>
      </c>
      <c r="C6">
        <v>4</v>
      </c>
      <c r="D6">
        <f t="shared" si="1"/>
        <v>6</v>
      </c>
      <c r="E6">
        <f>SUM($D$2:D6)</f>
        <v>26</v>
      </c>
      <c r="F6">
        <v>200</v>
      </c>
      <c r="G6">
        <f t="shared" si="2"/>
        <v>1200</v>
      </c>
      <c r="H6">
        <f>SUM($G$2:G6)</f>
        <v>3450</v>
      </c>
      <c r="I6">
        <f t="shared" si="3"/>
        <v>24</v>
      </c>
      <c r="J6">
        <f>SUM($I$2:I6)</f>
        <v>70</v>
      </c>
      <c r="L6" t="s">
        <v>147</v>
      </c>
      <c r="M6" t="s">
        <v>166</v>
      </c>
    </row>
    <row r="7" spans="1:13" x14ac:dyDescent="0.25">
      <c r="A7">
        <f t="shared" si="0"/>
        <v>6</v>
      </c>
      <c r="B7">
        <v>6</v>
      </c>
      <c r="C7">
        <v>4</v>
      </c>
      <c r="D7">
        <f t="shared" si="1"/>
        <v>6</v>
      </c>
      <c r="E7">
        <f>SUM($D$2:D7)</f>
        <v>32</v>
      </c>
      <c r="F7">
        <v>225</v>
      </c>
      <c r="G7">
        <f t="shared" si="2"/>
        <v>1350</v>
      </c>
      <c r="H7">
        <f>SUM($G$2:G7)</f>
        <v>4800</v>
      </c>
      <c r="I7">
        <f t="shared" si="3"/>
        <v>27</v>
      </c>
      <c r="J7">
        <f>SUM($I$2:I7)</f>
        <v>97</v>
      </c>
      <c r="L7" t="s">
        <v>148</v>
      </c>
      <c r="M7" t="s">
        <v>165</v>
      </c>
    </row>
    <row r="8" spans="1:13" x14ac:dyDescent="0.25">
      <c r="A8">
        <f t="shared" si="0"/>
        <v>7</v>
      </c>
      <c r="B8">
        <v>7</v>
      </c>
      <c r="C8">
        <v>4</v>
      </c>
      <c r="D8">
        <f t="shared" si="1"/>
        <v>6</v>
      </c>
      <c r="E8">
        <f>SUM($D$2:D8)</f>
        <v>38</v>
      </c>
      <c r="F8">
        <v>250</v>
      </c>
      <c r="G8">
        <f t="shared" si="2"/>
        <v>1500</v>
      </c>
      <c r="H8">
        <f>SUM($G$2:G8)</f>
        <v>6300</v>
      </c>
      <c r="I8">
        <f t="shared" si="3"/>
        <v>30</v>
      </c>
      <c r="J8">
        <f>SUM($I$2:I8)</f>
        <v>127</v>
      </c>
      <c r="L8" t="s">
        <v>90</v>
      </c>
      <c r="M8" t="s">
        <v>169</v>
      </c>
    </row>
    <row r="9" spans="1:13" x14ac:dyDescent="0.25">
      <c r="A9">
        <f t="shared" si="0"/>
        <v>8</v>
      </c>
      <c r="B9">
        <v>8</v>
      </c>
      <c r="C9">
        <v>5</v>
      </c>
      <c r="D9">
        <f t="shared" si="1"/>
        <v>8</v>
      </c>
      <c r="E9">
        <f>SUM($D$2:D9)</f>
        <v>46</v>
      </c>
      <c r="F9">
        <v>300</v>
      </c>
      <c r="G9">
        <f t="shared" si="2"/>
        <v>2400</v>
      </c>
      <c r="H9">
        <f>SUM($G$2:G9)</f>
        <v>8700</v>
      </c>
      <c r="I9">
        <f t="shared" si="3"/>
        <v>48</v>
      </c>
      <c r="J9">
        <f>SUM($I$2:I9)</f>
        <v>175</v>
      </c>
      <c r="L9" t="s">
        <v>149</v>
      </c>
      <c r="M9" t="s">
        <v>168</v>
      </c>
    </row>
    <row r="10" spans="1:13" x14ac:dyDescent="0.25">
      <c r="A10">
        <f t="shared" si="0"/>
        <v>9</v>
      </c>
      <c r="B10">
        <v>9</v>
      </c>
      <c r="C10">
        <v>5</v>
      </c>
      <c r="D10">
        <f t="shared" si="1"/>
        <v>8</v>
      </c>
      <c r="E10">
        <f>SUM($D$2:D10)</f>
        <v>54</v>
      </c>
      <c r="F10">
        <v>350</v>
      </c>
      <c r="G10">
        <f t="shared" si="2"/>
        <v>2800</v>
      </c>
      <c r="H10">
        <f>SUM($G$2:G10)</f>
        <v>11500</v>
      </c>
      <c r="I10">
        <f t="shared" si="3"/>
        <v>56</v>
      </c>
      <c r="J10">
        <f>SUM($I$2:I10)</f>
        <v>231</v>
      </c>
      <c r="L10" t="s">
        <v>150</v>
      </c>
      <c r="M10" t="s">
        <v>163</v>
      </c>
    </row>
    <row r="11" spans="1:13" x14ac:dyDescent="0.25">
      <c r="A11">
        <f t="shared" si="0"/>
        <v>10</v>
      </c>
      <c r="B11">
        <v>10</v>
      </c>
      <c r="C11">
        <v>5</v>
      </c>
      <c r="D11">
        <f t="shared" si="1"/>
        <v>8</v>
      </c>
      <c r="E11">
        <f>SUM($D$2:D11)</f>
        <v>62</v>
      </c>
      <c r="F11">
        <v>400</v>
      </c>
      <c r="G11">
        <f t="shared" si="2"/>
        <v>3200</v>
      </c>
      <c r="H11">
        <f>SUM($G$2:G11)</f>
        <v>14700</v>
      </c>
      <c r="I11">
        <f t="shared" si="3"/>
        <v>64</v>
      </c>
      <c r="J11">
        <f>SUM($I$2:I11)</f>
        <v>295</v>
      </c>
      <c r="L11" t="s">
        <v>151</v>
      </c>
      <c r="M11" t="s">
        <v>164</v>
      </c>
    </row>
    <row r="12" spans="1:13" x14ac:dyDescent="0.25">
      <c r="A12">
        <f t="shared" si="0"/>
        <v>12</v>
      </c>
      <c r="B12">
        <v>11</v>
      </c>
      <c r="C12">
        <v>6</v>
      </c>
      <c r="D12">
        <f t="shared" si="1"/>
        <v>9</v>
      </c>
      <c r="E12">
        <f>SUM($D$2:D12)</f>
        <v>71</v>
      </c>
      <c r="F12">
        <v>450</v>
      </c>
      <c r="G12">
        <f t="shared" si="2"/>
        <v>4050</v>
      </c>
      <c r="H12">
        <f>SUM($G$2:G12)</f>
        <v>18750</v>
      </c>
      <c r="I12">
        <f t="shared" si="3"/>
        <v>81</v>
      </c>
      <c r="J12">
        <f>SUM($I$2:I12)</f>
        <v>376</v>
      </c>
      <c r="L12" t="s">
        <v>152</v>
      </c>
      <c r="M12" t="s">
        <v>162</v>
      </c>
    </row>
    <row r="13" spans="1:13" x14ac:dyDescent="0.25">
      <c r="A13">
        <f t="shared" si="0"/>
        <v>13</v>
      </c>
      <c r="B13">
        <v>12</v>
      </c>
      <c r="C13">
        <v>6</v>
      </c>
      <c r="D13">
        <f t="shared" si="1"/>
        <v>9</v>
      </c>
      <c r="E13">
        <f>SUM($D$2:D13)</f>
        <v>80</v>
      </c>
      <c r="F13">
        <v>500</v>
      </c>
      <c r="G13">
        <f t="shared" si="2"/>
        <v>4500</v>
      </c>
      <c r="H13">
        <f>SUM($G$2:G13)</f>
        <v>23250</v>
      </c>
      <c r="I13">
        <f t="shared" si="3"/>
        <v>90</v>
      </c>
      <c r="J13">
        <f>SUM($I$2:I13)</f>
        <v>466</v>
      </c>
      <c r="L13" t="s">
        <v>153</v>
      </c>
      <c r="M13" t="s">
        <v>161</v>
      </c>
    </row>
    <row r="14" spans="1:13" x14ac:dyDescent="0.25">
      <c r="A14">
        <f t="shared" si="0"/>
        <v>15</v>
      </c>
      <c r="B14">
        <v>13</v>
      </c>
      <c r="C14">
        <v>6</v>
      </c>
      <c r="D14">
        <f t="shared" si="1"/>
        <v>9</v>
      </c>
      <c r="E14">
        <f>SUM($D$2:D14)</f>
        <v>89</v>
      </c>
      <c r="F14">
        <v>550</v>
      </c>
      <c r="G14">
        <f t="shared" si="2"/>
        <v>4950</v>
      </c>
      <c r="H14">
        <f>SUM($G$2:G14)</f>
        <v>28200</v>
      </c>
      <c r="I14">
        <f t="shared" si="3"/>
        <v>99</v>
      </c>
      <c r="J14">
        <f>SUM($I$2:I14)</f>
        <v>565</v>
      </c>
      <c r="L14" t="s">
        <v>154</v>
      </c>
      <c r="M14" t="s">
        <v>160</v>
      </c>
    </row>
    <row r="15" spans="1:13" x14ac:dyDescent="0.25">
      <c r="A15">
        <f t="shared" si="0"/>
        <v>16</v>
      </c>
      <c r="B15">
        <v>14</v>
      </c>
      <c r="C15">
        <v>6</v>
      </c>
      <c r="D15">
        <f t="shared" si="1"/>
        <v>9</v>
      </c>
      <c r="E15">
        <f>SUM($D$2:D15)</f>
        <v>98</v>
      </c>
      <c r="F15">
        <v>600</v>
      </c>
      <c r="G15">
        <f t="shared" si="2"/>
        <v>5400</v>
      </c>
      <c r="H15">
        <f>SUM($G$2:G15)</f>
        <v>33600</v>
      </c>
      <c r="I15">
        <f t="shared" si="3"/>
        <v>108</v>
      </c>
      <c r="J15">
        <f>SUM($I$2:I15)</f>
        <v>673</v>
      </c>
      <c r="L15" t="s">
        <v>155</v>
      </c>
      <c r="M15" t="s">
        <v>159</v>
      </c>
    </row>
    <row r="16" spans="1:13" x14ac:dyDescent="0.25">
      <c r="A16">
        <f t="shared" si="0"/>
        <v>16</v>
      </c>
      <c r="B16">
        <v>15</v>
      </c>
      <c r="C16">
        <v>1</v>
      </c>
      <c r="D16">
        <f t="shared" si="1"/>
        <v>2</v>
      </c>
      <c r="E16">
        <f>SUM($D$2:D16)</f>
        <v>100</v>
      </c>
      <c r="F16">
        <v>1500</v>
      </c>
      <c r="G16">
        <f t="shared" si="2"/>
        <v>3000</v>
      </c>
      <c r="H16">
        <f>SUM($G$2:G16)</f>
        <v>36600</v>
      </c>
      <c r="I16">
        <f t="shared" si="3"/>
        <v>60</v>
      </c>
      <c r="J16">
        <f>SUM($I$2:I16)</f>
        <v>733</v>
      </c>
      <c r="L16" t="s">
        <v>156</v>
      </c>
      <c r="M16" t="s">
        <v>158</v>
      </c>
    </row>
    <row r="17" spans="2:16" ht="15.75" thickBot="1" x14ac:dyDescent="0.3">
      <c r="B17" s="1" t="s">
        <v>50</v>
      </c>
      <c r="C17" s="2">
        <f>SUM(C2:C16)</f>
        <v>64</v>
      </c>
      <c r="D17" s="2">
        <f>SUM(D2:D16)</f>
        <v>100</v>
      </c>
      <c r="E17" s="3"/>
      <c r="F17" s="3"/>
      <c r="G17" s="2">
        <f>SUM(G2:G16)</f>
        <v>36600</v>
      </c>
      <c r="H17" s="3"/>
      <c r="I17" s="2">
        <f>SUM(I2:I16)</f>
        <v>733</v>
      </c>
    </row>
    <row r="18" spans="2:16" ht="15.75" thickTop="1" x14ac:dyDescent="0.25"/>
    <row r="19" spans="2:16" x14ac:dyDescent="0.25">
      <c r="B19" s="1" t="s">
        <v>48</v>
      </c>
      <c r="C19">
        <v>50</v>
      </c>
      <c r="L19" s="1" t="s">
        <v>126</v>
      </c>
      <c r="M19">
        <v>5</v>
      </c>
      <c r="N19" t="s">
        <v>174</v>
      </c>
      <c r="O19">
        <f>($M$20-$M$19)/100</f>
        <v>1.75</v>
      </c>
    </row>
    <row r="20" spans="2:16" x14ac:dyDescent="0.25">
      <c r="L20" s="1" t="s">
        <v>127</v>
      </c>
      <c r="M20">
        <v>180</v>
      </c>
      <c r="N20" t="s">
        <v>173</v>
      </c>
      <c r="O20">
        <f>ROUND($O$19*0.3937,2)</f>
        <v>0.69</v>
      </c>
      <c r="P20">
        <f>ROUNDUP((($O$19*$M$21)+$M$19)*0.3937,2)</f>
        <v>36.419999999999995</v>
      </c>
    </row>
    <row r="21" spans="2:16" x14ac:dyDescent="0.25">
      <c r="B21" s="1"/>
      <c r="L21" s="1" t="s">
        <v>175</v>
      </c>
      <c r="M21">
        <v>50</v>
      </c>
    </row>
    <row r="22" spans="2:16" x14ac:dyDescent="0.25">
      <c r="B22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Bust</vt:lpstr>
      <vt:lpstr>Ass</vt:lpstr>
      <vt:lpstr>Waist</vt:lpstr>
      <vt:lpstr>Hips</vt:lpstr>
      <vt:lpstr>Face</vt:lpstr>
      <vt:lpstr>Penis</vt:lpstr>
      <vt:lpstr>Balls</vt:lpstr>
      <vt:lpstr>Hormones</vt:lpstr>
      <vt:lpstr>General</vt:lpstr>
      <vt:lpstr>Colors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2016-12-05T18:53:58Z</dcterms:modified>
</cp:coreProperties>
</file>