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3040" windowHeight="9924" activeTab="2"/>
  </bookViews>
  <sheets>
    <sheet name="Resumen" sheetId="3" r:id="rId1"/>
    <sheet name="Trabajadores_%_Nacional" sheetId="1" r:id="rId2"/>
    <sheet name="PIB Construcción" sheetId="2" r:id="rId3"/>
    <sheet name="IMACON" sheetId="8" r:id="rId4"/>
    <sheet name="m2" sheetId="4" r:id="rId5"/>
    <sheet name="%_Certificacion" sheetId="7" r:id="rId6"/>
    <sheet name="Hoja1" sheetId="9" r:id="rId7"/>
    <sheet name="LEED_input" sheetId="5" r:id="rId8"/>
    <sheet name="CES_input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66" i="2"/>
  <c r="E65" i="2"/>
  <c r="E64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3" i="2"/>
  <c r="E12" i="2"/>
  <c r="E11" i="2"/>
  <c r="E10" i="2"/>
  <c r="E9" i="2"/>
  <c r="E8" i="2"/>
  <c r="E7" i="2"/>
  <c r="E6" i="2"/>
  <c r="E5" i="2"/>
  <c r="E4" i="2"/>
  <c r="E3" i="2"/>
  <c r="E2" i="2"/>
  <c r="D65" i="2"/>
  <c r="D64" i="2"/>
  <c r="D63" i="2"/>
  <c r="E63" i="2" s="1"/>
  <c r="D62" i="2"/>
  <c r="D61" i="2"/>
  <c r="D60" i="2"/>
  <c r="D59" i="2"/>
  <c r="D58" i="2"/>
  <c r="D57" i="2"/>
  <c r="D56" i="2"/>
  <c r="D55" i="2"/>
  <c r="D54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D66" i="2" l="1"/>
  <c r="E66" i="2" s="1"/>
  <c r="T14" i="2" l="1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D14" i="2" l="1"/>
  <c r="T27" i="2" l="1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D27" i="2" s="1"/>
  <c r="F27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D40" i="2" s="1"/>
  <c r="T53" i="2" l="1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D53" i="2" l="1"/>
  <c r="E2" i="7"/>
  <c r="F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A14" i="7"/>
  <c r="E14" i="7"/>
  <c r="F14" i="7"/>
  <c r="A15" i="7"/>
  <c r="F15" i="7" s="1"/>
  <c r="E15" i="7"/>
  <c r="A16" i="7"/>
  <c r="E16" i="7" s="1"/>
  <c r="F16" i="7"/>
  <c r="A17" i="7"/>
  <c r="E17" i="7"/>
  <c r="F17" i="7"/>
  <c r="A18" i="7"/>
  <c r="E18" i="7"/>
  <c r="F18" i="7"/>
  <c r="A19" i="7"/>
  <c r="F19" i="7" s="1"/>
  <c r="E19" i="7"/>
  <c r="A20" i="7"/>
  <c r="E20" i="7" s="1"/>
  <c r="F20" i="7"/>
  <c r="A21" i="7"/>
  <c r="E21" i="7"/>
  <c r="F21" i="7"/>
  <c r="A22" i="7"/>
  <c r="F22" i="7" s="1"/>
  <c r="E22" i="7"/>
  <c r="A23" i="7"/>
  <c r="F23" i="7" s="1"/>
  <c r="E23" i="7"/>
  <c r="A24" i="7"/>
  <c r="E24" i="7" s="1"/>
  <c r="F24" i="7"/>
  <c r="A25" i="7"/>
  <c r="E25" i="7"/>
  <c r="F25" i="7"/>
  <c r="A26" i="7"/>
  <c r="F26" i="7" s="1"/>
  <c r="E26" i="7"/>
  <c r="A27" i="7"/>
  <c r="F27" i="7" s="1"/>
  <c r="E27" i="7"/>
  <c r="A28" i="7"/>
  <c r="E28" i="7" s="1"/>
  <c r="F28" i="7"/>
  <c r="A29" i="7"/>
  <c r="E29" i="7"/>
  <c r="F29" i="7"/>
  <c r="A30" i="7"/>
  <c r="E30" i="7"/>
  <c r="A31" i="7"/>
  <c r="E31" i="7" s="1"/>
  <c r="A32" i="7"/>
  <c r="F32" i="7"/>
  <c r="A33" i="7"/>
  <c r="E33" i="7"/>
  <c r="F33" i="7"/>
  <c r="A34" i="7"/>
  <c r="E34" i="7" s="1"/>
  <c r="A35" i="7"/>
  <c r="E35" i="7" s="1"/>
  <c r="A36" i="7"/>
  <c r="F36" i="7" s="1"/>
  <c r="A37" i="7"/>
  <c r="E37" i="7"/>
  <c r="F37" i="7"/>
  <c r="A38" i="7"/>
  <c r="E38" i="7" s="1"/>
  <c r="A39" i="7"/>
  <c r="E39" i="7"/>
  <c r="A40" i="7"/>
  <c r="F40" i="7" s="1"/>
  <c r="A41" i="7"/>
  <c r="E41" i="7"/>
  <c r="F41" i="7"/>
  <c r="A42" i="7"/>
  <c r="E42" i="7"/>
  <c r="A43" i="7"/>
  <c r="E43" i="7" s="1"/>
  <c r="A44" i="7"/>
  <c r="F44" i="7"/>
  <c r="A45" i="7"/>
  <c r="E45" i="7"/>
  <c r="F45" i="7"/>
  <c r="A46" i="7"/>
  <c r="E46" i="7"/>
  <c r="A47" i="7"/>
  <c r="E47" i="7" s="1"/>
  <c r="A48" i="7"/>
  <c r="F48" i="7"/>
  <c r="A49" i="7"/>
  <c r="E49" i="7"/>
  <c r="F49" i="7"/>
  <c r="A50" i="7"/>
  <c r="E50" i="7" s="1"/>
  <c r="A51" i="7"/>
  <c r="E51" i="7"/>
  <c r="A52" i="7"/>
  <c r="F52" i="7" s="1"/>
  <c r="A53" i="7"/>
  <c r="E53" i="7"/>
  <c r="F53" i="7"/>
  <c r="A54" i="7"/>
  <c r="E54" i="7" s="1"/>
  <c r="A55" i="7"/>
  <c r="E55" i="7"/>
  <c r="A56" i="7"/>
  <c r="F56" i="7" s="1"/>
  <c r="A57" i="7"/>
  <c r="E57" i="7"/>
  <c r="F57" i="7"/>
  <c r="A59" i="7"/>
  <c r="E59" i="7" s="1"/>
  <c r="A61" i="7"/>
  <c r="E61" i="7"/>
  <c r="F61" i="7"/>
  <c r="A63" i="7"/>
  <c r="E63" i="7" s="1"/>
  <c r="A65" i="7"/>
  <c r="E65" i="7"/>
  <c r="F65" i="7"/>
  <c r="A66" i="7"/>
  <c r="E66" i="7" s="1"/>
  <c r="A68" i="7"/>
  <c r="F68" i="7" s="1"/>
  <c r="A69" i="7"/>
  <c r="E69" i="7"/>
  <c r="F69" i="7"/>
  <c r="A73" i="7"/>
  <c r="E73" i="7"/>
  <c r="F73" i="7"/>
  <c r="A75" i="7"/>
  <c r="A77" i="7"/>
  <c r="E77" i="7"/>
  <c r="F77" i="7"/>
  <c r="A81" i="7"/>
  <c r="E81" i="7"/>
  <c r="F81" i="7"/>
  <c r="A85" i="7"/>
  <c r="E85" i="7"/>
  <c r="F85" i="7"/>
  <c r="A89" i="7"/>
  <c r="E89" i="7" s="1"/>
  <c r="F89" i="7"/>
  <c r="A93" i="7"/>
  <c r="F93" i="7" s="1"/>
  <c r="E93" i="7"/>
  <c r="A97" i="7"/>
  <c r="F97" i="7" s="1"/>
  <c r="E97" i="7"/>
  <c r="A101" i="7"/>
  <c r="F101" i="7" s="1"/>
  <c r="E101" i="7"/>
  <c r="A105" i="7"/>
  <c r="F105" i="7" s="1"/>
  <c r="E105" i="7"/>
  <c r="A109" i="7"/>
  <c r="F109" i="7" s="1"/>
  <c r="E109" i="7"/>
  <c r="A113" i="7"/>
  <c r="F113" i="7" s="1"/>
  <c r="E113" i="7"/>
  <c r="A117" i="7"/>
  <c r="F117" i="7" s="1"/>
  <c r="E117" i="7"/>
  <c r="F3" i="9"/>
  <c r="F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E3" i="9"/>
  <c r="E2" i="9"/>
  <c r="E2" i="4"/>
  <c r="D2" i="4" s="1"/>
  <c r="F3" i="4"/>
  <c r="D3" i="7" s="1"/>
  <c r="F2" i="4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86" i="4"/>
  <c r="D75" i="4"/>
  <c r="F4" i="4"/>
  <c r="D4" i="7" s="1"/>
  <c r="F5" i="4"/>
  <c r="D5" i="7" s="1"/>
  <c r="F6" i="4"/>
  <c r="F7" i="4"/>
  <c r="D7" i="7" s="1"/>
  <c r="F8" i="4"/>
  <c r="D8" i="7" s="1"/>
  <c r="F9" i="4"/>
  <c r="D9" i="7" s="1"/>
  <c r="F10" i="4"/>
  <c r="D10" i="7" s="1"/>
  <c r="F11" i="4"/>
  <c r="D11" i="7" s="1"/>
  <c r="F12" i="4"/>
  <c r="D12" i="7" s="1"/>
  <c r="F13" i="4"/>
  <c r="D13" i="7" s="1"/>
  <c r="F14" i="4"/>
  <c r="E14" i="4" s="1"/>
  <c r="F15" i="4"/>
  <c r="D15" i="7" s="1"/>
  <c r="F16" i="4"/>
  <c r="D16" i="7" s="1"/>
  <c r="F17" i="4"/>
  <c r="D17" i="7" s="1"/>
  <c r="F18" i="4"/>
  <c r="F19" i="4"/>
  <c r="D19" i="7" s="1"/>
  <c r="F20" i="4"/>
  <c r="F21" i="4"/>
  <c r="D21" i="7" s="1"/>
  <c r="F22" i="4"/>
  <c r="F23" i="4"/>
  <c r="F24" i="4"/>
  <c r="F25" i="4"/>
  <c r="D25" i="7" s="1"/>
  <c r="F26" i="4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F27" i="4"/>
  <c r="F28" i="4"/>
  <c r="F29" i="4"/>
  <c r="D29" i="7" s="1"/>
  <c r="F30" i="4"/>
  <c r="F31" i="4"/>
  <c r="F32" i="4"/>
  <c r="F33" i="4"/>
  <c r="D33" i="7" s="1"/>
  <c r="F34" i="4"/>
  <c r="F35" i="4"/>
  <c r="F36" i="4"/>
  <c r="F37" i="4"/>
  <c r="D37" i="7" s="1"/>
  <c r="F38" i="4"/>
  <c r="E38" i="4" s="1"/>
  <c r="F39" i="4"/>
  <c r="F40" i="4"/>
  <c r="F41" i="4"/>
  <c r="D41" i="7" s="1"/>
  <c r="F42" i="4"/>
  <c r="F43" i="4"/>
  <c r="F44" i="4"/>
  <c r="F45" i="4"/>
  <c r="D45" i="7" s="1"/>
  <c r="F46" i="4"/>
  <c r="F47" i="4"/>
  <c r="F48" i="4"/>
  <c r="F49" i="4"/>
  <c r="D49" i="7" s="1"/>
  <c r="F50" i="4"/>
  <c r="E50" i="4" s="1"/>
  <c r="E51" i="4" s="1"/>
  <c r="D50" i="4"/>
  <c r="F51" i="4"/>
  <c r="F52" i="4"/>
  <c r="F53" i="4"/>
  <c r="D53" i="7" s="1"/>
  <c r="F54" i="4"/>
  <c r="F55" i="4"/>
  <c r="F56" i="4"/>
  <c r="F57" i="4"/>
  <c r="D57" i="7" s="1"/>
  <c r="F58" i="4"/>
  <c r="F59" i="4"/>
  <c r="F60" i="4"/>
  <c r="F61" i="4"/>
  <c r="D61" i="7" s="1"/>
  <c r="F62" i="4"/>
  <c r="E62" i="4" s="1"/>
  <c r="F63" i="4"/>
  <c r="F64" i="4"/>
  <c r="F65" i="4"/>
  <c r="D65" i="7" s="1"/>
  <c r="F66" i="4"/>
  <c r="F67" i="4"/>
  <c r="F68" i="4"/>
  <c r="F69" i="4"/>
  <c r="D69" i="7" s="1"/>
  <c r="F70" i="4"/>
  <c r="F71" i="4"/>
  <c r="F72" i="4"/>
  <c r="F73" i="4"/>
  <c r="D73" i="7" s="1"/>
  <c r="F74" i="4"/>
  <c r="E74" i="4" s="1"/>
  <c r="E75" i="4" s="1"/>
  <c r="E76" i="4" s="1"/>
  <c r="E77" i="4" s="1"/>
  <c r="D77" i="4" s="1"/>
  <c r="F75" i="4"/>
  <c r="F76" i="4"/>
  <c r="F77" i="4"/>
  <c r="D77" i="7" s="1"/>
  <c r="F78" i="4"/>
  <c r="F79" i="4"/>
  <c r="F80" i="4"/>
  <c r="F81" i="4"/>
  <c r="D81" i="7" s="1"/>
  <c r="F82" i="4"/>
  <c r="F83" i="4"/>
  <c r="F84" i="4"/>
  <c r="F85" i="4"/>
  <c r="D85" i="7" s="1"/>
  <c r="F86" i="4"/>
  <c r="E86" i="4" s="1"/>
  <c r="E87" i="4" s="1"/>
  <c r="E88" i="4" s="1"/>
  <c r="F87" i="4"/>
  <c r="F88" i="4"/>
  <c r="F89" i="4"/>
  <c r="F90" i="4"/>
  <c r="F91" i="4"/>
  <c r="F92" i="4"/>
  <c r="F93" i="4"/>
  <c r="F94" i="4"/>
  <c r="F95" i="4"/>
  <c r="F96" i="4"/>
  <c r="F97" i="4"/>
  <c r="F98" i="4"/>
  <c r="E98" i="4" s="1"/>
  <c r="E99" i="4" s="1"/>
  <c r="D99" i="4" s="1"/>
  <c r="F99" i="4"/>
  <c r="F100" i="4"/>
  <c r="F101" i="4"/>
  <c r="F102" i="4"/>
  <c r="F103" i="4"/>
  <c r="F104" i="4"/>
  <c r="F105" i="4"/>
  <c r="F106" i="4"/>
  <c r="F107" i="4"/>
  <c r="F108" i="4"/>
  <c r="F109" i="4"/>
  <c r="F110" i="4"/>
  <c r="E110" i="4" s="1"/>
  <c r="F111" i="4"/>
  <c r="F112" i="4"/>
  <c r="F113" i="4"/>
  <c r="F114" i="4"/>
  <c r="F115" i="4"/>
  <c r="F116" i="4"/>
  <c r="F117" i="4"/>
  <c r="F118" i="4"/>
  <c r="L2" i="4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N110" i="4"/>
  <c r="N111" i="4"/>
  <c r="N112" i="4" s="1"/>
  <c r="N113" i="4" s="1"/>
  <c r="N114" i="4" s="1"/>
  <c r="N115" i="4" s="1"/>
  <c r="N116" i="4" s="1"/>
  <c r="N117" i="4" s="1"/>
  <c r="N118" i="4" s="1"/>
  <c r="M110" i="4"/>
  <c r="M111" i="4"/>
  <c r="M112" i="4" s="1"/>
  <c r="M113" i="4" s="1"/>
  <c r="M114" i="4" s="1"/>
  <c r="M115" i="4" s="1"/>
  <c r="M116" i="4" s="1"/>
  <c r="M117" i="4" s="1"/>
  <c r="M118" i="4" s="1"/>
  <c r="L110" i="4"/>
  <c r="L111" i="4" s="1"/>
  <c r="L112" i="4" s="1"/>
  <c r="L113" i="4" s="1"/>
  <c r="L114" i="4" s="1"/>
  <c r="L115" i="4" s="1"/>
  <c r="L116" i="4" s="1"/>
  <c r="L117" i="4" s="1"/>
  <c r="L118" i="4" s="1"/>
  <c r="N98" i="4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L98" i="4"/>
  <c r="L99" i="4" s="1"/>
  <c r="L100" i="4"/>
  <c r="L101" i="4" s="1"/>
  <c r="L102" i="4" s="1"/>
  <c r="L103" i="4" s="1"/>
  <c r="L104" i="4" s="1"/>
  <c r="L105" i="4" s="1"/>
  <c r="L106" i="4" s="1"/>
  <c r="L107" i="4" s="1"/>
  <c r="L108" i="4" s="1"/>
  <c r="L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N74" i="4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M74" i="4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N62" i="4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M62" i="4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L62" i="4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N50" i="4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M50" i="4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L50" i="4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N38" i="4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M38" i="4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N26" i="4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M26" i="4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L26" i="4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N14" i="4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L14" i="4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D3" i="1"/>
  <c r="D4" i="1"/>
  <c r="D5" i="1"/>
  <c r="D6" i="1"/>
  <c r="D2" i="1"/>
  <c r="D51" i="4"/>
  <c r="D28" i="4"/>
  <c r="D30" i="4"/>
  <c r="D32" i="4"/>
  <c r="D33" i="4"/>
  <c r="D34" i="4"/>
  <c r="D37" i="4"/>
  <c r="D36" i="4"/>
  <c r="E52" i="4" l="1"/>
  <c r="E39" i="4"/>
  <c r="D38" i="4"/>
  <c r="D26" i="4"/>
  <c r="D98" i="4"/>
  <c r="D6" i="9"/>
  <c r="E15" i="4"/>
  <c r="D14" i="4"/>
  <c r="D6" i="7"/>
  <c r="D9" i="9"/>
  <c r="D35" i="4"/>
  <c r="D31" i="4"/>
  <c r="D29" i="4"/>
  <c r="D27" i="4"/>
  <c r="E111" i="4"/>
  <c r="D110" i="4"/>
  <c r="E100" i="4"/>
  <c r="D88" i="4"/>
  <c r="E89" i="4"/>
  <c r="E63" i="4"/>
  <c r="D62" i="4"/>
  <c r="D87" i="4"/>
  <c r="D74" i="4"/>
  <c r="D76" i="4"/>
  <c r="E78" i="4"/>
  <c r="E3" i="4"/>
  <c r="D10" i="9"/>
  <c r="F75" i="7"/>
  <c r="D75" i="7"/>
  <c r="E75" i="7"/>
  <c r="A87" i="7"/>
  <c r="D2" i="7"/>
  <c r="D11" i="9"/>
  <c r="D7" i="9"/>
  <c r="D8" i="9"/>
  <c r="D4" i="9"/>
  <c r="D2" i="9"/>
  <c r="D3" i="9"/>
  <c r="D5" i="9"/>
  <c r="G73" i="7"/>
  <c r="A80" i="7"/>
  <c r="A78" i="7"/>
  <c r="A71" i="7"/>
  <c r="G69" i="7"/>
  <c r="A64" i="7"/>
  <c r="A62" i="7"/>
  <c r="F55" i="7"/>
  <c r="D55" i="7"/>
  <c r="G53" i="7"/>
  <c r="E48" i="7"/>
  <c r="D48" i="7"/>
  <c r="D46" i="7"/>
  <c r="F46" i="7"/>
  <c r="F39" i="7"/>
  <c r="D39" i="7"/>
  <c r="G37" i="7"/>
  <c r="E32" i="7"/>
  <c r="D32" i="7"/>
  <c r="D30" i="7"/>
  <c r="F30" i="7"/>
  <c r="G21" i="7"/>
  <c r="G19" i="7"/>
  <c r="D117" i="7"/>
  <c r="G117" i="7" s="1"/>
  <c r="D113" i="7"/>
  <c r="G113" i="7" s="1"/>
  <c r="D109" i="7"/>
  <c r="G109" i="7" s="1"/>
  <c r="D105" i="7"/>
  <c r="G105" i="7" s="1"/>
  <c r="D101" i="7"/>
  <c r="G101" i="7" s="1"/>
  <c r="D97" i="7"/>
  <c r="G97" i="7" s="1"/>
  <c r="D93" i="7"/>
  <c r="G93" i="7" s="1"/>
  <c r="G85" i="7"/>
  <c r="G81" i="7"/>
  <c r="A67" i="7"/>
  <c r="G65" i="7"/>
  <c r="A60" i="7"/>
  <c r="A58" i="7"/>
  <c r="F51" i="7"/>
  <c r="G51" i="7" s="1"/>
  <c r="D51" i="7"/>
  <c r="G49" i="7"/>
  <c r="E44" i="7"/>
  <c r="D44" i="7"/>
  <c r="D42" i="7"/>
  <c r="F42" i="7"/>
  <c r="G42" i="7" s="1"/>
  <c r="F35" i="7"/>
  <c r="G35" i="7" s="1"/>
  <c r="D35" i="7"/>
  <c r="G33" i="7"/>
  <c r="G16" i="7"/>
  <c r="D89" i="7"/>
  <c r="G89" i="7" s="1"/>
  <c r="G77" i="7"/>
  <c r="F63" i="7"/>
  <c r="G63" i="7" s="1"/>
  <c r="D63" i="7"/>
  <c r="G61" i="7"/>
  <c r="E56" i="7"/>
  <c r="D56" i="7"/>
  <c r="D54" i="7"/>
  <c r="F54" i="7"/>
  <c r="G54" i="7" s="1"/>
  <c r="F47" i="7"/>
  <c r="G47" i="7" s="1"/>
  <c r="D47" i="7"/>
  <c r="G45" i="7"/>
  <c r="E40" i="7"/>
  <c r="D40" i="7"/>
  <c r="D38" i="7"/>
  <c r="F38" i="7"/>
  <c r="G38" i="7" s="1"/>
  <c r="F31" i="7"/>
  <c r="G31" i="7" s="1"/>
  <c r="D31" i="7"/>
  <c r="G29" i="7"/>
  <c r="G15" i="7"/>
  <c r="E68" i="7"/>
  <c r="G68" i="7" s="1"/>
  <c r="D68" i="7"/>
  <c r="D66" i="7"/>
  <c r="F66" i="7"/>
  <c r="G66" i="7" s="1"/>
  <c r="F59" i="7"/>
  <c r="G59" i="7" s="1"/>
  <c r="D59" i="7"/>
  <c r="G57" i="7"/>
  <c r="G55" i="7"/>
  <c r="E52" i="7"/>
  <c r="G52" i="7" s="1"/>
  <c r="D52" i="7"/>
  <c r="D50" i="7"/>
  <c r="F50" i="7"/>
  <c r="G50" i="7" s="1"/>
  <c r="G46" i="7"/>
  <c r="F43" i="7"/>
  <c r="G43" i="7" s="1"/>
  <c r="D43" i="7"/>
  <c r="G41" i="7"/>
  <c r="G39" i="7"/>
  <c r="E36" i="7"/>
  <c r="G36" i="7" s="1"/>
  <c r="D36" i="7"/>
  <c r="D34" i="7"/>
  <c r="F34" i="7"/>
  <c r="G34" i="7" s="1"/>
  <c r="G30" i="7"/>
  <c r="G25" i="7"/>
  <c r="G18" i="7"/>
  <c r="G11" i="7"/>
  <c r="G7" i="7"/>
  <c r="G3" i="7"/>
  <c r="D28" i="7"/>
  <c r="G28" i="7" s="1"/>
  <c r="D27" i="7"/>
  <c r="G27" i="7" s="1"/>
  <c r="D24" i="7"/>
  <c r="G24" i="7" s="1"/>
  <c r="D23" i="7"/>
  <c r="G23" i="7" s="1"/>
  <c r="D20" i="7"/>
  <c r="G20" i="7" s="1"/>
  <c r="G12" i="7"/>
  <c r="G8" i="7"/>
  <c r="G4" i="7"/>
  <c r="G17" i="7"/>
  <c r="G13" i="7"/>
  <c r="G9" i="7"/>
  <c r="G5" i="7"/>
  <c r="G2" i="7"/>
  <c r="D26" i="7"/>
  <c r="G26" i="7" s="1"/>
  <c r="D22" i="7"/>
  <c r="G22" i="7" s="1"/>
  <c r="D18" i="7"/>
  <c r="D14" i="7"/>
  <c r="G14" i="7" s="1"/>
  <c r="G10" i="7"/>
  <c r="G6" i="7"/>
  <c r="G40" i="7" l="1"/>
  <c r="E60" i="7"/>
  <c r="G60" i="7" s="1"/>
  <c r="D60" i="7"/>
  <c r="A72" i="7"/>
  <c r="F60" i="7"/>
  <c r="E64" i="7"/>
  <c r="G64" i="7" s="1"/>
  <c r="D64" i="7"/>
  <c r="F64" i="7"/>
  <c r="A76" i="7"/>
  <c r="E80" i="7"/>
  <c r="G80" i="7" s="1"/>
  <c r="D80" i="7"/>
  <c r="A92" i="7"/>
  <c r="F80" i="7"/>
  <c r="G75" i="7"/>
  <c r="E64" i="4"/>
  <c r="D63" i="4"/>
  <c r="E90" i="4"/>
  <c r="D89" i="4"/>
  <c r="E112" i="4"/>
  <c r="D111" i="4"/>
  <c r="E16" i="4"/>
  <c r="D15" i="4"/>
  <c r="F67" i="7"/>
  <c r="D67" i="7"/>
  <c r="A79" i="7"/>
  <c r="E67" i="7"/>
  <c r="G67" i="7" s="1"/>
  <c r="G32" i="7"/>
  <c r="G48" i="7"/>
  <c r="F71" i="7"/>
  <c r="D71" i="7"/>
  <c r="E71" i="7"/>
  <c r="A83" i="7"/>
  <c r="D3" i="4"/>
  <c r="E4" i="4"/>
  <c r="E40" i="4"/>
  <c r="D39" i="4"/>
  <c r="G56" i="7"/>
  <c r="G44" i="7"/>
  <c r="D58" i="7"/>
  <c r="F58" i="7"/>
  <c r="A70" i="7"/>
  <c r="E58" i="7"/>
  <c r="G58" i="7" s="1"/>
  <c r="D62" i="7"/>
  <c r="F62" i="7"/>
  <c r="E62" i="7"/>
  <c r="A74" i="7"/>
  <c r="D78" i="7"/>
  <c r="F78" i="7"/>
  <c r="A90" i="7"/>
  <c r="E78" i="7"/>
  <c r="G78" i="7" s="1"/>
  <c r="D87" i="7"/>
  <c r="F87" i="7"/>
  <c r="A99" i="7"/>
  <c r="E87" i="7"/>
  <c r="G87" i="7" s="1"/>
  <c r="E79" i="4"/>
  <c r="D78" i="4"/>
  <c r="E101" i="4"/>
  <c r="D100" i="4"/>
  <c r="E53" i="4"/>
  <c r="D52" i="4"/>
  <c r="F83" i="7" l="1"/>
  <c r="D83" i="7"/>
  <c r="A95" i="7"/>
  <c r="E83" i="7"/>
  <c r="G83" i="7" s="1"/>
  <c r="D92" i="7"/>
  <c r="A104" i="7"/>
  <c r="E92" i="7"/>
  <c r="F92" i="7"/>
  <c r="E72" i="7"/>
  <c r="D72" i="7"/>
  <c r="F72" i="7"/>
  <c r="A84" i="7"/>
  <c r="E54" i="4"/>
  <c r="D53" i="4"/>
  <c r="D79" i="4"/>
  <c r="E80" i="4"/>
  <c r="E41" i="4"/>
  <c r="D40" i="4"/>
  <c r="G71" i="7"/>
  <c r="E113" i="4"/>
  <c r="D112" i="4"/>
  <c r="E65" i="4"/>
  <c r="D64" i="4"/>
  <c r="D74" i="7"/>
  <c r="F74" i="7"/>
  <c r="E74" i="7"/>
  <c r="A86" i="7"/>
  <c r="E5" i="4"/>
  <c r="D4" i="4"/>
  <c r="E102" i="4"/>
  <c r="D101" i="4"/>
  <c r="A111" i="7"/>
  <c r="E99" i="7"/>
  <c r="G99" i="7" s="1"/>
  <c r="F99" i="7"/>
  <c r="D99" i="7"/>
  <c r="D90" i="7"/>
  <c r="E90" i="7"/>
  <c r="F90" i="7"/>
  <c r="A102" i="7"/>
  <c r="G62" i="7"/>
  <c r="D70" i="7"/>
  <c r="F70" i="7"/>
  <c r="E70" i="7"/>
  <c r="A82" i="7"/>
  <c r="F79" i="7"/>
  <c r="D79" i="7"/>
  <c r="E79" i="7"/>
  <c r="G79" i="7" s="1"/>
  <c r="A91" i="7"/>
  <c r="E17" i="4"/>
  <c r="D16" i="4"/>
  <c r="E91" i="4"/>
  <c r="D90" i="4"/>
  <c r="E76" i="7"/>
  <c r="G76" i="7" s="1"/>
  <c r="D76" i="7"/>
  <c r="F76" i="7"/>
  <c r="A88" i="7"/>
  <c r="F88" i="7" l="1"/>
  <c r="D88" i="7"/>
  <c r="A100" i="7"/>
  <c r="E88" i="7"/>
  <c r="G88" i="7" s="1"/>
  <c r="D91" i="7"/>
  <c r="A103" i="7"/>
  <c r="E91" i="7"/>
  <c r="F91" i="7"/>
  <c r="D82" i="7"/>
  <c r="E82" i="7"/>
  <c r="F82" i="7"/>
  <c r="A94" i="7"/>
  <c r="E111" i="7"/>
  <c r="F111" i="7"/>
  <c r="D111" i="7"/>
  <c r="E6" i="4"/>
  <c r="D5" i="4"/>
  <c r="E114" i="4"/>
  <c r="D113" i="4"/>
  <c r="E81" i="4"/>
  <c r="D80" i="4"/>
  <c r="E84" i="7"/>
  <c r="G84" i="7" s="1"/>
  <c r="A96" i="7"/>
  <c r="F84" i="7"/>
  <c r="D84" i="7"/>
  <c r="E92" i="4"/>
  <c r="D91" i="4"/>
  <c r="G70" i="7"/>
  <c r="E102" i="7"/>
  <c r="G102" i="7" s="1"/>
  <c r="F102" i="7"/>
  <c r="D102" i="7"/>
  <c r="A114" i="7"/>
  <c r="D86" i="7"/>
  <c r="E86" i="7"/>
  <c r="F86" i="7"/>
  <c r="A98" i="7"/>
  <c r="G92" i="7"/>
  <c r="A107" i="7"/>
  <c r="E95" i="7"/>
  <c r="F95" i="7"/>
  <c r="D95" i="7"/>
  <c r="D102" i="4"/>
  <c r="E103" i="4"/>
  <c r="G74" i="7"/>
  <c r="E66" i="4"/>
  <c r="D65" i="4"/>
  <c r="D104" i="7"/>
  <c r="A116" i="7"/>
  <c r="E104" i="7"/>
  <c r="G104" i="7" s="1"/>
  <c r="F104" i="7"/>
  <c r="E18" i="4"/>
  <c r="D17" i="4"/>
  <c r="G90" i="7"/>
  <c r="E42" i="4"/>
  <c r="D41" i="4"/>
  <c r="E55" i="4"/>
  <c r="D54" i="4"/>
  <c r="G72" i="7"/>
  <c r="E56" i="4" l="1"/>
  <c r="D55" i="4"/>
  <c r="D116" i="7"/>
  <c r="E116" i="7"/>
  <c r="G116" i="7" s="1"/>
  <c r="F116" i="7"/>
  <c r="E98" i="7"/>
  <c r="G98" i="7" s="1"/>
  <c r="F98" i="7"/>
  <c r="D98" i="7"/>
  <c r="A110" i="7"/>
  <c r="E114" i="7"/>
  <c r="G114" i="7" s="1"/>
  <c r="F114" i="7"/>
  <c r="D114" i="7"/>
  <c r="E82" i="4"/>
  <c r="D81" i="4"/>
  <c r="E7" i="4"/>
  <c r="D6" i="4"/>
  <c r="E94" i="7"/>
  <c r="F94" i="7"/>
  <c r="D94" i="7"/>
  <c r="A106" i="7"/>
  <c r="E19" i="4"/>
  <c r="D18" i="4"/>
  <c r="E104" i="4"/>
  <c r="D103" i="4"/>
  <c r="G95" i="7"/>
  <c r="D96" i="7"/>
  <c r="A108" i="7"/>
  <c r="E96" i="7"/>
  <c r="F96" i="7"/>
  <c r="G91" i="7"/>
  <c r="D100" i="7"/>
  <c r="A112" i="7"/>
  <c r="E100" i="7"/>
  <c r="F100" i="7"/>
  <c r="E43" i="4"/>
  <c r="D42" i="4"/>
  <c r="E107" i="7"/>
  <c r="F107" i="7"/>
  <c r="D107" i="7"/>
  <c r="G86" i="7"/>
  <c r="E93" i="4"/>
  <c r="D92" i="4"/>
  <c r="D114" i="4"/>
  <c r="E115" i="4"/>
  <c r="G82" i="7"/>
  <c r="A115" i="7"/>
  <c r="E103" i="7"/>
  <c r="F103" i="7"/>
  <c r="D103" i="7"/>
  <c r="E67" i="4"/>
  <c r="D66" i="4"/>
  <c r="G111" i="7"/>
  <c r="D115" i="4" l="1"/>
  <c r="E116" i="4"/>
  <c r="D112" i="7"/>
  <c r="E112" i="7"/>
  <c r="F112" i="7"/>
  <c r="G96" i="7"/>
  <c r="E106" i="7"/>
  <c r="F106" i="7"/>
  <c r="D106" i="7"/>
  <c r="A118" i="7"/>
  <c r="G103" i="7"/>
  <c r="E44" i="4"/>
  <c r="D43" i="4"/>
  <c r="D108" i="7"/>
  <c r="E108" i="7"/>
  <c r="G108" i="7" s="1"/>
  <c r="F108" i="7"/>
  <c r="D104" i="4"/>
  <c r="E105" i="4"/>
  <c r="E8" i="4"/>
  <c r="D7" i="4"/>
  <c r="E68" i="4"/>
  <c r="D67" i="4"/>
  <c r="E115" i="7"/>
  <c r="G115" i="7" s="1"/>
  <c r="F115" i="7"/>
  <c r="D115" i="7"/>
  <c r="E94" i="4"/>
  <c r="D93" i="4"/>
  <c r="G107" i="7"/>
  <c r="G100" i="7"/>
  <c r="E20" i="4"/>
  <c r="D19" i="4"/>
  <c r="G94" i="7"/>
  <c r="E83" i="4"/>
  <c r="D82" i="4"/>
  <c r="E110" i="7"/>
  <c r="G110" i="7" s="1"/>
  <c r="F110" i="7"/>
  <c r="D110" i="7"/>
  <c r="E57" i="4"/>
  <c r="D56" i="4"/>
  <c r="D83" i="4" l="1"/>
  <c r="E84" i="4"/>
  <c r="E45" i="4"/>
  <c r="D44" i="4"/>
  <c r="G112" i="7"/>
  <c r="E69" i="4"/>
  <c r="D68" i="4"/>
  <c r="E9" i="4"/>
  <c r="D8" i="4"/>
  <c r="G106" i="7"/>
  <c r="E106" i="4"/>
  <c r="D105" i="4"/>
  <c r="E118" i="7"/>
  <c r="F118" i="7"/>
  <c r="D118" i="7"/>
  <c r="D116" i="4"/>
  <c r="E117" i="4"/>
  <c r="E58" i="4"/>
  <c r="D57" i="4"/>
  <c r="E21" i="4"/>
  <c r="D20" i="4"/>
  <c r="E95" i="4"/>
  <c r="D94" i="4"/>
  <c r="E118" i="4" l="1"/>
  <c r="D118" i="4" s="1"/>
  <c r="D117" i="4"/>
  <c r="G118" i="7"/>
  <c r="E10" i="4"/>
  <c r="D9" i="4"/>
  <c r="E46" i="4"/>
  <c r="D45" i="4"/>
  <c r="E22" i="4"/>
  <c r="D21" i="4"/>
  <c r="E85" i="4"/>
  <c r="D85" i="4" s="1"/>
  <c r="D84" i="4"/>
  <c r="E107" i="4"/>
  <c r="D106" i="4"/>
  <c r="E70" i="4"/>
  <c r="D69" i="4"/>
  <c r="E96" i="4"/>
  <c r="D95" i="4"/>
  <c r="E59" i="4"/>
  <c r="D58" i="4"/>
  <c r="E60" i="4" l="1"/>
  <c r="D59" i="4"/>
  <c r="E47" i="4"/>
  <c r="D46" i="4"/>
  <c r="E11" i="4"/>
  <c r="D10" i="4"/>
  <c r="E71" i="4"/>
  <c r="D70" i="4"/>
  <c r="D107" i="4"/>
  <c r="E108" i="4"/>
  <c r="E97" i="4"/>
  <c r="D97" i="4" s="1"/>
  <c r="D96" i="4"/>
  <c r="E23" i="4"/>
  <c r="D22" i="4"/>
  <c r="E12" i="4" l="1"/>
  <c r="D11" i="4"/>
  <c r="E61" i="4"/>
  <c r="D61" i="4" s="1"/>
  <c r="D60" i="4"/>
  <c r="E24" i="4"/>
  <c r="D23" i="4"/>
  <c r="E72" i="4"/>
  <c r="D71" i="4"/>
  <c r="D108" i="4"/>
  <c r="E109" i="4"/>
  <c r="D109" i="4" s="1"/>
  <c r="E48" i="4"/>
  <c r="D47" i="4"/>
  <c r="E13" i="4" l="1"/>
  <c r="D13" i="4" s="1"/>
  <c r="D12" i="4"/>
  <c r="E49" i="4"/>
  <c r="D49" i="4" s="1"/>
  <c r="D48" i="4"/>
  <c r="E73" i="4"/>
  <c r="D73" i="4" s="1"/>
  <c r="D72" i="4"/>
  <c r="E25" i="4"/>
  <c r="D25" i="4" s="1"/>
  <c r="D24" i="4"/>
</calcChain>
</file>

<file path=xl/comments1.xml><?xml version="1.0" encoding="utf-8"?>
<comments xmlns="http://schemas.openxmlformats.org/spreadsheetml/2006/main">
  <authors>
    <author>Autor</author>
  </authors>
  <commentList>
    <comment ref="A5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Agregado para prueba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acá hay diferencias de 6% aprox con el INE por las correcciones que se realizan</t>
        </r>
      </text>
    </comment>
  </commentList>
</comments>
</file>

<file path=xl/sharedStrings.xml><?xml version="1.0" encoding="utf-8"?>
<sst xmlns="http://schemas.openxmlformats.org/spreadsheetml/2006/main" count="11132" uniqueCount="1825">
  <si>
    <t>anio</t>
  </si>
  <si>
    <t>mes</t>
  </si>
  <si>
    <t>Part trabaj sector const prom anual país</t>
  </si>
  <si>
    <t>Dic</t>
  </si>
  <si>
    <t>Participacion</t>
  </si>
  <si>
    <t>Agropecuario-silvícola </t>
  </si>
  <si>
    <t>Pesca</t>
  </si>
  <si>
    <t>Minería</t>
  </si>
  <si>
    <t>Industria Manufacturera</t>
  </si>
  <si>
    <t>Electricidad, gas, agua y gestión de desechos</t>
  </si>
  <si>
    <t>Construcción</t>
  </si>
  <si>
    <t>Comercio</t>
  </si>
  <si>
    <t>Restaurantes y hoteles</t>
  </si>
  <si>
    <t>Transporte</t>
  </si>
  <si>
    <t>Comunicaciones y servicios de información</t>
  </si>
  <si>
    <t>Servicios financieros</t>
  </si>
  <si>
    <t>Servicios empresariales</t>
  </si>
  <si>
    <t>Servicios de vivienda e inmobiliarios</t>
  </si>
  <si>
    <t>Servicios personales</t>
  </si>
  <si>
    <t>Administración pública</t>
  </si>
  <si>
    <t>suma PIB</t>
  </si>
  <si>
    <t>porcentaje</t>
  </si>
  <si>
    <t>Trabajadores_%_Nacional</t>
  </si>
  <si>
    <t>info</t>
  </si>
  <si>
    <t xml:space="preserve">estadisticas laborales </t>
  </si>
  <si>
    <t>m2 Habitacional Viviendas nuevas</t>
  </si>
  <si>
    <t>m2 Habitacional Ampliaciones</t>
  </si>
  <si>
    <t>m2 No Habitacional</t>
  </si>
  <si>
    <t>m2 Industria Comercio y Establecimientos Financieros</t>
  </si>
  <si>
    <t>m2 Servicios</t>
  </si>
  <si>
    <t>Total m2 Edificaciones nuevas</t>
  </si>
  <si>
    <t>Acumulado habitacional Viviendas nuevas m2</t>
  </si>
  <si>
    <t>Acumulado Industria Comercio y Establecimientos Financieros m2</t>
  </si>
  <si>
    <t>Acumulado Servicios m2</t>
  </si>
  <si>
    <t>ID</t>
  </si>
  <si>
    <t>Isconfidential</t>
  </si>
  <si>
    <t>ProjectName</t>
  </si>
  <si>
    <t>Street</t>
  </si>
  <si>
    <t>City</t>
  </si>
  <si>
    <t>Región</t>
  </si>
  <si>
    <t>State</t>
  </si>
  <si>
    <t>N Región</t>
  </si>
  <si>
    <t>Zipcode</t>
  </si>
  <si>
    <t>Country</t>
  </si>
  <si>
    <t>LEEDSystemVersionDisplayName</t>
  </si>
  <si>
    <t>Clasificación Sistema</t>
  </si>
  <si>
    <t>PointsAchieved</t>
  </si>
  <si>
    <t>CertLevel</t>
  </si>
  <si>
    <t>CertDate</t>
  </si>
  <si>
    <t>Mes certificación</t>
  </si>
  <si>
    <t>Año certificación</t>
  </si>
  <si>
    <t>IsCertified</t>
  </si>
  <si>
    <t>OwnerTypes</t>
  </si>
  <si>
    <t>GrossSqFoot</t>
  </si>
  <si>
    <t>mt2</t>
  </si>
  <si>
    <t>TotalPropArea</t>
  </si>
  <si>
    <t>ProjectTypes</t>
  </si>
  <si>
    <t>Clasificación OGUC</t>
  </si>
  <si>
    <t>Clasificación INE</t>
  </si>
  <si>
    <t>PROGRAMA</t>
  </si>
  <si>
    <t>Clasificación CPR</t>
  </si>
  <si>
    <t>OwnerOrganization</t>
  </si>
  <si>
    <t>RegistrationDate</t>
  </si>
  <si>
    <t>Mes registro</t>
  </si>
  <si>
    <t>Año registro</t>
  </si>
  <si>
    <t>No</t>
  </si>
  <si>
    <t>TITANIUM - LA PORTADA</t>
  </si>
  <si>
    <t>AV. ISIDORA GOYENECHEA  2800</t>
  </si>
  <si>
    <t>SANTIAGO DE CHILE</t>
  </si>
  <si>
    <t>Metropolitana</t>
  </si>
  <si>
    <t xml:space="preserve"> </t>
  </si>
  <si>
    <t>RM</t>
  </si>
  <si>
    <t>CL</t>
  </si>
  <si>
    <t>LEED-CS 1.0 Pilot</t>
  </si>
  <si>
    <t>BD+C</t>
  </si>
  <si>
    <t>Gold</t>
  </si>
  <si>
    <t>Yes</t>
  </si>
  <si>
    <t>Profit Org.</t>
  </si>
  <si>
    <t>Commercial Office</t>
  </si>
  <si>
    <t>Equip. Servicios</t>
  </si>
  <si>
    <t>Ind., Com y EF</t>
  </si>
  <si>
    <t>Servicios</t>
  </si>
  <si>
    <t>Público</t>
  </si>
  <si>
    <t>INMOBILIARIA TITANIUM</t>
  </si>
  <si>
    <t>CLINICA LAS CONDES NEW H3 BUILDING</t>
  </si>
  <si>
    <t>LO FONTECILLA  441</t>
  </si>
  <si>
    <t>SANTIAGO</t>
  </si>
  <si>
    <t>LEED-NC 2.2</t>
  </si>
  <si>
    <t>Health Care</t>
  </si>
  <si>
    <t>Equip. Salud</t>
  </si>
  <si>
    <t>Salud</t>
  </si>
  <si>
    <t>INMOBILIARIA CLC S.A.</t>
  </si>
  <si>
    <t>HOTEL HANGAROA</t>
  </si>
  <si>
    <t>Avenida Pont  s/n</t>
  </si>
  <si>
    <t>Hangaroa - Easter Island</t>
  </si>
  <si>
    <t>Valparaíso</t>
  </si>
  <si>
    <t>none</t>
  </si>
  <si>
    <t>Restaurant, Hotel/Resort</t>
  </si>
  <si>
    <t>Residencial</t>
  </si>
  <si>
    <t>Homecenter SODIMAC Copiapo</t>
  </si>
  <si>
    <t>Panamericana Acceso Sur 140</t>
  </si>
  <si>
    <t>Copiapo</t>
  </si>
  <si>
    <t>Atacama</t>
  </si>
  <si>
    <t>Silver</t>
  </si>
  <si>
    <t>Retail</t>
  </si>
  <si>
    <t>Equip. Comercio</t>
  </si>
  <si>
    <t>Comercial</t>
  </si>
  <si>
    <t>EDIFICIO COSTANERA COSAS</t>
  </si>
  <si>
    <t>Almirante Pastene Street No. 333 and 311</t>
  </si>
  <si>
    <t>Providencia, Santiago</t>
  </si>
  <si>
    <t>LEED-CS 2.0</t>
  </si>
  <si>
    <t>TiempoPresente Ltda.</t>
  </si>
  <si>
    <t>Express de Lider Plaza Los Dominicos</t>
  </si>
  <si>
    <t>Av. La Plaza 590</t>
  </si>
  <si>
    <t>Santiago</t>
  </si>
  <si>
    <t>SAITEC - LIDER</t>
  </si>
  <si>
    <t>EDIFICIO DE LA CONSTRUCCION  mn</t>
  </si>
  <si>
    <t>175 Quillota St.</t>
  </si>
  <si>
    <t>Puerto Montt</t>
  </si>
  <si>
    <t>Los Lagos</t>
  </si>
  <si>
    <t>Constructoras Puerto Montt S.A.</t>
  </si>
  <si>
    <t>EDIFICIO CERRO EL PLOMO</t>
  </si>
  <si>
    <t>Calle Cerro El Plomo No.6000</t>
  </si>
  <si>
    <t>IRI Copiapo - Fundacion Teleton</t>
  </si>
  <si>
    <t>Av. Carmen Vilches esq. Pje. El Colorado</t>
  </si>
  <si>
    <t>Non-Profit Org.</t>
  </si>
  <si>
    <t>Special Needs, Health Care</t>
  </si>
  <si>
    <t>Sociedad Proayuda del NiÃ±o Lisiado</t>
  </si>
  <si>
    <t>Plaza San Damian Office Building</t>
  </si>
  <si>
    <t>Las Condes Avenue 11287</t>
  </si>
  <si>
    <t>EDIFICIO HORIZONTES</t>
  </si>
  <si>
    <t>Avenida del Parque 4520</t>
  </si>
  <si>
    <t>MALL PLAZA EGADA</t>
  </si>
  <si>
    <t>Av. Americo Vespucio Sur</t>
  </si>
  <si>
    <t>Multi-Unit Residence, Commercial Office, Retail, Health Care, Restaurant, Financial &amp; Comm.</t>
  </si>
  <si>
    <t>Mall</t>
  </si>
  <si>
    <t>HOMECENTER SODIMAC QUILICURA</t>
  </si>
  <si>
    <t>Manuel Antonio Matta  581</t>
  </si>
  <si>
    <t>Commercial Office, Retail</t>
  </si>
  <si>
    <t>Edificio corporativo ESSBIO</t>
  </si>
  <si>
    <t>Arrau Mendez 1100</t>
  </si>
  <si>
    <t>Concepcion</t>
  </si>
  <si>
    <t>Del Bío Bío</t>
  </si>
  <si>
    <t>EDIFICIO FUNDACION MINERA ESCONDIDA</t>
  </si>
  <si>
    <t>B O'Higgings Ave.  1280</t>
  </si>
  <si>
    <t>ANTOFAGASTA</t>
  </si>
  <si>
    <t>Antofagasta</t>
  </si>
  <si>
    <t>Other</t>
  </si>
  <si>
    <t>Fundacion Minera Escondida</t>
  </si>
  <si>
    <t>Hotel Salto Chico - Explora Patagonia</t>
  </si>
  <si>
    <t>Torres del Paine National Park</t>
  </si>
  <si>
    <t>Puerto Natales</t>
  </si>
  <si>
    <t>Magallanes y Antártica Chilena</t>
  </si>
  <si>
    <t>LEED-EB O&amp;M</t>
  </si>
  <si>
    <t>EBOM</t>
  </si>
  <si>
    <t>Individual</t>
  </si>
  <si>
    <t>Hotel/Resort, Restaurant</t>
  </si>
  <si>
    <t>Hotel de Larache - Explora Atacama</t>
  </si>
  <si>
    <t>Domingo Atienza s/n, Ayllu de Larache</t>
  </si>
  <si>
    <t>San Pedro de Atacama</t>
  </si>
  <si>
    <t>Almazara Don Alfonso</t>
  </si>
  <si>
    <t>FUNDO SAN ALFONSO mn</t>
  </si>
  <si>
    <t>CURICO</t>
  </si>
  <si>
    <t>Del Maule</t>
  </si>
  <si>
    <t>Industrial</t>
  </si>
  <si>
    <t>Act. Productiva</t>
  </si>
  <si>
    <t>Industria</t>
  </si>
  <si>
    <t>Edificio Magallanes</t>
  </si>
  <si>
    <t>Av. P. Ibanez 05872</t>
  </si>
  <si>
    <t>Punta Arenas</t>
  </si>
  <si>
    <t>Multi-Unit Residence, Single-Family Home</t>
  </si>
  <si>
    <t>Vivienda</t>
  </si>
  <si>
    <t>Territoria El Bosque</t>
  </si>
  <si>
    <t>Av. Apoquindo 2827</t>
  </si>
  <si>
    <t>INSTITUTO DE REHABILITACION CALAMA</t>
  </si>
  <si>
    <t>TENIENTE MERINO 3551</t>
  </si>
  <si>
    <t>CALAMA</t>
  </si>
  <si>
    <t>IRI Coyhaique - Fundacion Teleton</t>
  </si>
  <si>
    <t>Ejercito Esq. Avda Norte Sur S/NÂº</t>
  </si>
  <si>
    <t>COYHAIQUE</t>
  </si>
  <si>
    <t>Aysén del General Carlos Ibañez del Campo</t>
  </si>
  <si>
    <t>INSTITUTO DE REHABILITACION VALDIVIA</t>
  </si>
  <si>
    <t>Francia Ave. with General Rene Schneider St.</t>
  </si>
  <si>
    <t>Valdivia</t>
  </si>
  <si>
    <t>De Los Ríos</t>
  </si>
  <si>
    <t>TRANSOCEANICA BUSINESS PARK</t>
  </si>
  <si>
    <t>5880 Santa Maria Ave.</t>
  </si>
  <si>
    <t>Edificio YOEMAR</t>
  </si>
  <si>
    <t>Calle Local</t>
  </si>
  <si>
    <t>New contact</t>
  </si>
  <si>
    <t>AGUAS DE ANTOFAGASTA</t>
  </si>
  <si>
    <t>Av. Pedro Aguirre Cerda 6496</t>
  </si>
  <si>
    <t>CASA PROCHELLE</t>
  </si>
  <si>
    <t>Av. Los Robles 04, Isla Teja</t>
  </si>
  <si>
    <t>Local Government</t>
  </si>
  <si>
    <t>Community Dev., Other</t>
  </si>
  <si>
    <t>Equip. Culto y Cultura</t>
  </si>
  <si>
    <t>FALABELLA SAN FELIPE</t>
  </si>
  <si>
    <t>AV. BERNARDO OÂ´HIGGINS NÂ° 1150, SAN FELI</t>
  </si>
  <si>
    <t>SAN FELIPE</t>
  </si>
  <si>
    <t>LEED for Retail (CI) Pilot</t>
  </si>
  <si>
    <t>ID+C</t>
  </si>
  <si>
    <t>Certified</t>
  </si>
  <si>
    <t>FALABELLA CALAMA</t>
  </si>
  <si>
    <t>AV. BALMACEDA 3242</t>
  </si>
  <si>
    <t>REMODELACION TIENDA FALABELLA TREBOL</t>
  </si>
  <si>
    <t>AV. JORGE ALESSANDRI 3177 TALCAHUANO, VI</t>
  </si>
  <si>
    <t>TALCAHUANO</t>
  </si>
  <si>
    <t>REMODELACION TIENDA FALABELLA LA SERENA</t>
  </si>
  <si>
    <t>AV. ALBERTO SOLARI 1400</t>
  </si>
  <si>
    <t>LA SERENA</t>
  </si>
  <si>
    <t>Coquimbo</t>
  </si>
  <si>
    <t>Starbucks Barrio Universitario</t>
  </si>
  <si>
    <t>Vergara 324</t>
  </si>
  <si>
    <t>Starbucks Portal Nunoa</t>
  </si>
  <si>
    <t>Av. Jose Pedro Alessandri 1166, Nunoa</t>
  </si>
  <si>
    <t>Starbucks Espacio M</t>
  </si>
  <si>
    <t>Compania de Jesus &amp; Morande</t>
  </si>
  <si>
    <t>Starbucks Costanera Center</t>
  </si>
  <si>
    <t>Avenida Andres Bello No. 2465</t>
  </si>
  <si>
    <t>RM - Santiago</t>
  </si>
  <si>
    <t>Starbucks Plaza San Carlos</t>
  </si>
  <si>
    <t>La Plaza esq. Las Flores Metropolitana</t>
  </si>
  <si>
    <t>Starbucks Edificio Ariztia</t>
  </si>
  <si>
    <t>La Bolsa &amp; Nueva Yorka</t>
  </si>
  <si>
    <t>Confidential</t>
  </si>
  <si>
    <t>LEED-NC v2009</t>
  </si>
  <si>
    <t>Public Assembly: Other Assembly</t>
  </si>
  <si>
    <t>Health Care: Clinic/Other Outpatient</t>
  </si>
  <si>
    <t>Edificio Beauchef 851</t>
  </si>
  <si>
    <t>851 Beauchef</t>
  </si>
  <si>
    <t>Educational: University, Public</t>
  </si>
  <si>
    <t>Campus (corp/school)</t>
  </si>
  <si>
    <t>Equip. Educación</t>
  </si>
  <si>
    <t>Educación</t>
  </si>
  <si>
    <t>Universidad De Chile</t>
  </si>
  <si>
    <t>UNIVERSIDAD DIEGO PORTALES BIBLIOTECA</t>
  </si>
  <si>
    <t>Calle Vergara 324</t>
  </si>
  <si>
    <t>Educational: University, Private</t>
  </si>
  <si>
    <t>Core Learning Space: College/University</t>
  </si>
  <si>
    <t>University</t>
  </si>
  <si>
    <t>Banco Itau - Edificio Santa Clara</t>
  </si>
  <si>
    <t>Avenida Los Jardines 991-995</t>
  </si>
  <si>
    <t>LEED-CS v2009</t>
  </si>
  <si>
    <t>Corporate: Privately Held</t>
  </si>
  <si>
    <t>Retail: Bank Branch</t>
  </si>
  <si>
    <t>Financiera</t>
  </si>
  <si>
    <t>ITAU Chile Inversiones Servicios Y Admin</t>
  </si>
  <si>
    <t>DATA CENTER CIUDAD DE LOS VALLES</t>
  </si>
  <si>
    <t>Los Vientos Ave. 2243</t>
  </si>
  <si>
    <t>Corporate: Publicly Traded</t>
  </si>
  <si>
    <t>Office: Mixed-Use</t>
  </si>
  <si>
    <t>Entel Chile S.A.</t>
  </si>
  <si>
    <t>Hogar Numero 19 Fundacion Las Rosas</t>
  </si>
  <si>
    <t>Manuel Bulnes 591</t>
  </si>
  <si>
    <t>X - Puerto Montt</t>
  </si>
  <si>
    <t>X</t>
  </si>
  <si>
    <t>Religious</t>
  </si>
  <si>
    <t>Lodging: Other lodging</t>
  </si>
  <si>
    <t>Fundacion Oportunidad</t>
  </si>
  <si>
    <t>EDIFICIO DE OFICINAS LA CONCEPCION</t>
  </si>
  <si>
    <t>Calle La Concepcion 141</t>
  </si>
  <si>
    <t>Investor: Individual/Family</t>
  </si>
  <si>
    <t>Santolaya Ingenieros Consultores Ltda.</t>
  </si>
  <si>
    <t>HOTEL THE SINGULAR PATAGONIA</t>
  </si>
  <si>
    <t>Km. 5,5 Norte - Puerto Bories Provincia Ultima Esperanza</t>
  </si>
  <si>
    <t>PUERTO NATALES</t>
  </si>
  <si>
    <t>XII - Punta Arenas</t>
  </si>
  <si>
    <t>XII</t>
  </si>
  <si>
    <t>Lodging: Hotel/Motel/Resort, Select Service</t>
  </si>
  <si>
    <t>The Singular</t>
  </si>
  <si>
    <t>Edificio Nueva de Lyon 145</t>
  </si>
  <si>
    <t>Nueva De Lyon 145</t>
  </si>
  <si>
    <t>ENERGY ARQ</t>
  </si>
  <si>
    <t>Centro Distribucion SOCOFAR</t>
  </si>
  <si>
    <t>Loteo Lomas de Montemar, Lote B 3.5 - Av. Blanca Estela</t>
  </si>
  <si>
    <t>Vina del Mar</t>
  </si>
  <si>
    <t>V - Valparaiso</t>
  </si>
  <si>
    <t>V</t>
  </si>
  <si>
    <t>Warehouse and Distribution Center: Nonrefrigerated, Distribu</t>
  </si>
  <si>
    <t>Centro Distribución</t>
  </si>
  <si>
    <t>Administradora de Centros Distribucion</t>
  </si>
  <si>
    <t>Planta Embotelladora Andina</t>
  </si>
  <si>
    <t>Miraflores 8953</t>
  </si>
  <si>
    <t>Industrial Manufacturing</t>
  </si>
  <si>
    <t>EMBOTELLADORA ANDINA S.A.</t>
  </si>
  <si>
    <t>Edificio Puerto Centro</t>
  </si>
  <si>
    <t>Moneda 1640</t>
  </si>
  <si>
    <t>Investor: Investment Manager</t>
  </si>
  <si>
    <t>Constructora Moneda Fanor S.A.</t>
  </si>
  <si>
    <t>EDIFICIO PLAZA BELLET</t>
  </si>
  <si>
    <t>Antonio Bellet 444</t>
  </si>
  <si>
    <t>Providencia</t>
  </si>
  <si>
    <t>Constructora E Inmobiliaria Plaza Bellet</t>
  </si>
  <si>
    <t>Edificio Esmeralda BHP</t>
  </si>
  <si>
    <t>Esmeralda 340</t>
  </si>
  <si>
    <t>IQUIQUE</t>
  </si>
  <si>
    <t>Tarapacá</t>
  </si>
  <si>
    <t>I - Iquique</t>
  </si>
  <si>
    <t>I</t>
  </si>
  <si>
    <t>LEED-CI v2009</t>
  </si>
  <si>
    <t>Office: Administrative/Professional</t>
  </si>
  <si>
    <t>BHP Chile Inc</t>
  </si>
  <si>
    <t>Edificio Foster</t>
  </si>
  <si>
    <t>Av. Apoquindo 3468</t>
  </si>
  <si>
    <t>Investor: REIT,Non-traded</t>
  </si>
  <si>
    <t>Const. E Inmob. Enrique Foster S.A.</t>
  </si>
  <si>
    <t>Edificio oficina Dona Ines de Collahuasi</t>
  </si>
  <si>
    <t>Avenida Baquedano 946</t>
  </si>
  <si>
    <t>Iquique</t>
  </si>
  <si>
    <t>CompaÃ±ia Minera Dona Ines de Collahuasi</t>
  </si>
  <si>
    <t>II - Antofagasta</t>
  </si>
  <si>
    <t>II</t>
  </si>
  <si>
    <t>LEED FOR SCHOOLS v2009</t>
  </si>
  <si>
    <t>EDIFICIO CORPORATIVO SODIMAC</t>
  </si>
  <si>
    <t>Av. Pdte. Frei Montalva 3063</t>
  </si>
  <si>
    <t>Office: Other Office</t>
  </si>
  <si>
    <t>SODIMAC S.A.</t>
  </si>
  <si>
    <t>BODEGAS BODENOR FLEXCENTER S A</t>
  </si>
  <si>
    <t>Loteo Lo Boza, Parcelacion El Bosque Lote 10</t>
  </si>
  <si>
    <t>BodenorFlexcenter</t>
  </si>
  <si>
    <t>Banco BCI Vitacura Oriente</t>
  </si>
  <si>
    <t>Avenida Vitacura 6852 Vitacura</t>
  </si>
  <si>
    <t>Investor: Bank</t>
  </si>
  <si>
    <t>BCI Bank</t>
  </si>
  <si>
    <t>Edificio Corporativo MOLYMET</t>
  </si>
  <si>
    <t>Camino Las Lilas 66, San Bernardo</t>
  </si>
  <si>
    <t>Platinum</t>
  </si>
  <si>
    <t>MOLYMET Molibdenos Y Metales</t>
  </si>
  <si>
    <t>Casa de Cata Vina Maipo</t>
  </si>
  <si>
    <t>Vina Maipo</t>
  </si>
  <si>
    <t>Maipo</t>
  </si>
  <si>
    <t>ViÃ±a Concha Y Toro</t>
  </si>
  <si>
    <t>Grange Infant School</t>
  </si>
  <si>
    <t>Av. Principe De Gales 6154</t>
  </si>
  <si>
    <t>Educational: K-12 School, Private</t>
  </si>
  <si>
    <t>Core Learning Space: K-12, Elementary/Middle School</t>
  </si>
  <si>
    <t>The Grange School</t>
  </si>
  <si>
    <t>FACULTAD DE ECONOMIA UDP</t>
  </si>
  <si>
    <t>La Rinconada 4750</t>
  </si>
  <si>
    <t>Huechuraba</t>
  </si>
  <si>
    <t>Univerdidad Diego Portales</t>
  </si>
  <si>
    <t>PARQUE TITANIUM TORRE NORTE</t>
  </si>
  <si>
    <t>Av. Andres Bello 2782</t>
  </si>
  <si>
    <t>Inmobiliaria Titanium S.A.</t>
  </si>
  <si>
    <t>EDIFICIO COSTANERA SUECIA</t>
  </si>
  <si>
    <t>Andr#s Bello Ave. 2299</t>
  </si>
  <si>
    <t>Rene Carvajal Y Cia Ltda</t>
  </si>
  <si>
    <t>Edificio Rosario Norte</t>
  </si>
  <si>
    <t>CERRO EL PLOMO 5755, LAS CONDES</t>
  </si>
  <si>
    <t>Santiago De Chile</t>
  </si>
  <si>
    <t>Investor: Insurance Company</t>
  </si>
  <si>
    <t>Office: Financial</t>
  </si>
  <si>
    <t>Bice Vida CompaÃ±ia De Seguros S.A.</t>
  </si>
  <si>
    <t>Edificio Corporativo TEXINCO Ltda</t>
  </si>
  <si>
    <t>Ave Chena 12175</t>
  </si>
  <si>
    <t>San Bernardo</t>
  </si>
  <si>
    <t>Investor: Equity Fund</t>
  </si>
  <si>
    <t>TEXINCO Ltda</t>
  </si>
  <si>
    <t>Edificio Apoquindo 5400</t>
  </si>
  <si>
    <t>Av. Apoquindo 5400 Las Condes</t>
  </si>
  <si>
    <t>INMOB. Y CONSTRUCTORA APOQUINDO 5400</t>
  </si>
  <si>
    <t>KOMATSU CORPORATIVO</t>
  </si>
  <si>
    <t>Americo Vespucio 591</t>
  </si>
  <si>
    <t>Komatsu</t>
  </si>
  <si>
    <t>I-Apt Paz Corp</t>
  </si>
  <si>
    <t>Av. Americo Vespucio 1798</t>
  </si>
  <si>
    <t>Multi-Family Residential: Apartment</t>
  </si>
  <si>
    <t>PAZCORP S.A.</t>
  </si>
  <si>
    <t>OFICINAS ORIENCOOP TALCA</t>
  </si>
  <si>
    <t>Calle 2 Sur 2154</t>
  </si>
  <si>
    <t>Talca</t>
  </si>
  <si>
    <t>VII - Talca</t>
  </si>
  <si>
    <t>VII</t>
  </si>
  <si>
    <t>Oriencoop, Cooperativa De Ahorro Y Credi</t>
  </si>
  <si>
    <t>EDIFICIO NARCISO GOYCOLEA</t>
  </si>
  <si>
    <t>Narciso Goycolea 4055</t>
  </si>
  <si>
    <t>Inmobiliaria Y Constructora Goycolea S.A</t>
  </si>
  <si>
    <t>Renaissance Santiago Hotel</t>
  </si>
  <si>
    <t>Av. Kennedy 4700</t>
  </si>
  <si>
    <t>Lodging: Hotel/Motel/Resort, Full Service</t>
  </si>
  <si>
    <t>Construcciones Y Promociones Iberica Ltd</t>
  </si>
  <si>
    <t>Edificio Corporativo ANDINA</t>
  </si>
  <si>
    <t>EMBOTELLADORA ANDINA CHILE S.A. MIRAFLORES 8593 COMUNA R</t>
  </si>
  <si>
    <t>EMBOTELLADORA ANDINA CHILE S.A</t>
  </si>
  <si>
    <t>ESSBIO</t>
  </si>
  <si>
    <t>Av. Membrillar 499</t>
  </si>
  <si>
    <t>Rancagua</t>
  </si>
  <si>
    <t>Del Libertador General Bernardo O'Higgins</t>
  </si>
  <si>
    <t>VI - Rancagua</t>
  </si>
  <si>
    <t>VI</t>
  </si>
  <si>
    <t>ESSBIO S.A.</t>
  </si>
  <si>
    <t>Edificio Oficinas San Andres</t>
  </si>
  <si>
    <t>Avenida San Andres 43</t>
  </si>
  <si>
    <t>VIII - ConcepciÂ¾n</t>
  </si>
  <si>
    <t>VIII</t>
  </si>
  <si>
    <t>Inmobiliaria Y Constructora San Andres</t>
  </si>
  <si>
    <t>CITYPARK I - Corporativo Cruz Verde</t>
  </si>
  <si>
    <t>Avenida El Salto 4963/ 5051</t>
  </si>
  <si>
    <t>CRUZ VERDE S.A.</t>
  </si>
  <si>
    <t>Edificio White</t>
  </si>
  <si>
    <t>Avenida Vitacura 6840</t>
  </si>
  <si>
    <t>Inmobiliaria White</t>
  </si>
  <si>
    <t>Costanera Center Master Site</t>
  </si>
  <si>
    <t>Av Andres Bello 2465</t>
  </si>
  <si>
    <t>Costanera Center</t>
  </si>
  <si>
    <t>Master Site-Carozzi Nos</t>
  </si>
  <si>
    <t>Camino Longitudinal Sur 5.201</t>
  </si>
  <si>
    <t>Empresas Carozzi S.A.</t>
  </si>
  <si>
    <t>Costanera Center Tower 2</t>
  </si>
  <si>
    <t>Av Andres Bello</t>
  </si>
  <si>
    <t>Costanera Center Tower 3</t>
  </si>
  <si>
    <t>Los Leones</t>
  </si>
  <si>
    <t>Costanera Center Tower 4</t>
  </si>
  <si>
    <t>Vitacura 180</t>
  </si>
  <si>
    <t>Cencosud S.A.</t>
  </si>
  <si>
    <t>NITA</t>
  </si>
  <si>
    <t>Serrano 958</t>
  </si>
  <si>
    <t>Warehouse and Distribution Center: Refrigerated</t>
  </si>
  <si>
    <t>Sociedad Inversora Tierra Del Sur Ltda</t>
  </si>
  <si>
    <t>Edificio Isidora El Bosque</t>
  </si>
  <si>
    <t>Isidora Goyenechea N#2909</t>
  </si>
  <si>
    <t>Fondo De Inv. Inmob. Santander Mixto</t>
  </si>
  <si>
    <t>EDIFICIO CENTREX L OREAL</t>
  </si>
  <si>
    <t>Av. De Chena 11101</t>
  </si>
  <si>
    <t>Warehouse and Distribution Center: Warehouse</t>
  </si>
  <si>
    <t>LOreal Chile S.A.</t>
  </si>
  <si>
    <t>EDIFICIO BARROS BORGONO OFICINAS</t>
  </si>
  <si>
    <t>Doctor Manuel Barros BorgoÃ±o 71</t>
  </si>
  <si>
    <t>Inmobiliaria GYR S.A.</t>
  </si>
  <si>
    <t>EDIFICIO KENNEDY 7600</t>
  </si>
  <si>
    <t>KENNEDY 7600</t>
  </si>
  <si>
    <t>Inmobiliaria Y Comercial AVILA S.A.</t>
  </si>
  <si>
    <t>LICEO MARIANO LATORRE</t>
  </si>
  <si>
    <t>Caupolican 929</t>
  </si>
  <si>
    <t>Curanilahue</t>
  </si>
  <si>
    <t>Community Development Corporation or Non</t>
  </si>
  <si>
    <t>MINERA ESCONDIDA LTDA</t>
  </si>
  <si>
    <t>EDIFICIO LATIN CAPITAL</t>
  </si>
  <si>
    <t>Av. Chacabuco 467</t>
  </si>
  <si>
    <t>CONCEPCION</t>
  </si>
  <si>
    <t>Inmobiliaria Chacabuco 400 S.A.</t>
  </si>
  <si>
    <t>IBM Datacenter</t>
  </si>
  <si>
    <t>Av Puerta Sur</t>
  </si>
  <si>
    <t>Datacenter</t>
  </si>
  <si>
    <t>Data Center</t>
  </si>
  <si>
    <t>IBM</t>
  </si>
  <si>
    <t>Centro Informaciones Parque Quilapilun</t>
  </si>
  <si>
    <t>RUTA G-131 S/n</t>
  </si>
  <si>
    <t>Colina</t>
  </si>
  <si>
    <t>Equip. Esparcimiento</t>
  </si>
  <si>
    <t>Anglo American</t>
  </si>
  <si>
    <t>Edificio Armonico</t>
  </si>
  <si>
    <t>Av. Del Valle, Ciudad Empresarial</t>
  </si>
  <si>
    <t>Hispano S.A</t>
  </si>
  <si>
    <t>Liceo Claudina Urrutia de Lavin</t>
  </si>
  <si>
    <t>Catedral S/n</t>
  </si>
  <si>
    <t>Cauquenes</t>
  </si>
  <si>
    <t>Investor: Endowment</t>
  </si>
  <si>
    <t>BHP Billiton</t>
  </si>
  <si>
    <t>Costanera Center Tower 1</t>
  </si>
  <si>
    <t>Avenida Andres Bello No 2465</t>
  </si>
  <si>
    <t>0.0000</t>
  </si>
  <si>
    <t>Edificio Terrazas</t>
  </si>
  <si>
    <t>Avenida Del Parque 5243-5275-5307</t>
  </si>
  <si>
    <t>Hispano Chilena</t>
  </si>
  <si>
    <t>Edificio Rafael Sanzio</t>
  </si>
  <si>
    <t>Rafael Sanzio Esquina Donatello</t>
  </si>
  <si>
    <t>Investor: REIT, Publicly traded</t>
  </si>
  <si>
    <t>ACONCAGUA</t>
  </si>
  <si>
    <t>Planta OMNINUTS</t>
  </si>
  <si>
    <t>Calle Boulevard Aeropuerto Norte No 9659</t>
  </si>
  <si>
    <t>Edificio COIHUE</t>
  </si>
  <si>
    <t>Av. Alonso De Cordova 3829</t>
  </si>
  <si>
    <t>INVERSIONES LIASE CHILE LTDA</t>
  </si>
  <si>
    <t>EDIFICIO LA CONCEPCION 191</t>
  </si>
  <si>
    <t>La Concepcion 191</t>
  </si>
  <si>
    <t>Constructora E Inmobiliaria La Concepcio</t>
  </si>
  <si>
    <t>EDIFICIO APOQUINDO 2929</t>
  </si>
  <si>
    <t>Av. Apoquindo 2929</t>
  </si>
  <si>
    <t>Capital Advisors</t>
  </si>
  <si>
    <t>AUTOMOTORA INFINITI CHILE</t>
  </si>
  <si>
    <t>Jose Alcalde Delano 10.371</t>
  </si>
  <si>
    <t>Lo Barnechea</t>
  </si>
  <si>
    <t>Retail: Other Retail</t>
  </si>
  <si>
    <t>SKBerge Inmobiliaria S.A.</t>
  </si>
  <si>
    <t>Oficinas Roche Chile</t>
  </si>
  <si>
    <t>Cerro El Plomo 5630 Piso 11 Y 12, Las Condes</t>
  </si>
  <si>
    <t>ROCHE CHILE</t>
  </si>
  <si>
    <t>EDIFICIOS STGO DOWNTOWN 4 Y 7</t>
  </si>
  <si>
    <t>San Martin 35 - 47</t>
  </si>
  <si>
    <t>Inmobiliaria Alameda 2001 S.A.</t>
  </si>
  <si>
    <t>CASA MATRIZ BMW CHILE</t>
  </si>
  <si>
    <t>Av. La Dehesa 265</t>
  </si>
  <si>
    <t>Williamson Balfour Motors S.A.</t>
  </si>
  <si>
    <t>EDIFICIO SUECIA-HOLLEY</t>
  </si>
  <si>
    <t>Av. Suecia 0142</t>
  </si>
  <si>
    <t>Inmobiliaria Los Castanos S.A.</t>
  </si>
  <si>
    <t>EDIFICIO SECURITY VIDA</t>
  </si>
  <si>
    <t>Av. Apoquindo 3131</t>
  </si>
  <si>
    <t>Las Condes</t>
  </si>
  <si>
    <t>Investor: Pension Fund</t>
  </si>
  <si>
    <t>Seguros Vida Security Prevision S.A.</t>
  </si>
  <si>
    <t>EDIFICIO LAS CONDES 13800</t>
  </si>
  <si>
    <t>Av Las Condes 13800</t>
  </si>
  <si>
    <t>Molina Morel Inmobiliaria Y Constructora</t>
  </si>
  <si>
    <t>MALL LOS TRAPENSES</t>
  </si>
  <si>
    <t>Av Jose Alcalde Delano</t>
  </si>
  <si>
    <t>Retail: Open Shopping Center</t>
  </si>
  <si>
    <t>CORP GROUP CHILE</t>
  </si>
  <si>
    <t>AIEP San Joaquin Etapa 1</t>
  </si>
  <si>
    <t>VicuÃ±a Mackenna 4601</t>
  </si>
  <si>
    <t>Core Learning Space: Other classroom education</t>
  </si>
  <si>
    <t>Inmobiliaria Educacional SAP</t>
  </si>
  <si>
    <t>VSF - Edificio 1</t>
  </si>
  <si>
    <t>Av. Francisco De Asis 2400</t>
  </si>
  <si>
    <t>Multi-Family Residential: Condominium</t>
  </si>
  <si>
    <t>Inmobiliaria San Damian Spa</t>
  </si>
  <si>
    <t>Valle San Francisco - Edificios 2 y 3</t>
  </si>
  <si>
    <t>Inmobiliaria San Damian</t>
  </si>
  <si>
    <t>VSF - Edificio 4 y 5</t>
  </si>
  <si>
    <t>Inmobiliaria Aconcagua</t>
  </si>
  <si>
    <t>VSF - Edificio 6 y 7</t>
  </si>
  <si>
    <t>Inmobiliaria Sab Damian S.A</t>
  </si>
  <si>
    <t>Oficinas BHP Billiton Pampa Norte piso 9</t>
  </si>
  <si>
    <t>BHP Chile Inc.</t>
  </si>
  <si>
    <t>Edificio Cereales</t>
  </si>
  <si>
    <t>Camino Longitudinal Sur 5201</t>
  </si>
  <si>
    <t>Edificio Plaza San Damian</t>
  </si>
  <si>
    <t>Av. Las Condes 11285</t>
  </si>
  <si>
    <t>Inmobiliaria Plaza Constitucion S.A.</t>
  </si>
  <si>
    <t>Edificio Ombu</t>
  </si>
  <si>
    <t>Andres Bello 2115</t>
  </si>
  <si>
    <t>Inmobiliaria Almagro OMBU S.A.</t>
  </si>
  <si>
    <t>Oficinas BHp Billiton Pampa Norte piso 6</t>
  </si>
  <si>
    <t>BHP Billiton Inc.</t>
  </si>
  <si>
    <t>Centro Civico</t>
  </si>
  <si>
    <t>Camino Longitudinal 5201</t>
  </si>
  <si>
    <t>AULARIO UDP</t>
  </si>
  <si>
    <t>Av. Ejercito 326</t>
  </si>
  <si>
    <t>Edificio Verde S.A.</t>
  </si>
  <si>
    <t>MALL PLAZA LOS DOMINICOS</t>
  </si>
  <si>
    <t>Ave. Colon Esq. Padre Hurtado</t>
  </si>
  <si>
    <t>Retail: Enclosed Mall</t>
  </si>
  <si>
    <t>Mall Plaza</t>
  </si>
  <si>
    <t>Edificio Genesis</t>
  </si>
  <si>
    <t>Apoquindo 6550</t>
  </si>
  <si>
    <t>Inmobiliaria Apoquindo Oriente 4 S.A</t>
  </si>
  <si>
    <t>Edificio El Vergel</t>
  </si>
  <si>
    <t>Holandesa 0980</t>
  </si>
  <si>
    <t>Temuco</t>
  </si>
  <si>
    <t>De la Araucanía</t>
  </si>
  <si>
    <t>IX - Temuco</t>
  </si>
  <si>
    <t>IX</t>
  </si>
  <si>
    <t>Dadelco</t>
  </si>
  <si>
    <t>Torre Capital</t>
  </si>
  <si>
    <t>Antonio Varas 989</t>
  </si>
  <si>
    <t>Inmobiliaria Herneder LTDA</t>
  </si>
  <si>
    <t>MALL PLAZA COPIAPO</t>
  </si>
  <si>
    <t>Av. Copayapu Sur Con Maipu</t>
  </si>
  <si>
    <t>III - Copiapo</t>
  </si>
  <si>
    <t>III</t>
  </si>
  <si>
    <t>MALL PLAZA S.A.</t>
  </si>
  <si>
    <t>EDIFICIO CORP ALDA</t>
  </si>
  <si>
    <t>AV. ANGAMOS 497</t>
  </si>
  <si>
    <t>ALDA S.A.</t>
  </si>
  <si>
    <t>Edificio Pastas</t>
  </si>
  <si>
    <t>EDIFICIO PAMPLONA</t>
  </si>
  <si>
    <t>Av. Providencia 1232</t>
  </si>
  <si>
    <t>INMOBILIARIA Y CONSTRUCTORA LOS ANGELES</t>
  </si>
  <si>
    <t>TORRE BARROS ERRAZURIZ PROVIDENCIA</t>
  </si>
  <si>
    <t>BARROS ERRAZURIZ 1906</t>
  </si>
  <si>
    <t>PROVIDENCIA</t>
  </si>
  <si>
    <t>INMOBILIARIA Y CONSTRUCTORA BARROS ERRAZ</t>
  </si>
  <si>
    <t>CENTRO GASTRONOMICO PATIO DEL POETA</t>
  </si>
  <si>
    <t>FERNANDO MARQUEZ DE LA PLATA 0175</t>
  </si>
  <si>
    <t>Retail: Restaurant/Cafeteria</t>
  </si>
  <si>
    <t>FONDO DE INVERSION CIMENTA S.A.</t>
  </si>
  <si>
    <t>NUEVA APOQUINDO Torre 3</t>
  </si>
  <si>
    <t>Avda. Apoquindo 4820</t>
  </si>
  <si>
    <t>Inmobiliaria Y Constructora Nueva Apoqu</t>
  </si>
  <si>
    <t>NUEVA APOQUINDO Torre 1</t>
  </si>
  <si>
    <t>Av Los Militares 4775</t>
  </si>
  <si>
    <t>Inmobiliaria Y Constructora Nueva Apoqui</t>
  </si>
  <si>
    <t>EDIFICIO CORPORATIVO ENTEL</t>
  </si>
  <si>
    <t>Andres Bello 2687</t>
  </si>
  <si>
    <t>Empresa Nacional De Telecomunicaciones S</t>
  </si>
  <si>
    <t>PARQUE TITANIUM TORRE B</t>
  </si>
  <si>
    <t>Av. Andres Bello 2772</t>
  </si>
  <si>
    <t>Parque Titanium S.A.</t>
  </si>
  <si>
    <t>Coloso Administration Building</t>
  </si>
  <si>
    <t>Avenida De La MinerYa 501</t>
  </si>
  <si>
    <t>Minera Escondida Limitada</t>
  </si>
  <si>
    <t>CENTRO DE DISTRIBUCION RUKAN SOPROLE</t>
  </si>
  <si>
    <t>Av Americo Vespucio S/n</t>
  </si>
  <si>
    <t>RENCA</t>
  </si>
  <si>
    <t>Warehouse: Nonrefrigerated Distribution/Shipping</t>
  </si>
  <si>
    <t>MEGACENTRO CHILE S.A.</t>
  </si>
  <si>
    <t>EDIFICIO BELLET</t>
  </si>
  <si>
    <t>PEREZ VALENZUELA 1635</t>
  </si>
  <si>
    <t>Inmobiliaria Las Pataguas Ltda</t>
  </si>
  <si>
    <t>AB Kupfer Showroom</t>
  </si>
  <si>
    <t>Avenida Presidente Kennedy 7818</t>
  </si>
  <si>
    <t>LEED-NC Retail v2009</t>
  </si>
  <si>
    <t>AB KUPFER</t>
  </si>
  <si>
    <t>Edificio Costanera Puente Suecia</t>
  </si>
  <si>
    <t>Av. Andr#s Bello 2325, Providencia</t>
  </si>
  <si>
    <t>Mall Arauco Quilicura</t>
  </si>
  <si>
    <t>Libertador Bernardo O`Higgins 581</t>
  </si>
  <si>
    <t>Inversiones Parque Arauco S.A.</t>
  </si>
  <si>
    <t>Edificio MGV</t>
  </si>
  <si>
    <t>Espoz 3150</t>
  </si>
  <si>
    <t>Megeve</t>
  </si>
  <si>
    <t>EDIFICIO NUEVA MACKENNA</t>
  </si>
  <si>
    <t>General Mackenna 1459</t>
  </si>
  <si>
    <t>Comunidad Inmobiliaria Parque Real</t>
  </si>
  <si>
    <t>Edificio Oficinas Plaza Manquehue</t>
  </si>
  <si>
    <t>Avenida Manquehue 160 Las Condes</t>
  </si>
  <si>
    <t>Celfin Capital</t>
  </si>
  <si>
    <t>Edificio Jardines de Las Condes Oficinas</t>
  </si>
  <si>
    <t>Las Condes 9460</t>
  </si>
  <si>
    <t>Bersa Inmobiliaria</t>
  </si>
  <si>
    <t>Parque San Damian Master Site</t>
  </si>
  <si>
    <t>Las Condes/Las Hualtatas 11740</t>
  </si>
  <si>
    <t>EC Moller Y Perez Cotapos S.A.</t>
  </si>
  <si>
    <t>Parque San Damian EDIFICIO 1</t>
  </si>
  <si>
    <t>Las Hualtatas 11.740</t>
  </si>
  <si>
    <t>Parque San Damian EDIFICIO 5</t>
  </si>
  <si>
    <t>Parque San Damian EDIFICIO 7</t>
  </si>
  <si>
    <t>Parque San Damian EDIFICIO 2</t>
  </si>
  <si>
    <t>Parque San Damian EDIFICIO 6</t>
  </si>
  <si>
    <t>Parque San Damian EDIFICIO 3</t>
  </si>
  <si>
    <t>Parque San Damian EDIFICIO 4</t>
  </si>
  <si>
    <t>Edificio Santa Ana</t>
  </si>
  <si>
    <t>Catredral 1575</t>
  </si>
  <si>
    <t>Inversiones Y Rentas Ingevec</t>
  </si>
  <si>
    <t>Falabella El Trebol</t>
  </si>
  <si>
    <t>Av. Jorge Alesandri 3177</t>
  </si>
  <si>
    <t>Talcahuano</t>
  </si>
  <si>
    <t>LEED-CI Retail v2009</t>
  </si>
  <si>
    <t>Falabella SACI</t>
  </si>
  <si>
    <t>Falabella La Serena</t>
  </si>
  <si>
    <t>Avenida Alberto Solari 1400</t>
  </si>
  <si>
    <t>La Serena</t>
  </si>
  <si>
    <t>IV - La Serena</t>
  </si>
  <si>
    <t>IV</t>
  </si>
  <si>
    <t>Edificio Torre del Sol</t>
  </si>
  <si>
    <t>Calle Cha#arcillo 831</t>
  </si>
  <si>
    <t>Centro de Formacion Tecnica Finning</t>
  </si>
  <si>
    <t>Benito Ocampo 11350</t>
  </si>
  <si>
    <t>Centro De Formacion Finning Ltda</t>
  </si>
  <si>
    <t>Flor de Azucenas</t>
  </si>
  <si>
    <t>Flor De Azucenas N#111, Las Condes</t>
  </si>
  <si>
    <t>Eurocorp</t>
  </si>
  <si>
    <t>HPV Office and Hotel MASTER SITE</t>
  </si>
  <si>
    <t>Av. Americo Vespucio 1597</t>
  </si>
  <si>
    <t>Compania De Seguros Corpseguros</t>
  </si>
  <si>
    <t>HPV Hotel Hyatt Place</t>
  </si>
  <si>
    <t>Lodging: Hotel/Motel/Resort, Limited Service</t>
  </si>
  <si>
    <t>Corpgroup</t>
  </si>
  <si>
    <t>HPV Office Building</t>
  </si>
  <si>
    <t>Compania De Seguros Coprseguros</t>
  </si>
  <si>
    <t>Av Del Parque MASTER SITE</t>
  </si>
  <si>
    <t>Av Del Parque 5250</t>
  </si>
  <si>
    <t>Av del Parque Office 1</t>
  </si>
  <si>
    <t>Av del Parque Office 2</t>
  </si>
  <si>
    <t>Parque Titanium Torre A</t>
  </si>
  <si>
    <t>Av. Andr#s Bello #2782</t>
  </si>
  <si>
    <t>Inmobiliaria Parque Titanium S.A.</t>
  </si>
  <si>
    <t>FOOD MARKET UNIMARC LOS TRAPENSES</t>
  </si>
  <si>
    <t>AV. JOSE ALCALDE DELANO N#10497</t>
  </si>
  <si>
    <t>Retail: Grocery Store/Food Market</t>
  </si>
  <si>
    <t>INMOBILIARIA PUENTE LTDA</t>
  </si>
  <si>
    <t>Edificio Macul</t>
  </si>
  <si>
    <t>JosU Pedro Alessandri NÂº 61-nÂº 85</t>
  </si>
  <si>
    <t>Inmobiliaria Trinitarias Ltda</t>
  </si>
  <si>
    <t>Edificio Apoquindo Office</t>
  </si>
  <si>
    <t>Av. Apoquindo N# 2930</t>
  </si>
  <si>
    <t>Inmobiliaria Apoquindo Office S.A</t>
  </si>
  <si>
    <t>Bahai Temple of South America</t>
  </si>
  <si>
    <t>PeÃ±alolUn</t>
  </si>
  <si>
    <t>Penalolen</t>
  </si>
  <si>
    <t>Non-Profit (that do not fit into other c</t>
  </si>
  <si>
    <t>Religious Worship</t>
  </si>
  <si>
    <t>National Spiritual Assembly Of The Bahai</t>
  </si>
  <si>
    <t>Moneda Bicentenario</t>
  </si>
  <si>
    <t>Moneda 1326</t>
  </si>
  <si>
    <t>Office: Government</t>
  </si>
  <si>
    <t>MOP</t>
  </si>
  <si>
    <t>GEOTEL Apart Calama</t>
  </si>
  <si>
    <t>Cobija N#2273</t>
  </si>
  <si>
    <t>Calama</t>
  </si>
  <si>
    <t>Lodging: Dormitory</t>
  </si>
  <si>
    <t>Inmobiliaria Altas Dunas S.A.</t>
  </si>
  <si>
    <t>GEOTEL Apart Antofagasta</t>
  </si>
  <si>
    <t>Travesia De Coloso N#03463</t>
  </si>
  <si>
    <t>Inmobiliaria Altas Dunas Dos S.A.</t>
  </si>
  <si>
    <t>Edificio Centro Moneda</t>
  </si>
  <si>
    <t>Moneda 1375, Santiago</t>
  </si>
  <si>
    <t>Absalon Espinosa Inmobiliaria Ltda.</t>
  </si>
  <si>
    <t>Oficinas JP Morgan</t>
  </si>
  <si>
    <t>Apoquindo 2877 Floor 13 To 17</t>
  </si>
  <si>
    <t>JP Morgan</t>
  </si>
  <si>
    <t>Universidad Autonoma de Chile</t>
  </si>
  <si>
    <t>Pedro De Valdivia 425, Providencia</t>
  </si>
  <si>
    <t>Universidad Autonoma De Chile</t>
  </si>
  <si>
    <t>HM Offices CL</t>
  </si>
  <si>
    <t>H&amp;M</t>
  </si>
  <si>
    <t>Titanium Copiapo</t>
  </si>
  <si>
    <t>ChaÃ±arcillo 1097 - 1099</t>
  </si>
  <si>
    <t>Inmobiliaria Palmares Del Norte S.A.</t>
  </si>
  <si>
    <t>EDIFICIO AMAPOLAS</t>
  </si>
  <si>
    <t>ELIODORO YA#EZ 2961</t>
  </si>
  <si>
    <t>INMOBILIARIA GYE SA.</t>
  </si>
  <si>
    <t>Valle SFO -MASTER SITE-</t>
  </si>
  <si>
    <t>Avenida Francisco De Asis 2400</t>
  </si>
  <si>
    <t>Inmobiliaria San Damian S.A.</t>
  </si>
  <si>
    <t>Transelec Headquarters</t>
  </si>
  <si>
    <t>Orinoco 90, Piso 14, Las Condes</t>
  </si>
  <si>
    <t>Transelec S.A.</t>
  </si>
  <si>
    <t>CEP 6000</t>
  </si>
  <si>
    <t>Cerro El Plomo 6000</t>
  </si>
  <si>
    <t>Power Center La Dehesa</t>
  </si>
  <si>
    <t>Jose Alcalde Delano 10581</t>
  </si>
  <si>
    <t>Inversion Cerro El Plomo Spa</t>
  </si>
  <si>
    <t>Hotel Atton Concepcion</t>
  </si>
  <si>
    <t>Av. Jorge Alessandri NÂº424</t>
  </si>
  <si>
    <t>Atton Hoteles</t>
  </si>
  <si>
    <t>Edificio GUSTAVO V        mn</t>
  </si>
  <si>
    <t>Gustavo V 150</t>
  </si>
  <si>
    <t>Edificio Alcantara 99</t>
  </si>
  <si>
    <t>Alcantara 99, Las Condes</t>
  </si>
  <si>
    <t>FFV</t>
  </si>
  <si>
    <t>Edificio Nueva Vitacura</t>
  </si>
  <si>
    <t>Los Abedules 3085</t>
  </si>
  <si>
    <t>Constructora E Inmobiliaria Vitacura Uno</t>
  </si>
  <si>
    <t>Edificio Nueva Santa Maria</t>
  </si>
  <si>
    <t>Los Conquistadores 1730</t>
  </si>
  <si>
    <t>Inmobiliaria Nueva Santa MarYa S.A.</t>
  </si>
  <si>
    <t>Edificio Parque Oriente</t>
  </si>
  <si>
    <t>Alonso de Cordova 5320</t>
  </si>
  <si>
    <t>C. E I. Del Parque Dos S.A.</t>
  </si>
  <si>
    <t>I-APT NUNOA</t>
  </si>
  <si>
    <t>Holanda 3705</t>
  </si>
  <si>
    <t>Inmobiliaria Paz S.P.A.</t>
  </si>
  <si>
    <t>Edificio Don Elias</t>
  </si>
  <si>
    <t>Chacabuco 681</t>
  </si>
  <si>
    <t>Inmobiliaria &amp; Constructora Don Elias</t>
  </si>
  <si>
    <t>Centro Cultural Lo Matta</t>
  </si>
  <si>
    <t>Av. Kennedy 9350</t>
  </si>
  <si>
    <t>Government Use: Local, County</t>
  </si>
  <si>
    <t>Corporacion Cultural De Vitacura</t>
  </si>
  <si>
    <t>Hotel Cumbres Vitacura</t>
  </si>
  <si>
    <t>Avenida Kennedy 4420, Vitacura</t>
  </si>
  <si>
    <t>Inversiones Centro Sur S.A</t>
  </si>
  <si>
    <t>Mall Plaza Muelle Baron</t>
  </si>
  <si>
    <t>Errazuriz 2291</t>
  </si>
  <si>
    <t>Valparaiso</t>
  </si>
  <si>
    <t>PLAZA S.A.</t>
  </si>
  <si>
    <t>Edificio Comedor GNL Quintero SA</t>
  </si>
  <si>
    <t>Camino Costero 901</t>
  </si>
  <si>
    <t>Quintero</t>
  </si>
  <si>
    <t>GNL Quintero SA</t>
  </si>
  <si>
    <t>EDIFICIO ALONSO DE CORDOVA</t>
  </si>
  <si>
    <t>Alonso De Cordova 4309</t>
  </si>
  <si>
    <t>Inmobiliaria Nuevos Tiempos S.A.</t>
  </si>
  <si>
    <t>Planta Industrial Gino</t>
  </si>
  <si>
    <t>Av. Miraflores 1022</t>
  </si>
  <si>
    <t>Inmobiliaria Muskiz SA</t>
  </si>
  <si>
    <t>Hotel Cumbres Lastarria</t>
  </si>
  <si>
    <t>Av. Jose Victorino Lastarria 293-299</t>
  </si>
  <si>
    <t>Inmobiliaria Inversiones Lastarria S.A.</t>
  </si>
  <si>
    <t>Warehouse: General</t>
  </si>
  <si>
    <t>Edificio Team Office Guardia Vieja</t>
  </si>
  <si>
    <t>Guardia Vieja 188</t>
  </si>
  <si>
    <t>Deisa Inmobiliaria</t>
  </si>
  <si>
    <t>Centro Extension Cultural-Escuela Naval</t>
  </si>
  <si>
    <t>Avda. Gonzalez De Hontaneda 11- Playa Ancha</t>
  </si>
  <si>
    <t>Corporacion Cultural Arturo Prat Chacon</t>
  </si>
  <si>
    <t>CITYPARK II</t>
  </si>
  <si>
    <t>AV. EL SALTO 5000 ESQUINA AV. SANTA CLARA</t>
  </si>
  <si>
    <t>Inversiones Urbanas</t>
  </si>
  <si>
    <t>CITYPARK - MASTER SITE</t>
  </si>
  <si>
    <t>Edificio Los Militares</t>
  </si>
  <si>
    <t>Av. Apoquindo 4660</t>
  </si>
  <si>
    <t>Constructora Mena Y Ovalle</t>
  </si>
  <si>
    <t>Edificio Costanera Lyon II</t>
  </si>
  <si>
    <t>Andres Bello 2233</t>
  </si>
  <si>
    <t>Non-Profit (that do not fit into ot</t>
  </si>
  <si>
    <t>Inmobiliaria Almahue</t>
  </si>
  <si>
    <t>Caja de Compensacion Los Andes Maipu</t>
  </si>
  <si>
    <t>Luis Gandarillas 359</t>
  </si>
  <si>
    <t>Caja De Compensacion Los Andes</t>
  </si>
  <si>
    <t>Caja de Compensacion Los Andes Vina</t>
  </si>
  <si>
    <t>Calle Viana 609</t>
  </si>
  <si>
    <t>Vina Del Mar</t>
  </si>
  <si>
    <t>CCAF Los Andes</t>
  </si>
  <si>
    <t>Edificio Nueva Las Condes</t>
  </si>
  <si>
    <t>Avenida Presidente Riesco 5537</t>
  </si>
  <si>
    <t>Constructora E Inmobiliaria NLC 7 S.A.</t>
  </si>
  <si>
    <t>Alto El Golf</t>
  </si>
  <si>
    <t>Av. Vitacura 2969</t>
  </si>
  <si>
    <t>TERRITORIA LUZ S.A.</t>
  </si>
  <si>
    <t>IMOLOG Bodega Sustancias Peligrosas</t>
  </si>
  <si>
    <t>Camino Noviciado Lampa Km 14,5</t>
  </si>
  <si>
    <t>Lampa</t>
  </si>
  <si>
    <t>B-green Chile</t>
  </si>
  <si>
    <t>IMOLOG Bodega Inflamables</t>
  </si>
  <si>
    <t>IMOLOG Master Site</t>
  </si>
  <si>
    <t>Logistica E Inmobiliaria Lipangue S.A.</t>
  </si>
  <si>
    <t>Aconcagua Tamarugo</t>
  </si>
  <si>
    <t>Las Fresas 4578</t>
  </si>
  <si>
    <t>Nike Store Plaza Egana</t>
  </si>
  <si>
    <t>Av. Ossa 123</t>
  </si>
  <si>
    <t>Nike De Chile Ltda.</t>
  </si>
  <si>
    <t>Juzgado de Familia de Yumbel</t>
  </si>
  <si>
    <t>General Cruz 860</t>
  </si>
  <si>
    <t>Yumbel</t>
  </si>
  <si>
    <t>Government Use: Federal</t>
  </si>
  <si>
    <t>Public Order and Safety: Other Public Order</t>
  </si>
  <si>
    <t>Equip. Seguridad</t>
  </si>
  <si>
    <t>Corporacion Admin Del Poder Judicial</t>
  </si>
  <si>
    <t>Centro Judicial de Antofagasta</t>
  </si>
  <si>
    <t>Avenida San Martin 2972</t>
  </si>
  <si>
    <t>Government Use: Local, City</t>
  </si>
  <si>
    <t>Corporacion Administrativa Poder Judicia</t>
  </si>
  <si>
    <t>Centro Judicial de La Serena</t>
  </si>
  <si>
    <t>Rengifo 240, La Serena</t>
  </si>
  <si>
    <t>Corporacion Administrativa Del Poder Jud</t>
  </si>
  <si>
    <t>Centro Bodegaje Megaflex</t>
  </si>
  <si>
    <t>Carretera General San Martin S/N Fundo El ALGARROBAL, COLINA</t>
  </si>
  <si>
    <t>ISJ</t>
  </si>
  <si>
    <t>Centro Judicial Arica</t>
  </si>
  <si>
    <t>Calle San Marcos N#602</t>
  </si>
  <si>
    <t>Arica</t>
  </si>
  <si>
    <t>Arica y Parinacota</t>
  </si>
  <si>
    <t>Government Use: State</t>
  </si>
  <si>
    <t>Poder Judicial</t>
  </si>
  <si>
    <t>Centro Judicial de Ancud</t>
  </si>
  <si>
    <t>Almirante Latorre 1237, Ancud</t>
  </si>
  <si>
    <t>Ancud</t>
  </si>
  <si>
    <t>Corporaci_n Admin. Poder Judicial</t>
  </si>
  <si>
    <t>Centro Judicial de Puente Alto</t>
  </si>
  <si>
    <t>Av. Domingo Tocornal 143, Puente Alto</t>
  </si>
  <si>
    <t>Juzgado de Familia de Pudahuel</t>
  </si>
  <si>
    <t>San Pablo 4455, Quinta Normal</t>
  </si>
  <si>
    <t>Juzgado de Letras y Garantia de Tolten</t>
  </si>
  <si>
    <t>Pedro Aguirre Cerda 520, Tolten</t>
  </si>
  <si>
    <t>Tolten</t>
  </si>
  <si>
    <t>Centro Judicial Vina del Mar</t>
  </si>
  <si>
    <t>Traslavina 145 Arlegui 346 Y 350</t>
  </si>
  <si>
    <t>Corp Admin Poder Judicial</t>
  </si>
  <si>
    <t>Google Headquarters Santiago</t>
  </si>
  <si>
    <t>Av. AndrUs Bello 2782</t>
  </si>
  <si>
    <t>Google Chile</t>
  </si>
  <si>
    <t>OFICINAS EDIFICIO VERDE S A</t>
  </si>
  <si>
    <t>EDIFICIO VERDE S.A.</t>
  </si>
  <si>
    <t>Centro de Innovacion 3M</t>
  </si>
  <si>
    <t>Santa Isabel 1001</t>
  </si>
  <si>
    <t>3M</t>
  </si>
  <si>
    <t>Indumotora - MASTER SITE</t>
  </si>
  <si>
    <t>Ruta 5 Norte, N# 19990, Km.19, Lampa</t>
  </si>
  <si>
    <t>Service: Vehicle Service/Repair</t>
  </si>
  <si>
    <t>Indumotora</t>
  </si>
  <si>
    <t>Indumotora A1</t>
  </si>
  <si>
    <t>Retail: Vehicle Dealership</t>
  </si>
  <si>
    <t>Ingetasco MASTER SITE</t>
  </si>
  <si>
    <t>BUCAREST 150</t>
  </si>
  <si>
    <t>Ingetasco</t>
  </si>
  <si>
    <t>Ingetasco Bucarest</t>
  </si>
  <si>
    <t>Bucarest 150</t>
  </si>
  <si>
    <t>Inmobiliaria Ingetasco S.A</t>
  </si>
  <si>
    <t>Ingetasco Suecia</t>
  </si>
  <si>
    <t>Suecia 0155</t>
  </si>
  <si>
    <t>Constructora Ingetasco LTDA</t>
  </si>
  <si>
    <t>Isabel La Catolica</t>
  </si>
  <si>
    <t>Isabel La Catolica 4460</t>
  </si>
  <si>
    <t>Molina Morel Inmobili Y Constructor Ltda</t>
  </si>
  <si>
    <t>Oficinas SENCORP</t>
  </si>
  <si>
    <t>Isidora Goyenechea 2800</t>
  </si>
  <si>
    <t>Oficina De Arquitectura Abraham Senerman</t>
  </si>
  <si>
    <t>Edificio Vespucio Norte</t>
  </si>
  <si>
    <t>Americo Vespucio 2700</t>
  </si>
  <si>
    <t>Norwest</t>
  </si>
  <si>
    <t>Indumotora A2</t>
  </si>
  <si>
    <t>SUCURSAL BBVA TERRITORIA EL BOSQUE</t>
  </si>
  <si>
    <t>Avda. Apoquindo N# 2827 Local 7</t>
  </si>
  <si>
    <t>BBVA</t>
  </si>
  <si>
    <t>Indumotora A3</t>
  </si>
  <si>
    <t>Edificio Monroy</t>
  </si>
  <si>
    <t>ALONSO DE MONROY N# 2555</t>
  </si>
  <si>
    <t>Ski Masters La Parva S.A</t>
  </si>
  <si>
    <t>Edificio Santa Ana II</t>
  </si>
  <si>
    <t>Santo Domingo 1568</t>
  </si>
  <si>
    <t>Inmobiliaria Y Constructora Santa Ana SA</t>
  </si>
  <si>
    <t>Edificio Vespucio 1777</t>
  </si>
  <si>
    <t>Americo Vespucio Norte 1777</t>
  </si>
  <si>
    <t>Inmob. Y Const. Vespucio 1777 S.A.</t>
  </si>
  <si>
    <t>Torre Badajoz</t>
  </si>
  <si>
    <t>Badajoz 45</t>
  </si>
  <si>
    <t>Inmobiliaria Badajoz S.A.</t>
  </si>
  <si>
    <t>Torre Apoquindo</t>
  </si>
  <si>
    <t>Av Apoquindo 5550</t>
  </si>
  <si>
    <t>Inmobiliaria Apoquindo Badajoz S.A.</t>
  </si>
  <si>
    <t>OFICINAS BLOOMBERG CHILE</t>
  </si>
  <si>
    <t>Apoquindo 2827, Piso 18</t>
  </si>
  <si>
    <t>Bloomberg</t>
  </si>
  <si>
    <t>Centro de Distribucion y Oficinas MK</t>
  </si>
  <si>
    <t>Camino Noviciado s/n</t>
  </si>
  <si>
    <t>Comercial MK Ltda</t>
  </si>
  <si>
    <t>Falabella San Fernando</t>
  </si>
  <si>
    <t>Chillan 701, San Fernando</t>
  </si>
  <si>
    <t>San Fernando</t>
  </si>
  <si>
    <t>Falabella Retail S.A.</t>
  </si>
  <si>
    <t>Nova Park Hotel</t>
  </si>
  <si>
    <t>Pdte. Juan Antonio R#os 59</t>
  </si>
  <si>
    <t>Inversiones Isla Kent SpA</t>
  </si>
  <si>
    <t>Edificio Corporativo SIGA</t>
  </si>
  <si>
    <t>Diego de Almagro 5210, DuÃ±oa</t>
  </si>
  <si>
    <t>LEED v4 BD+C: NC</t>
  </si>
  <si>
    <t>SIGA Ingenieria y Consultoria</t>
  </si>
  <si>
    <t>Centro Judicial Tome</t>
  </si>
  <si>
    <t>Maipu 1080</t>
  </si>
  <si>
    <t>Tome</t>
  </si>
  <si>
    <t>Corporacion Adiministrativ Poder Judicia</t>
  </si>
  <si>
    <t>Edificio Medicos Clinica Santa Maria</t>
  </si>
  <si>
    <t>Bellavista 497</t>
  </si>
  <si>
    <t>Office: Medical (Non-Diagnostic)</t>
  </si>
  <si>
    <t>Clinica Santa Maria</t>
  </si>
  <si>
    <t>Centro Judicial Rancagua</t>
  </si>
  <si>
    <t>Avenida Lastarria 410</t>
  </si>
  <si>
    <t>Corporaci_n Administrativa Del Poder Ju</t>
  </si>
  <si>
    <t>Plaza Candelaria</t>
  </si>
  <si>
    <t>Av. Candelaria Goyenechea 3851</t>
  </si>
  <si>
    <t>Bodegas APL2</t>
  </si>
  <si>
    <t>LAGUNA SUR 9660</t>
  </si>
  <si>
    <t>Warehouse and Distribution Center: Self Storage Units</t>
  </si>
  <si>
    <t>Inmobiliaria Descubrimiento S.A.</t>
  </si>
  <si>
    <t>BODEGAS APL2</t>
  </si>
  <si>
    <t>Centro Bodegaje Megaflex 2</t>
  </si>
  <si>
    <t>Edificio Tobalaba Office</t>
  </si>
  <si>
    <t>Av. Tobalaba 285</t>
  </si>
  <si>
    <t>Inmobiliaria Tobalaba Office</t>
  </si>
  <si>
    <t>Edificio Envasado y Bodega Nueva</t>
  </si>
  <si>
    <t>Lo Espejo 501</t>
  </si>
  <si>
    <t>Beiersdorf SA</t>
  </si>
  <si>
    <t>Centro Judicial de Temuco</t>
  </si>
  <si>
    <t>Arturo Prat 220, Temuco</t>
  </si>
  <si>
    <t>Corporaci_n Admin. Del Poder Judicial</t>
  </si>
  <si>
    <t>Master Site</t>
  </si>
  <si>
    <t>Avenida Lo Espejo</t>
  </si>
  <si>
    <t>Maipu</t>
  </si>
  <si>
    <t>BDF</t>
  </si>
  <si>
    <t>Edificio Los Jardines Uno</t>
  </si>
  <si>
    <t>Av. Los Jardines 972</t>
  </si>
  <si>
    <t>Inmobiliaria Y Constructora Los Jardines</t>
  </si>
  <si>
    <t>Nueva Apoquindo Torre 2</t>
  </si>
  <si>
    <t>Los Militares 4777</t>
  </si>
  <si>
    <t>Oficinas Casa Costanera</t>
  </si>
  <si>
    <t>Nueva Costanera 3900, Vitacura</t>
  </si>
  <si>
    <t>Corpgroup Activos Inmobiliarios</t>
  </si>
  <si>
    <t>Edificio Santa Carmen de Chicureo</t>
  </si>
  <si>
    <t>Carretera General San Martin 9600 B</t>
  </si>
  <si>
    <t>Benidorm</t>
  </si>
  <si>
    <t>Zurich Corporativo Badajoz</t>
  </si>
  <si>
    <t>Badajoz 25</t>
  </si>
  <si>
    <t>Zurich</t>
  </si>
  <si>
    <t>Edificio de Oficinas Bellet II</t>
  </si>
  <si>
    <t>Antonio Bellet 290</t>
  </si>
  <si>
    <t>LEED v4 BD+C: CS</t>
  </si>
  <si>
    <t>Inmobiliaria Paz Santolaya 60 S.A.</t>
  </si>
  <si>
    <t>Beiersdorf Edificio Envasado y Bodega</t>
  </si>
  <si>
    <t>Av. Lo Espejo 501</t>
  </si>
  <si>
    <t>Juzgado de Familia de San Bernardo</t>
  </si>
  <si>
    <t>Urmeneta 467, San Bernardo</t>
  </si>
  <si>
    <t>Edificio Nueva Manquehue</t>
  </si>
  <si>
    <t>Avda. Apoquindo 5950</t>
  </si>
  <si>
    <t>FFV Desarrollo Inmobiliario &amp; Isidora 23</t>
  </si>
  <si>
    <t>LEED-EB:OM v2009</t>
  </si>
  <si>
    <t>Caja Los Andes Vina del Mar</t>
  </si>
  <si>
    <t>Viana 609</t>
  </si>
  <si>
    <t>Caja Los Andes</t>
  </si>
  <si>
    <t>Condominio Piedmont</t>
  </si>
  <si>
    <t/>
  </si>
  <si>
    <t>LEED-HOMES v2008</t>
  </si>
  <si>
    <t>Onofre Jarpa 10.120 - A</t>
  </si>
  <si>
    <t>Single-Family (Detached)</t>
  </si>
  <si>
    <t>Piedmont</t>
  </si>
  <si>
    <t>Onofre Jarpa 10.120 - E</t>
  </si>
  <si>
    <t>Onofre Jarpa 10.120 - J</t>
  </si>
  <si>
    <t>Onofre Jarpa 10.120 - K</t>
  </si>
  <si>
    <t>Onofre Jarpa 10.120 - L</t>
  </si>
  <si>
    <t>Onofre Jarpa 10.120 - B</t>
  </si>
  <si>
    <t>Onofre Jarpa 10.120 - C</t>
  </si>
  <si>
    <t>Onofre Jarpa 10.120 - D</t>
  </si>
  <si>
    <t>Onofre Jarpa 10.120 - F</t>
  </si>
  <si>
    <t>Onofre Jarpa 10.120 - G</t>
  </si>
  <si>
    <t>Onofre Jarpa 10.120 - I</t>
  </si>
  <si>
    <t>Onofre Jarpa 10.120 - H</t>
  </si>
  <si>
    <t>Onofre Jarpa 10.120 - M</t>
  </si>
  <si>
    <t>Onofre Jarpa 10.120 - N</t>
  </si>
  <si>
    <t>Onofre Jarpa 10.120 - P</t>
  </si>
  <si>
    <t>Juzgado Familia Talagante</t>
  </si>
  <si>
    <t>JosU Leyan 654</t>
  </si>
  <si>
    <t>Talagante</t>
  </si>
  <si>
    <t>Service: Other Service</t>
  </si>
  <si>
    <t>Corporaci_n Administrativa Poder Judici</t>
  </si>
  <si>
    <t>Nike Factory Curauma</t>
  </si>
  <si>
    <t>Av. Lomas De La Luz NÂ°4650</t>
  </si>
  <si>
    <t>Placilla</t>
  </si>
  <si>
    <t>Centro Judicial de Los Angeles</t>
  </si>
  <si>
    <t>Av Gabriela Mistral 935</t>
  </si>
  <si>
    <t>Los Angeles</t>
  </si>
  <si>
    <t>Corp. Administrativa Del Poder Judicial</t>
  </si>
  <si>
    <t>Vista Kennedy</t>
  </si>
  <si>
    <t>Av Kennedy 7900</t>
  </si>
  <si>
    <t>Inmobiliaria y Constructora Baquedano Sp</t>
  </si>
  <si>
    <t>Sinergy Towers</t>
  </si>
  <si>
    <t>IFARLE ORIENTE NÂ°7401</t>
  </si>
  <si>
    <t>Centro de Negocios Brisa del Sol S.A.</t>
  </si>
  <si>
    <t>La Araucana Curico</t>
  </si>
  <si>
    <t>Estado 544</t>
  </si>
  <si>
    <t>Curico</t>
  </si>
  <si>
    <t>La Araucana</t>
  </si>
  <si>
    <t>Falabella Alto Las Condes</t>
  </si>
  <si>
    <t>Av. Kennedy 9001, Las Condes</t>
  </si>
  <si>
    <t>Falabella Castro</t>
  </si>
  <si>
    <t>San Martin 547, Castro Chiloe</t>
  </si>
  <si>
    <t>Castro</t>
  </si>
  <si>
    <t>Edificio Residencial Trilogia Sur</t>
  </si>
  <si>
    <t>Avenida Jaime GuzmÃ¡n ErrÃ¡zuriz 04300</t>
  </si>
  <si>
    <t>Inmobilia Chile</t>
  </si>
  <si>
    <t>Deutsche Bank- Santiago, Chile</t>
  </si>
  <si>
    <t>Avda Apoquindo 3721, P 9, Las Condes</t>
  </si>
  <si>
    <t>Deutsche Bank AG</t>
  </si>
  <si>
    <t>Oficina SMA</t>
  </si>
  <si>
    <t>Teatinos 280 Piso 8 y 9</t>
  </si>
  <si>
    <t>Superintendencia del Medio Ambiente</t>
  </si>
  <si>
    <t>DATA CENTER GTD LIDICE 2</t>
  </si>
  <si>
    <t>Pasaje Lidice NÂ°652, Santiago</t>
  </si>
  <si>
    <t>Gtd Grupo Teleductos S.A.</t>
  </si>
  <si>
    <t>Parque San Damian - Torre A</t>
  </si>
  <si>
    <t>Avda Las Condes nÂ°11700</t>
  </si>
  <si>
    <t>Parque San Damian - Torre B</t>
  </si>
  <si>
    <t>Mutual CChC Centro Providencia</t>
  </si>
  <si>
    <t>Avenida Pedro de Valdivia 428</t>
  </si>
  <si>
    <t>LEED-HC v2009</t>
  </si>
  <si>
    <t>Healthcare: Outpatient Office (Diagnostic)</t>
  </si>
  <si>
    <t>Mutual de Seguridad CChC</t>
  </si>
  <si>
    <t>La Dehesa Oficinas Dos</t>
  </si>
  <si>
    <t>Avenida La Dehesa 1500</t>
  </si>
  <si>
    <t>Santiago de Chile</t>
  </si>
  <si>
    <t>La Dehesa Oficinas Dos SA</t>
  </si>
  <si>
    <t>La Dehesa Oficinas Uno</t>
  </si>
  <si>
    <t>La Dehesa Oficinas Uno SA</t>
  </si>
  <si>
    <t>Edificio SERVIU-SEREMI, MINVU Rancagua</t>
  </si>
  <si>
    <t>Brasil 912</t>
  </si>
  <si>
    <t>MINVU SERVIU RANCAGUA</t>
  </si>
  <si>
    <t>PATIO ALONSO DE CORDOVA</t>
  </si>
  <si>
    <t>Alonso de Cordova 3788</t>
  </si>
  <si>
    <t>santiago</t>
  </si>
  <si>
    <t>GRUPO PATIO</t>
  </si>
  <si>
    <t>SANTAMARIA OFFICE</t>
  </si>
  <si>
    <t>Av Santa Maria 0936</t>
  </si>
  <si>
    <t>inmobiliaria Tamarugos del Norte S.A.</t>
  </si>
  <si>
    <t>Amapolas 5565</t>
  </si>
  <si>
    <t>INMOBILBILIARIA MOLINA MOREL</t>
  </si>
  <si>
    <t>Centro Judicial de San Carlos</t>
  </si>
  <si>
    <t>El Roble 667, San Carlos</t>
  </si>
  <si>
    <t>San Carlos</t>
  </si>
  <si>
    <t>Ñuble</t>
  </si>
  <si>
    <t>Edificio Trento</t>
  </si>
  <si>
    <t>Calle Tiziano 30, Las Condes</t>
  </si>
  <si>
    <t>INMOBILIARIA MONTE ACONCAGUA S.A.</t>
  </si>
  <si>
    <t>Juzgado de Familia Quillota</t>
  </si>
  <si>
    <t>Maipu 131</t>
  </si>
  <si>
    <t>Quillota</t>
  </si>
  <si>
    <t>Centro Judicial Melipilla</t>
  </si>
  <si>
    <t>Calle Correa 412</t>
  </si>
  <si>
    <t>Melipilla</t>
  </si>
  <si>
    <t>Corporacion Administrativa PoderJudicial</t>
  </si>
  <si>
    <t>Edificio Corporativo Caja los Andes</t>
  </si>
  <si>
    <t>Alonso de Ovalle 1465</t>
  </si>
  <si>
    <t>Caja de Compensaci_n Familiar los Andes</t>
  </si>
  <si>
    <t>Starbucks Alto El Plomo</t>
  </si>
  <si>
    <t>Av. Cerro El Plomo 5630 Local 103, Torre B</t>
  </si>
  <si>
    <t>Retail: Fast Food</t>
  </si>
  <si>
    <t>Starbucks</t>
  </si>
  <si>
    <t>Starbucks Microsoft Building</t>
  </si>
  <si>
    <t>Vitacura 6844</t>
  </si>
  <si>
    <t>Corte de Apelaciones de Puerto Montt</t>
  </si>
  <si>
    <t>EgaÃ±a 1121, Puerto Montt</t>
  </si>
  <si>
    <t>Edificio Alonso de Cordova 3080</t>
  </si>
  <si>
    <t>IFB Inversiones</t>
  </si>
  <si>
    <t>Centro Vacacional Caja Los Andes Villarr</t>
  </si>
  <si>
    <t>Camino Villarrica Freire Km 3</t>
  </si>
  <si>
    <t>Villarrica</t>
  </si>
  <si>
    <t>LEED v4 BD+C: HP</t>
  </si>
  <si>
    <t>Centro Judicial de Chillan</t>
  </si>
  <si>
    <t>Vega de Saldias 1090, Chillan</t>
  </si>
  <si>
    <t>Chillan</t>
  </si>
  <si>
    <t>INDUSTRIAS PRODUCTOS ALIMENTICIOS S.A.</t>
  </si>
  <si>
    <t>Santa Elena 1970</t>
  </si>
  <si>
    <t>PRODUCTOS ALIMENTICIOS S.A.</t>
  </si>
  <si>
    <t>Centro Subantartico Cabo de Hornos</t>
  </si>
  <si>
    <t>O'higgins / Condell</t>
  </si>
  <si>
    <t>Puerto Williams</t>
  </si>
  <si>
    <t>UMAG - IEB - Omora</t>
  </si>
  <si>
    <t>Centro Medico Bosques</t>
  </si>
  <si>
    <t>Edmundo Eluchans NÂ° 2030, lote 20E</t>
  </si>
  <si>
    <t>Clinica Ciudad del Mar</t>
  </si>
  <si>
    <t>Edificio Los Militares - Apoquindo</t>
  </si>
  <si>
    <t>Los Militares NÂ° 4627, Las Condes</t>
  </si>
  <si>
    <t>CONSTRUCTORA APOQUINDO 2010 S.A</t>
  </si>
  <si>
    <t>Nike Factory Buenaventura</t>
  </si>
  <si>
    <t>San Ignacio 500, Quilicura</t>
  </si>
  <si>
    <t>Nike de Chile Ltda.</t>
  </si>
  <si>
    <t>Juzgado de Familia CONCEPCION</t>
  </si>
  <si>
    <t>Avenida San Juan Bosco 2010</t>
  </si>
  <si>
    <t>Government Use: Other (utility, air</t>
  </si>
  <si>
    <t>Corp. Administrativa del Poder Judicial</t>
  </si>
  <si>
    <t>Minvu Serviu Antofagasta</t>
  </si>
  <si>
    <t>Washington St # 2551</t>
  </si>
  <si>
    <t>Serviu Regi_n de Antofagasta</t>
  </si>
  <si>
    <t>Mall Patio Talagante</t>
  </si>
  <si>
    <t>#1789, 21 de Mayo Avenue, Talagante, RM</t>
  </si>
  <si>
    <t>Mall Patio I SpA</t>
  </si>
  <si>
    <t>Estacion de Servicio ACSA FACH ORIENTE</t>
  </si>
  <si>
    <t>Terreno NÂ°1</t>
  </si>
  <si>
    <t>Empresa Nacional de EnergYa ENEX S.A.</t>
  </si>
  <si>
    <t>Estacion de Servicio ACSA LO ESPEJO OR</t>
  </si>
  <si>
    <t>Autopista Central km 8300</t>
  </si>
  <si>
    <t>Estacion de Servicio ACSA LO BLANCO PO</t>
  </si>
  <si>
    <t>Autopista Central km 16,6</t>
  </si>
  <si>
    <t>Edificio Plaza Costanera</t>
  </si>
  <si>
    <t>Av. Nueva Costanera 3605</t>
  </si>
  <si>
    <t>Inmobiliaria y Constructora Pastrana S.A</t>
  </si>
  <si>
    <t>Proyecto Barrio Las Salinas</t>
  </si>
  <si>
    <t>Av. Jorge Montt 2300</t>
  </si>
  <si>
    <t>LEED-ND v2009 Stage 1</t>
  </si>
  <si>
    <t>Non-residential and Residential</t>
  </si>
  <si>
    <t>Inmobiliaria Las Salinas</t>
  </si>
  <si>
    <t>Adidas Chile Headquarters</t>
  </si>
  <si>
    <t>Adidas Chile Limitada</t>
  </si>
  <si>
    <t>Edificio B - Lo Recabarren</t>
  </si>
  <si>
    <t>Avenida Santa Maria 5860</t>
  </si>
  <si>
    <t>Habilitacion Edificio Nueva Las Condes</t>
  </si>
  <si>
    <t>Calle presidente riesco 5537</t>
  </si>
  <si>
    <t>Banco Itau</t>
  </si>
  <si>
    <t>Sucursal Banco Santander Fach</t>
  </si>
  <si>
    <t>Av. Las Condes 8642, Las Condes</t>
  </si>
  <si>
    <t>Banco Santander Chile</t>
  </si>
  <si>
    <t>Territoria Apoquindo</t>
  </si>
  <si>
    <t>Apoquindo 2750</t>
  </si>
  <si>
    <t>TERRITORIA APOQUINDO S.A.</t>
  </si>
  <si>
    <t>Jdo. de Letras y Garantia de Pto. Aysen</t>
  </si>
  <si>
    <t>Cereceda 442, 462 y 468, Puerto Aysen</t>
  </si>
  <si>
    <t>Puerto Aysen</t>
  </si>
  <si>
    <t>XI - Coyhaique</t>
  </si>
  <si>
    <t>XI</t>
  </si>
  <si>
    <t>Edificio de Oficinas  Nueva Cordova</t>
  </si>
  <si>
    <t>Avenida Isidora Goyenechea No 2800, piso 52,</t>
  </si>
  <si>
    <t>Sencorp S.A:</t>
  </si>
  <si>
    <t>Edificio Alonso de Cordova OFICINA</t>
  </si>
  <si>
    <t>Avenida Isidora Goyenechea No 2800, piso 52</t>
  </si>
  <si>
    <t>SENCORP S.A..</t>
  </si>
  <si>
    <t>Edificio Alonso de Cordova</t>
  </si>
  <si>
    <t>Alonso de Cordova 2400, Las Condes</t>
  </si>
  <si>
    <t>Constructora e Inmobiliaria Cordova Ltda</t>
  </si>
  <si>
    <t>Edificio Oficinas Atempora</t>
  </si>
  <si>
    <t>Av. Vitacura 3523</t>
  </si>
  <si>
    <t>Constructora e Inmobiliarias Civitas SA</t>
  </si>
  <si>
    <t>Estacion de Servicio Maipo Oriente</t>
  </si>
  <si>
    <t>Ruta 5 km 28,75</t>
  </si>
  <si>
    <t>Empresa Nacional de Energia ENEX SA</t>
  </si>
  <si>
    <t>Estacion de Servicio Maipo Poniente</t>
  </si>
  <si>
    <t>Ruta 5 km 28,1</t>
  </si>
  <si>
    <t>Nueva el Golf</t>
  </si>
  <si>
    <t>Av Americo Vespucio Sur 345</t>
  </si>
  <si>
    <t>Inmobiliaria Nueva El Golf SpA</t>
  </si>
  <si>
    <t>Edificio NC 3300</t>
  </si>
  <si>
    <t>Av. Nueva Costanera 3300</t>
  </si>
  <si>
    <t>Inmobiliaria Parque Embajadores SpA</t>
  </si>
  <si>
    <t>Falabella Vina del Mar</t>
  </si>
  <si>
    <t>Sucre 250</t>
  </si>
  <si>
    <t>S.A.C.I. Falabella</t>
  </si>
  <si>
    <t>Blabla</t>
  </si>
  <si>
    <t>gfgdf</t>
  </si>
  <si>
    <t>fgdfgd</t>
  </si>
  <si>
    <t>Black Horse Group, LLC</t>
  </si>
  <si>
    <t>Tottus Alderete</t>
  </si>
  <si>
    <t>Avenida Vitacura 6980</t>
  </si>
  <si>
    <t>Tottus</t>
  </si>
  <si>
    <t>Edificio Consistorial de La Serena</t>
  </si>
  <si>
    <t>Balmaceda</t>
  </si>
  <si>
    <t>Municipalidad de La Serena</t>
  </si>
  <si>
    <t>Falabella Los Dominicos</t>
  </si>
  <si>
    <t>Av. Padre Hurtado Sur 875, Las Condes</t>
  </si>
  <si>
    <t>Mr. Storage Colina</t>
  </si>
  <si>
    <t>Avenida Chicureo S/NÂ°</t>
  </si>
  <si>
    <t>LEED v4 BD+C: WDC</t>
  </si>
  <si>
    <t>Warehouse: Self Storage Units</t>
  </si>
  <si>
    <t>Grupo Patio SpA</t>
  </si>
  <si>
    <t>Torre Huerfanos</t>
  </si>
  <si>
    <t>Huerfanos 830</t>
  </si>
  <si>
    <t>Torre Agustinas</t>
  </si>
  <si>
    <t>Juzgado de Letras de Arauco</t>
  </si>
  <si>
    <t>Covadonga 115</t>
  </si>
  <si>
    <t>Arauco</t>
  </si>
  <si>
    <t>Presidente Riesco 5537</t>
  </si>
  <si>
    <t>Oficinas CChC sede Santiago</t>
  </si>
  <si>
    <t>Av. Apoquindo 6760</t>
  </si>
  <si>
    <t>Community Development Corporation o</t>
  </si>
  <si>
    <t>Camara Chilena de la Construccion</t>
  </si>
  <si>
    <t>CD Falabella San Bernardo</t>
  </si>
  <si>
    <t>Roberto Simpson Claro NÂº 01701</t>
  </si>
  <si>
    <t>Banco Santander Talca</t>
  </si>
  <si>
    <t>1 Sur, NÂ°1098 esquina 4 Oriente</t>
  </si>
  <si>
    <t>Hangar LAW</t>
  </si>
  <si>
    <t>Omar Page 2085, Pudahuel</t>
  </si>
  <si>
    <t>Latin American Wings</t>
  </si>
  <si>
    <t>Centro Recreacional CCLA Talcahuano</t>
  </si>
  <si>
    <t>Prolongaci_n Calle B NÂ°5807-5865</t>
  </si>
  <si>
    <t>Public Assembly: Recreation</t>
  </si>
  <si>
    <t>Edificio Narciso</t>
  </si>
  <si>
    <t>Narciso Goycolea 4030</t>
  </si>
  <si>
    <t>Inmobiliaria y Constructora NCSO SA</t>
  </si>
  <si>
    <t>Juzgado de Letras y Garantia de Porvenir</t>
  </si>
  <si>
    <t>Padre Mariano Zavattaro 536</t>
  </si>
  <si>
    <t>Porvenir</t>
  </si>
  <si>
    <t>Envases Central - Edificio Produccion</t>
  </si>
  <si>
    <t>Avenida Miraflores 8755</t>
  </si>
  <si>
    <t>Envases Central S.A.</t>
  </si>
  <si>
    <t>Ampliacion Parque Americo Vespucio</t>
  </si>
  <si>
    <t>Av. Santa Clara 459, Huechuraba</t>
  </si>
  <si>
    <t>Administradora Los Parques S.A.</t>
  </si>
  <si>
    <t>IBM San Bernardo Data Center</t>
  </si>
  <si>
    <t>Puerta Sur S/N</t>
  </si>
  <si>
    <t>IBM Real Estate</t>
  </si>
  <si>
    <t>Edificio Centenario</t>
  </si>
  <si>
    <t>CATEDRAL 1337 - 1367, SANTIAGO</t>
  </si>
  <si>
    <t>Mutualidad de Carabineros</t>
  </si>
  <si>
    <t>BancoEstado Santa Ana</t>
  </si>
  <si>
    <t>Santo Domingo 1584</t>
  </si>
  <si>
    <t>Banco del Estado de Chile</t>
  </si>
  <si>
    <t>Tecnicas Reunidas Chile</t>
  </si>
  <si>
    <t>Las Condes, calle Badajoz 45</t>
  </si>
  <si>
    <t>LEED v4 ID+C: CI</t>
  </si>
  <si>
    <t>Falabella Valdivia</t>
  </si>
  <si>
    <t>Calle Arauco numero 561</t>
  </si>
  <si>
    <t>Juzgado de Letras y Garantia Curanilahue</t>
  </si>
  <si>
    <t>segunda compania num 5 y 6</t>
  </si>
  <si>
    <t>Juzgado de Letras de Rengo</t>
  </si>
  <si>
    <t>JosU Bisquertt 466</t>
  </si>
  <si>
    <t>Rengo</t>
  </si>
  <si>
    <t>Edificio Amanda</t>
  </si>
  <si>
    <t>Bremen 1644, DuÃ±oa</t>
  </si>
  <si>
    <t>Inmobiliaria Dona Amanda</t>
  </si>
  <si>
    <t>Juzgado de Letras y Garantia de Laja</t>
  </si>
  <si>
    <t>Avenida Los RYos 800, Laja</t>
  </si>
  <si>
    <t>Laja</t>
  </si>
  <si>
    <t>Starbucks Av. Kennedy 5413</t>
  </si>
  <si>
    <t>Av. Kennedy 5413</t>
  </si>
  <si>
    <t>Starbucks Coffee Company</t>
  </si>
  <si>
    <t>Centro Judicial de Vallenar</t>
  </si>
  <si>
    <t>Avenida Matta 791</t>
  </si>
  <si>
    <t>Region de Atacama</t>
  </si>
  <si>
    <t>Tribunales de Justicia de Copiapo</t>
  </si>
  <si>
    <t>Avenida ChaÃ±arcillo NÂ°1095</t>
  </si>
  <si>
    <t>Juzgado de Letras de La Calera</t>
  </si>
  <si>
    <t>Almirante Latorre 54</t>
  </si>
  <si>
    <t>La Calera</t>
  </si>
  <si>
    <t>Juzgado de Letras y Garantia de Lebu</t>
  </si>
  <si>
    <t>Saavedra 550</t>
  </si>
  <si>
    <t>Lebu</t>
  </si>
  <si>
    <t>Falabella Arica</t>
  </si>
  <si>
    <t>640 Diego Portales Av.</t>
  </si>
  <si>
    <t>LEED v4 BD+C: DC</t>
  </si>
  <si>
    <t>Edificio Residencial Riesco</t>
  </si>
  <si>
    <t>Presidente Riesco 3069 3077</t>
  </si>
  <si>
    <t>Inmobiliaria INDESA</t>
  </si>
  <si>
    <t>Centro Judicial Laboral Santiago</t>
  </si>
  <si>
    <t>Av. Manuel RodrYguez NÂ°345</t>
  </si>
  <si>
    <t>Data Center SONDA - Etapa 1</t>
  </si>
  <si>
    <t>Victor Uribe Sur 2211</t>
  </si>
  <si>
    <t>Quilicura</t>
  </si>
  <si>
    <t>Sonda Inmobiliaria S.A</t>
  </si>
  <si>
    <t>SOHO DE MONTEMAR</t>
  </si>
  <si>
    <t>Limache 3405, oficina 118</t>
  </si>
  <si>
    <t>INMOBILIARIA PLAYA MANSA MONTEMAR LTDA</t>
  </si>
  <si>
    <t>HOTEL DIRECTOR EL GOLF</t>
  </si>
  <si>
    <t>45 Carmencita</t>
  </si>
  <si>
    <t>HOTELES DIRECTOR LIMITADA</t>
  </si>
  <si>
    <t>Jardines II</t>
  </si>
  <si>
    <t>Avenida Los Jardines 976</t>
  </si>
  <si>
    <t>Jardines III</t>
  </si>
  <si>
    <t>Edificio Birmann 24</t>
  </si>
  <si>
    <t>310 Mariano Sanchez Fontecilla</t>
  </si>
  <si>
    <t>LEED v4 O+M: EB</t>
  </si>
  <si>
    <t>Comunidad Edificio Birmann 24</t>
  </si>
  <si>
    <t>Falabella Barrio Independencia</t>
  </si>
  <si>
    <t>AVENIDA INDEPENDENCIA 565 LOCAL TD-01</t>
  </si>
  <si>
    <t>Apoquindo 6060 - Oficinas</t>
  </si>
  <si>
    <t>Apoquindo 6060</t>
  </si>
  <si>
    <t>Apoquindo 6060 - Residencial</t>
  </si>
  <si>
    <t>Edificio General Bari 85</t>
  </si>
  <si>
    <t>General Bari 85</t>
  </si>
  <si>
    <t>Edificio Providencia 655</t>
  </si>
  <si>
    <t>Av. Providencia 655</t>
  </si>
  <si>
    <t>Edificio Providencia 625</t>
  </si>
  <si>
    <t>Av. Providencia 625</t>
  </si>
  <si>
    <t>LIBERTAD 500</t>
  </si>
  <si>
    <t>5 Norte 745, ViÃ±a del Mar</t>
  </si>
  <si>
    <t>CONTS.  E  INMOBILIARIA  PLAYA  MANSA</t>
  </si>
  <si>
    <t>MINVU Region del Maule</t>
  </si>
  <si>
    <t>1 poniente 1294</t>
  </si>
  <si>
    <t>Oficinas Metlife Chile</t>
  </si>
  <si>
    <t>MetLife Chile Seguros</t>
  </si>
  <si>
    <t>Falabella Los Angeles</t>
  </si>
  <si>
    <t>Valdivia 440</t>
  </si>
  <si>
    <t>S.A.C.I</t>
  </si>
  <si>
    <t>Juzgado de Letras y Garantia Putaendo</t>
  </si>
  <si>
    <t>San Martin 629</t>
  </si>
  <si>
    <t>putaendo</t>
  </si>
  <si>
    <t>Cerro Colorado 4</t>
  </si>
  <si>
    <t>Cerro Colorado 6010 - Avenida Manquehue 870</t>
  </si>
  <si>
    <t>N°</t>
  </si>
  <si>
    <t>PROYECTO</t>
  </si>
  <si>
    <t>VERSION</t>
  </si>
  <si>
    <t>MANDANTE | UNIDAD TECNICA</t>
  </si>
  <si>
    <t>CLASIFICACIÓN OGUC</t>
  </si>
  <si>
    <t>CLASIFICACIÓN INE</t>
  </si>
  <si>
    <t>CLASIFICACIÓN CPR</t>
  </si>
  <si>
    <t>FONDOS MANDANTE</t>
  </si>
  <si>
    <t>USUARIO</t>
  </si>
  <si>
    <t>Num Región</t>
  </si>
  <si>
    <t>UBICACION</t>
  </si>
  <si>
    <t>AÑO INSCRIPCION</t>
  </si>
  <si>
    <t>MES INSCRIPCION</t>
  </si>
  <si>
    <t>SUPERFICIE</t>
  </si>
  <si>
    <t>ARQUITECTO</t>
  </si>
  <si>
    <t>ASESOR</t>
  </si>
  <si>
    <t>CONTACTO</t>
  </si>
  <si>
    <t>ENTIDAD EVALUADORA</t>
  </si>
  <si>
    <t xml:space="preserve">ESTADO </t>
  </si>
  <si>
    <t>PUNTAJE PRE CERTIFICACIÓN</t>
  </si>
  <si>
    <t>AÑO PRECERTIFICACION</t>
  </si>
  <si>
    <t>MES PRECERTIFICACION</t>
  </si>
  <si>
    <t>PUNTAJE CERTIFICACIÓN</t>
  </si>
  <si>
    <t>AÑO CERTIFICACION</t>
  </si>
  <si>
    <t>MES CERTIFICACION</t>
  </si>
  <si>
    <t>CATEGORÍA</t>
  </si>
  <si>
    <t>Pre o Cert</t>
  </si>
  <si>
    <t>año pre o cert</t>
  </si>
  <si>
    <t xml:space="preserve">Escuela Manuel Anabalón Sáez </t>
  </si>
  <si>
    <t>Piloto</t>
  </si>
  <si>
    <t>Corporación Municipal de Panguipulli</t>
  </si>
  <si>
    <t>Región de los Ríos</t>
  </si>
  <si>
    <t>Gubbins Arquitectos</t>
  </si>
  <si>
    <t>Pablo Sills</t>
  </si>
  <si>
    <t>pablo@osgreen.net</t>
  </si>
  <si>
    <t>88 Limitada</t>
  </si>
  <si>
    <t>Certificado</t>
  </si>
  <si>
    <t>2</t>
  </si>
  <si>
    <t>Juzgado de familia Yumbel</t>
  </si>
  <si>
    <t>Oficinas</t>
  </si>
  <si>
    <t>Corporación Administrativa del Poder Judicial</t>
  </si>
  <si>
    <t>Región del Biobío</t>
  </si>
  <si>
    <t>Fermin Bustamante</t>
  </si>
  <si>
    <t>Arquiambiente Ltda.</t>
  </si>
  <si>
    <t xml:space="preserve">mh@arquiambiente.cl </t>
  </si>
  <si>
    <t>EDIFICIOVERDE</t>
  </si>
  <si>
    <t>Precertificado</t>
  </si>
  <si>
    <t>0</t>
  </si>
  <si>
    <t>Sede Osorno CChC</t>
  </si>
  <si>
    <t>Cámara Chilena de la Construcción A.G.</t>
  </si>
  <si>
    <t>Región de los Lagos</t>
  </si>
  <si>
    <t>Scheel Arquitectos</t>
  </si>
  <si>
    <t>EFIZITY</t>
  </si>
  <si>
    <t>1</t>
  </si>
  <si>
    <t>Liceo Experimental Artístico</t>
  </si>
  <si>
    <t>Ministerio de Educación</t>
  </si>
  <si>
    <t>Corporación Educacional de Desarrollo Artístico</t>
  </si>
  <si>
    <t>Región Metropolitana</t>
  </si>
  <si>
    <t>Martín Hurtado</t>
  </si>
  <si>
    <t>DECON UC</t>
  </si>
  <si>
    <t xml:space="preserve">Centro de Salud Familiar de Castro </t>
  </si>
  <si>
    <t>Ministerio de Salud</t>
  </si>
  <si>
    <t>Servicio de Salud Chiloé</t>
  </si>
  <si>
    <t>Francisco Oliver</t>
  </si>
  <si>
    <t>EA Buildings</t>
  </si>
  <si>
    <t>Con observaciones</t>
  </si>
  <si>
    <t>ninguna</t>
  </si>
  <si>
    <t>Edificio PDI Puerto Montt</t>
  </si>
  <si>
    <t>Seguridad</t>
  </si>
  <si>
    <t>DA MOP Regíon de los Lagos</t>
  </si>
  <si>
    <t>Policía de Investigaciones de Chile</t>
  </si>
  <si>
    <t>PLAN Arquitectos Ltda.</t>
  </si>
  <si>
    <t>IDIEM</t>
  </si>
  <si>
    <t>Corporativo Transoceánica</t>
  </si>
  <si>
    <t>Inmobiliaria Business Park S.A.</t>
  </si>
  <si>
    <t>+ arquitectos</t>
  </si>
  <si>
    <t>CIAES UCN</t>
  </si>
  <si>
    <t>Sobresaliente</t>
  </si>
  <si>
    <t>Sucursal BCI Vitacura Oriente</t>
  </si>
  <si>
    <t>Banco de Crédito e Inversiones</t>
  </si>
  <si>
    <t>Inversiones Tierra Grande Ltda.</t>
  </si>
  <si>
    <t>Gabriele Stange</t>
  </si>
  <si>
    <t>DICTUC</t>
  </si>
  <si>
    <t>DUOC UC San Bernardo</t>
  </si>
  <si>
    <t>Fundación DUOC</t>
  </si>
  <si>
    <t>B-GREEN</t>
  </si>
  <si>
    <t>diego.pedraza@b-green.cl</t>
  </si>
  <si>
    <t>POCH</t>
  </si>
  <si>
    <t>En desarrollo</t>
  </si>
  <si>
    <t>Centro Educacional Andacollo</t>
  </si>
  <si>
    <t>DA MOP Regíon de Coquimbo</t>
  </si>
  <si>
    <t>Ilustre Municipalidad de Andacollo</t>
  </si>
  <si>
    <t>Región de Coquimbo</t>
  </si>
  <si>
    <t>Arqloft EIRL</t>
  </si>
  <si>
    <t>Daniela Olmos</t>
  </si>
  <si>
    <t>urbexergia@gmail.com</t>
  </si>
  <si>
    <t>Liceo Maria del Transito de la Cruz, Molina</t>
  </si>
  <si>
    <t>DA MOP Regíon del Maule</t>
  </si>
  <si>
    <t>MINEDUC</t>
  </si>
  <si>
    <t>Ilustre Municipalidad de Molina</t>
  </si>
  <si>
    <t>Región del Maule</t>
  </si>
  <si>
    <t>7 Sur</t>
  </si>
  <si>
    <t>Paula Colonelli</t>
  </si>
  <si>
    <t>pcolonelli@arqenergia.cl</t>
  </si>
  <si>
    <t>Centro Deportivo Integral Mariquina</t>
  </si>
  <si>
    <t>Deporte</t>
  </si>
  <si>
    <t>Instituto Nacional de Deportes</t>
  </si>
  <si>
    <t>Equip. Deporte</t>
  </si>
  <si>
    <t xml:space="preserve">Massmann Arquitectos </t>
  </si>
  <si>
    <t>Rodrigo Escobar</t>
  </si>
  <si>
    <t>rodrigo.escobar@serrago.cl</t>
  </si>
  <si>
    <t>Cuartel Bomberos Cunco</t>
  </si>
  <si>
    <t>DA MOP Regíon de la Araucanía</t>
  </si>
  <si>
    <t>GORE Araucanía</t>
  </si>
  <si>
    <t>Región de la Araucanía</t>
  </si>
  <si>
    <t>Arquiferreira</t>
  </si>
  <si>
    <t>Destacado</t>
  </si>
  <si>
    <t xml:space="preserve">Edificio Consistorial Tierra Amarilla </t>
  </si>
  <si>
    <t>DA MOP Regíon de Atacama</t>
  </si>
  <si>
    <t>GORE Atacama</t>
  </si>
  <si>
    <t>Región de Atacama</t>
  </si>
  <si>
    <t>Crisosto Smith Arquitectos</t>
  </si>
  <si>
    <t>Pasiva - Gonzalo Mut</t>
  </si>
  <si>
    <t>gmut@pasiva.cl</t>
  </si>
  <si>
    <t>Escuela Collin Alto</t>
  </si>
  <si>
    <t>Aura Arquitectos</t>
  </si>
  <si>
    <t xml:space="preserve">Taller Vialidad Putre </t>
  </si>
  <si>
    <t>DA MOP Regíon de Arica y Parinacota</t>
  </si>
  <si>
    <t>GORE Arica y Parinacota</t>
  </si>
  <si>
    <t>Región de Arica y Parinacota</t>
  </si>
  <si>
    <t>CITEC UBB</t>
  </si>
  <si>
    <t>Complejo Educacional Reino de Suecia</t>
  </si>
  <si>
    <t>Francisca Jimenez</t>
  </si>
  <si>
    <t>bioespacios@yahoo.es</t>
  </si>
  <si>
    <t xml:space="preserve">Edificio Consistorial Curarrehue </t>
  </si>
  <si>
    <t>Ilustre Municipalidad de Curarrehue</t>
  </si>
  <si>
    <t>Fiscalia Local Los Angeles</t>
  </si>
  <si>
    <t>DA MOP Regíon del Biobío</t>
  </si>
  <si>
    <t>Ministerio Público</t>
  </si>
  <si>
    <t>CECREA Aysen</t>
  </si>
  <si>
    <t>Cultura</t>
  </si>
  <si>
    <t>DA MOP Regíon de Aysén</t>
  </si>
  <si>
    <t>Región de Aysén</t>
  </si>
  <si>
    <t xml:space="preserve">Edificio Adm. Central Angostura </t>
  </si>
  <si>
    <t>Colbún S.A.</t>
  </si>
  <si>
    <t>Prado Arquitectos</t>
  </si>
  <si>
    <t>Mario Coronado</t>
  </si>
  <si>
    <t>mariocoronadoc@gmail.com</t>
  </si>
  <si>
    <t>Biblioteca Regional La Serena</t>
  </si>
  <si>
    <t>DA MOP Región de Coquimbo</t>
  </si>
  <si>
    <t>Direccion de Bibliotecas Archivos y Museos</t>
  </si>
  <si>
    <t>Valle y Cornejo Arquitectos Ltda.</t>
  </si>
  <si>
    <t>Maria Luisa Del Campo</t>
  </si>
  <si>
    <t>mdelcampo@kipus.cl</t>
  </si>
  <si>
    <t>Centro Educacional Eduardo de la Barra</t>
  </si>
  <si>
    <t>Corporación Municipal de Peñalolén</t>
  </si>
  <si>
    <t>Marsino Arquitectos</t>
  </si>
  <si>
    <t>Francisco Gonzalez C.</t>
  </si>
  <si>
    <t xml:space="preserve"> fgonzalez@marsino.cl</t>
  </si>
  <si>
    <t xml:space="preserve">Colegio Bernardo O'Higgins </t>
  </si>
  <si>
    <t>DA MOP Regíon de Antofagasta</t>
  </si>
  <si>
    <t>Región de Antofagasta</t>
  </si>
  <si>
    <t>Oficinas Caja Los Andes Providencia</t>
  </si>
  <si>
    <t>Caja de Compensación Los Andes</t>
  </si>
  <si>
    <t>Mas Fernandez Arq. - Lira Arq.</t>
  </si>
  <si>
    <t>Efizity - Tamara Quiroz</t>
  </si>
  <si>
    <t>tquiroz@efizity.com</t>
  </si>
  <si>
    <t>Centro Deportivo Integral Caldera</t>
  </si>
  <si>
    <t>PHH Arquitectos</t>
  </si>
  <si>
    <t>Escuela Estacion Tolten</t>
  </si>
  <si>
    <t>Ilustre Municipalidad de Teodoro Schmidt</t>
  </si>
  <si>
    <t>O+S Arquitectos</t>
  </si>
  <si>
    <t>Ivan Orellana</t>
  </si>
  <si>
    <t>ivanorellanayanez@gmail.com</t>
  </si>
  <si>
    <t>Escuela Los Troncos</t>
  </si>
  <si>
    <t>Edificio Consistorial Tucapel</t>
  </si>
  <si>
    <t>DA MOP Regíon del Bío Bío</t>
  </si>
  <si>
    <t>Ilustre Municipalidad de Tucapel</t>
  </si>
  <si>
    <t>MN Asesoría y Desarrollo de Proyectos Ltda.</t>
  </si>
  <si>
    <t>maria.valdebenito@idiem.cl</t>
  </si>
  <si>
    <t>Centro Deportivo Integral San Ramon</t>
  </si>
  <si>
    <t>Consultorio General Perquenco</t>
  </si>
  <si>
    <t>FNDR</t>
  </si>
  <si>
    <t>José Antonio Espinoza</t>
  </si>
  <si>
    <t>antonioepdt@gmail.com</t>
  </si>
  <si>
    <t>Escuela Especial Ñielol</t>
  </si>
  <si>
    <t>Ilustre Municipalidad de Temuco</t>
  </si>
  <si>
    <t>Arquitectonica Ltda.</t>
  </si>
  <si>
    <t>Tatiana Vidal</t>
  </si>
  <si>
    <t>grupoarq@gmail.com</t>
  </si>
  <si>
    <t>Liceo B-15 Jorge Teillier</t>
  </si>
  <si>
    <t>Ilustre Municipalidad de Lautaro</t>
  </si>
  <si>
    <t>Reten Alemania</t>
  </si>
  <si>
    <t>Carabineros de Chile</t>
  </si>
  <si>
    <t>Bortnik Yurisic Arquitectos Asociados Ltda.</t>
  </si>
  <si>
    <t>Rodrigo Angulo</t>
  </si>
  <si>
    <t xml:space="preserve"> rodrigo.angulo@energeo.cl</t>
  </si>
  <si>
    <t>CESFAM Nuevo Amanecer</t>
  </si>
  <si>
    <t>Servicio de Salud Temuco</t>
  </si>
  <si>
    <t>Centro DIA Caja Los Andes Viña del Mar</t>
  </si>
  <si>
    <t>Región de Valparaíso</t>
  </si>
  <si>
    <t>Lira Arquitectos Asociados</t>
  </si>
  <si>
    <t>Adriana Varas</t>
  </si>
  <si>
    <t xml:space="preserve">a.varas@lebchile.cl </t>
  </si>
  <si>
    <t>Centro Deportivo Integral Chillan Viejo</t>
  </si>
  <si>
    <t>Región del Ñuble</t>
  </si>
  <si>
    <t>Max Mendez</t>
  </si>
  <si>
    <t>Milena Rafols</t>
  </si>
  <si>
    <t>mrafols@energea-chile.cl</t>
  </si>
  <si>
    <t>Centro Deportivo Integral La Union</t>
  </si>
  <si>
    <t>Centro Deportivo Integral Quinta Normal</t>
  </si>
  <si>
    <t>Centro Deportivo Integral San Antonio</t>
  </si>
  <si>
    <t>Escuela Lifko</t>
  </si>
  <si>
    <t>Ivan Vial</t>
  </si>
  <si>
    <t>Fernanda Soto</t>
  </si>
  <si>
    <t>fdasoto@gmail.com</t>
  </si>
  <si>
    <t>Escuela Cantino</t>
  </si>
  <si>
    <t>Jaime Gatica</t>
  </si>
  <si>
    <t>Rodrigo Vargas</t>
  </si>
  <si>
    <t>rodrigovargastraub@gmail.com</t>
  </si>
  <si>
    <t>3° Comisaría La Unión</t>
  </si>
  <si>
    <t>DA MOP Regíon de los Ríos</t>
  </si>
  <si>
    <t>Marcelo Carrasco</t>
  </si>
  <si>
    <t>Comisaría Lautaro</t>
  </si>
  <si>
    <t>Centro Deportivo Integral Independencia</t>
  </si>
  <si>
    <t>Daspee Consultores Ltda.</t>
  </si>
  <si>
    <t>Marcela Rojas</t>
  </si>
  <si>
    <t>marcela.rojasalarcon@gmail.com</t>
  </si>
  <si>
    <t>Escuela Olegario Morales</t>
  </si>
  <si>
    <t>Ilustre Muncipalidad de Paillaco</t>
  </si>
  <si>
    <t>Antonio.Espinoza@ebp.ch</t>
  </si>
  <si>
    <t>Reposición Teatro Andrés Pérez</t>
  </si>
  <si>
    <t>DA MOP Región de Antofagasfa</t>
  </si>
  <si>
    <t>Fiscalia Local Pucón</t>
  </si>
  <si>
    <t>Francisco Pizarro</t>
  </si>
  <si>
    <t>fp.energy1@gmail.com</t>
  </si>
  <si>
    <t>Escuela Básica Huitranlebu</t>
  </si>
  <si>
    <t>Ilustre Municipalidad de Purén</t>
  </si>
  <si>
    <t>M&amp;H Arquitectos</t>
  </si>
  <si>
    <t>Escuela Básica Quilaco</t>
  </si>
  <si>
    <t>6° Comisaría Chillán Viejo</t>
  </si>
  <si>
    <t>BGL Arquitectos Asociados Ltda.</t>
  </si>
  <si>
    <t>Escuela Rural Melirrehue</t>
  </si>
  <si>
    <t>Ilustre Municipalidad de Gorbea</t>
  </si>
  <si>
    <t>Borghero Villarroel Arquitectos</t>
  </si>
  <si>
    <t>Cristian Huenullan</t>
  </si>
  <si>
    <t>cristian.huenullan@ea-buildings.com</t>
  </si>
  <si>
    <t>Territorio Mayor</t>
  </si>
  <si>
    <t>22° Comisaría Quinta Normal</t>
  </si>
  <si>
    <t>DA MOP Regíon Metropolitana</t>
  </si>
  <si>
    <t>Dino Gervasoni</t>
  </si>
  <si>
    <t>John Fookes</t>
  </si>
  <si>
    <t>jfookes@ecobuilding.cl</t>
  </si>
  <si>
    <t>Escuela Pivadenco</t>
  </si>
  <si>
    <t xml:space="preserve"> Ilustre Municipalidad de los Sauces</t>
  </si>
  <si>
    <t>Rodrigo Duque y MAPA Arquitectos</t>
  </si>
  <si>
    <t>Tomás Venegas</t>
  </si>
  <si>
    <t>tomasvenegast@gmail.com</t>
  </si>
  <si>
    <t>Escuela Petrona Paillaleo</t>
  </si>
  <si>
    <t>Escuela Fundo Molulco</t>
  </si>
  <si>
    <t>Ilustre Municipalidad de Melipeuco</t>
  </si>
  <si>
    <t>Escuela Caren</t>
  </si>
  <si>
    <t>Escuela Marimenuco</t>
  </si>
  <si>
    <t>Ilustre Municipalidad de Lonquimay</t>
  </si>
  <si>
    <t>Leonardo Fox V.</t>
  </si>
  <si>
    <t>Escuela La Angostura</t>
  </si>
  <si>
    <t>Centro Deportivo Integral Lo Espejo</t>
  </si>
  <si>
    <t>Iglesis Arquitectos</t>
  </si>
  <si>
    <t>Pablo Canales</t>
  </si>
  <si>
    <t>pablo@latitud.cl</t>
  </si>
  <si>
    <t>Cuartel Bomberos Malalhue</t>
  </si>
  <si>
    <t>Cristian Sanhueza Rios</t>
  </si>
  <si>
    <t>Subcomisaría La Portada</t>
  </si>
  <si>
    <t>MAO Arquitectos Ltda.</t>
  </si>
  <si>
    <t>Hospital Provincial de Curicó</t>
  </si>
  <si>
    <t>Hospitales</t>
  </si>
  <si>
    <t>DA MOP Región del Maule</t>
  </si>
  <si>
    <t>MOP Concesiones</t>
  </si>
  <si>
    <t>Carvajal Casariego + Riesco Rivera</t>
  </si>
  <si>
    <t>Centro de Día del Adulto Mayor Punta Arenas</t>
  </si>
  <si>
    <t>DA MOP Region de Magallanes</t>
  </si>
  <si>
    <t>Equip. Social</t>
  </si>
  <si>
    <t xml:space="preserve">SENAMA - MDS </t>
  </si>
  <si>
    <t>Región de Magallanes</t>
  </si>
  <si>
    <t>Néstor Vásquez</t>
  </si>
  <si>
    <t>Campamento Vialidad N°1 Paso Pehuenche</t>
  </si>
  <si>
    <t>FNDR - GORE</t>
  </si>
  <si>
    <t>Juan Claudio López Rübke</t>
  </si>
  <si>
    <t>Campamento Vialidad N°2 Paso Pehuenche</t>
  </si>
  <si>
    <t>Campamento Vialidad N°3 Paso Pehuenche</t>
  </si>
  <si>
    <t>Centro Educacional Toconao</t>
  </si>
  <si>
    <t>daniel.jaram@idiem.cl</t>
  </si>
  <si>
    <t>Edificio Adm. Aduanas Puerto Aysen</t>
  </si>
  <si>
    <t>DA MOP Región de Aysén</t>
  </si>
  <si>
    <t>Servicio Nacional de Aduanas</t>
  </si>
  <si>
    <t>8° Comisaría de Colina</t>
  </si>
  <si>
    <t>Castelblanco Arquitectos Asoc.</t>
  </si>
  <si>
    <t>Matías Yachan</t>
  </si>
  <si>
    <t>Matias.yachan@e3ingenieria.cl</t>
  </si>
  <si>
    <t>Comunidad Terapeutica Drogodependientes</t>
  </si>
  <si>
    <t>DA MOP Regíon de Los Lagos</t>
  </si>
  <si>
    <t>Escuela de Formación de Carabineros Grupo Concepción</t>
  </si>
  <si>
    <t>Francisco Infante</t>
  </si>
  <si>
    <t>francisco.infante@gmail.com</t>
  </si>
  <si>
    <t>Pendiente</t>
  </si>
  <si>
    <t>Escuela Rural Malalche Bajo</t>
  </si>
  <si>
    <t>Ilustre Municipalidad de Cholchol</t>
  </si>
  <si>
    <t>Paulo Lagos Yáñez</t>
  </si>
  <si>
    <t>Escuela Rural Rucapangue</t>
  </si>
  <si>
    <t>Hospital Biprovincial Quillota Petorca</t>
  </si>
  <si>
    <t>DA MOP Region de Valparaíso</t>
  </si>
  <si>
    <t>Servicio de Salud Viña del Mar Quillota</t>
  </si>
  <si>
    <t>Pine Arq &amp; bbats + Tirado</t>
  </si>
  <si>
    <t>Sala Cuna Funcionarios UACh</t>
  </si>
  <si>
    <t>Universidad Austral de Chile</t>
  </si>
  <si>
    <t>Mauricio Ramírez</t>
  </si>
  <si>
    <t>mauricio@88limitada.cl</t>
  </si>
  <si>
    <t>Clínica Psicológica UACh</t>
  </si>
  <si>
    <t>Escuela Diferencial España</t>
  </si>
  <si>
    <t>Escuela Limachito</t>
  </si>
  <si>
    <t>DA MOP Región de Valparaíso</t>
  </si>
  <si>
    <t>César Chávez</t>
  </si>
  <si>
    <t>Mirentxu Ulloa</t>
  </si>
  <si>
    <t>mirentxu@osgreen.net</t>
  </si>
  <si>
    <t>Biblioteca Pública Chañaral</t>
  </si>
  <si>
    <t>DA MOP Región de Atacama</t>
  </si>
  <si>
    <t>Correa Gelfenstein Arquitectos</t>
  </si>
  <si>
    <t>Centro Educativo Licancabur</t>
  </si>
  <si>
    <t>Centro Educacional Valentín Letelier</t>
  </si>
  <si>
    <t>Corporación Municipal de Desarrollo Social Calama</t>
  </si>
  <si>
    <t>fgonzalez@marsino.cl</t>
  </si>
  <si>
    <t>Centro Asistencial Docente e Investigación Universidad de Magallanes</t>
  </si>
  <si>
    <t>DA MOP Región de Magallanes</t>
  </si>
  <si>
    <t>GORE</t>
  </si>
  <si>
    <t>Universidad de Magallanes</t>
  </si>
  <si>
    <t>Brito Navarro Arquitectos</t>
  </si>
  <si>
    <t>Escuela Martín Alonqueo</t>
  </si>
  <si>
    <t>Guixé Arquitectos</t>
  </si>
  <si>
    <t>Catalina Yurisic</t>
  </si>
  <si>
    <t>catalina.yurisic@energeo.cl</t>
  </si>
  <si>
    <t>Fiscalía Local de Alto Hospicio</t>
  </si>
  <si>
    <t>DA MOP Región de Tarapacá</t>
  </si>
  <si>
    <t>Región de Tarapacá</t>
  </si>
  <si>
    <t>Edificio Consistorial de Chañaral</t>
  </si>
  <si>
    <t>Servicio Médico Legal de Coyhaique</t>
  </si>
  <si>
    <t>Complejo Educacional Santa Olga</t>
  </si>
  <si>
    <t>Desafío Levantemos Chile</t>
  </si>
  <si>
    <t>Correa 3</t>
  </si>
  <si>
    <t>Cuartel de Bomberos Brigada Fundo el Carmen</t>
  </si>
  <si>
    <t>Bomberos de Chile</t>
  </si>
  <si>
    <t>Constructora ANGO SpA</t>
  </si>
  <si>
    <t>Edificio de Aulas y Facultades UCM</t>
  </si>
  <si>
    <t>Universidad Católica del Maule</t>
  </si>
  <si>
    <t>Dirección de Administración e Infraestructura UCM</t>
  </si>
  <si>
    <t>CESFAM Trovolhue</t>
  </si>
  <si>
    <t>Jorge Raposo</t>
  </si>
  <si>
    <t>Araucanía Consultores</t>
  </si>
  <si>
    <t>pcampomanes@araucaniaconsultores.cl</t>
  </si>
  <si>
    <t>Habilitación Oficinas CChC Santiago</t>
  </si>
  <si>
    <t>Riquelme y Videla Arquitectos</t>
  </si>
  <si>
    <t>Reposición Diamante de Beisbol Tocopilla</t>
  </si>
  <si>
    <t>GORE Antofagasta</t>
  </si>
  <si>
    <t>Reposición Liceo Octavio Palma Arica</t>
  </si>
  <si>
    <t>Paso Fronterizo Pichachén</t>
  </si>
  <si>
    <t>Centro Comunitario Sector Centro Temuco</t>
  </si>
  <si>
    <t>Bis Arquitectos</t>
  </si>
  <si>
    <t>Escuela Armando Arancibia Olivos</t>
  </si>
  <si>
    <t>Ilustre Municipalidad de Lebu</t>
  </si>
  <si>
    <t xml:space="preserve"> 3° Compañía de Bomberos Pupuya</t>
  </si>
  <si>
    <t>DA MOP Región de O'Higgnis</t>
  </si>
  <si>
    <t>Región de O'Higgins</t>
  </si>
  <si>
    <t>Liceo José de la Cruz Miranda Correa</t>
  </si>
  <si>
    <t>Ilustre Municipalidad de Cañete</t>
  </si>
  <si>
    <t>CECREA Valdivia</t>
  </si>
  <si>
    <t>DA MOP Región de los Ríos</t>
  </si>
  <si>
    <t>CNCA</t>
  </si>
  <si>
    <t>Ronald Scheel</t>
  </si>
  <si>
    <t>rscheel@scheelarquitectos.com</t>
  </si>
  <si>
    <t>Recinto Modelo de Educación y Trabajo La Laguna</t>
  </si>
  <si>
    <t>Ministerio de Justicia y DDHH</t>
  </si>
  <si>
    <t>Luis Vidal + Architects</t>
  </si>
  <si>
    <t>Edificio de la Mujer de Antofagasta</t>
  </si>
  <si>
    <t>Del Pozo Arquitectos</t>
  </si>
  <si>
    <t>Valeska Cerda</t>
  </si>
  <si>
    <t>valeska.cerda@ucn.cl</t>
  </si>
  <si>
    <t>Recinto Modelo de Educación y Trabajo El Arenal</t>
  </si>
  <si>
    <t>Astudillo Consultores</t>
  </si>
  <si>
    <t>Fabriciano San Martin</t>
  </si>
  <si>
    <t>fabriciano.sanmartin@msconsultores.cl</t>
  </si>
  <si>
    <t>Escuela Roberto White</t>
  </si>
  <si>
    <t>Sistema Modular para Nuevos Espacios Educativos</t>
  </si>
  <si>
    <t>CHEB Arquitectos</t>
  </si>
  <si>
    <t>Lucas Vásquez</t>
  </si>
  <si>
    <t>lucas@bmasv.cl</t>
  </si>
  <si>
    <t>CECREA La Ligua</t>
  </si>
  <si>
    <t>Subcomisaría de Quintero</t>
  </si>
  <si>
    <t>López Larraín Aravena Arqtos.</t>
  </si>
  <si>
    <t>Work Center Volcán</t>
  </si>
  <si>
    <t>Compañía Industrial El Volcán</t>
  </si>
  <si>
    <t>Terminal de Buses Lago Ranco</t>
  </si>
  <si>
    <t>Infraestructura</t>
  </si>
  <si>
    <t>Ilustre Municipalidad de Lago Ranco</t>
  </si>
  <si>
    <t>Plural Arquitectos</t>
  </si>
  <si>
    <t>Centro Antártico Internacional</t>
  </si>
  <si>
    <t>Instituto Antártico</t>
  </si>
  <si>
    <t>Alberto Moletto</t>
  </si>
  <si>
    <t>Cuartel de Bomberos Lago Ranco</t>
  </si>
  <si>
    <t>Darío Rodríguez</t>
  </si>
  <si>
    <t>Prefectura PDI Iquique</t>
  </si>
  <si>
    <t>Complejo Educacional Collipulli</t>
  </si>
  <si>
    <t>Archiplan y CR Arquitectos Asociados</t>
  </si>
  <si>
    <t>Escuela Rural Walterio Meyer Rusca</t>
  </si>
  <si>
    <t>Ilustre Municipalidad de Osorno</t>
  </si>
  <si>
    <t>V12 Ingeniería</t>
  </si>
  <si>
    <t>Centro de Atención Providencia Mutual CChC</t>
  </si>
  <si>
    <t>Seiji Shirazawa</t>
  </si>
  <si>
    <t>Biblioteca Regional de La Araucanía</t>
  </si>
  <si>
    <t>Consorcio BRA Arquitectos</t>
  </si>
  <si>
    <t>Cuartel BICRIM PDI Huechuraba</t>
  </si>
  <si>
    <t>Ilustre Municipalidad de Huechuraba</t>
  </si>
  <si>
    <t>Jaime Fajardo de la Cuba</t>
  </si>
  <si>
    <t>Hernán Bugueño</t>
  </si>
  <si>
    <t>hbugueno@axh.cl</t>
  </si>
  <si>
    <t>CECREA Castro</t>
  </si>
  <si>
    <t>Ilustre Municipalidad de Castro</t>
  </si>
  <si>
    <t>Empresas LN</t>
  </si>
  <si>
    <t>Tamara Catalán</t>
  </si>
  <si>
    <t>tam.catalan@gmail.com</t>
  </si>
  <si>
    <t>Ecosustenta</t>
  </si>
  <si>
    <t>Edificio Administración Empresa Portuaria San Antonio</t>
  </si>
  <si>
    <t>Empresa Portuaria San Antonio</t>
  </si>
  <si>
    <t>Murtinho Raby Asociados</t>
  </si>
  <si>
    <t>Pasiva - Rodrigo Tonda</t>
  </si>
  <si>
    <t>rtonda@pasiva.cl</t>
  </si>
  <si>
    <t>Edificio Corporativo Oficinas Acanto S.A.</t>
  </si>
  <si>
    <t>Acanto S.A.</t>
  </si>
  <si>
    <t>Arquiambiente</t>
  </si>
  <si>
    <t>Escuela F-447 Punta de Parra</t>
  </si>
  <si>
    <t xml:space="preserve"> Ilustre Municipalidad de Tomé</t>
  </si>
  <si>
    <t>Héctor Videla</t>
  </si>
  <si>
    <t>Javier Carrasco</t>
  </si>
  <si>
    <t>javier@a8estudio.cl</t>
  </si>
  <si>
    <t>Reposición Escuela Licancura</t>
  </si>
  <si>
    <t xml:space="preserve"> Ilustre Municipalidad de Curarrehue</t>
  </si>
  <si>
    <t>Escuela Escuadrón</t>
  </si>
  <si>
    <t xml:space="preserve"> Ilustre Municipalidad de Coronel</t>
  </si>
  <si>
    <t xml:space="preserve">D-Heen Arquitectos </t>
  </si>
  <si>
    <t>Romina Araya</t>
  </si>
  <si>
    <t>roarayadepablo@gmail.com</t>
  </si>
  <si>
    <t>Kipus</t>
  </si>
  <si>
    <t>Liceo e Internado Antulafken de Puaucho</t>
  </si>
  <si>
    <t>Edificio GNL Mejillones</t>
  </si>
  <si>
    <t>Sociedad GNL Mejillones S.A.</t>
  </si>
  <si>
    <t>Ampliación Edificio MOP Atacama</t>
  </si>
  <si>
    <t>Complejo Interdisciplinario para el Desarrollo Sustentable Michel Durand</t>
  </si>
  <si>
    <t>Pontificia Universidad Católica de Chile</t>
  </si>
  <si>
    <t>Piscina Temperada de Talca</t>
  </si>
  <si>
    <t>2° Compañía de Bomberos de Valdivia</t>
  </si>
  <si>
    <t>Instituto Industrial Superior de Chillán</t>
  </si>
  <si>
    <t>DA MOP Región del Bío Bío</t>
  </si>
  <si>
    <t>UTEM</t>
  </si>
  <si>
    <t>Reposición Consultorio Jurídico Norte comuna Antofagasta</t>
  </si>
  <si>
    <t>Corporación de Asistencia Judicial Tarapacá Antofagasta</t>
  </si>
  <si>
    <t>3° Comisaría de Limache</t>
  </si>
  <si>
    <t>Cuartel PDI Vallenar</t>
  </si>
  <si>
    <t>DA MOP Atacama</t>
  </si>
  <si>
    <t>cyurisic@habitaverde.cl</t>
  </si>
  <si>
    <t>Sede Universitaria Chiloé ULA</t>
  </si>
  <si>
    <t>Universidad de Los Lagos</t>
  </si>
  <si>
    <t>Liceo Fresia Müller</t>
  </si>
  <si>
    <t>Hospital de Puerto Varas</t>
  </si>
  <si>
    <t>Servicio de Salud del Reloncaví</t>
  </si>
  <si>
    <t>CORE</t>
  </si>
  <si>
    <t>Efizity - José Jodar</t>
  </si>
  <si>
    <t>jjodar@efizity.com</t>
  </si>
  <si>
    <t>m2 total</t>
  </si>
  <si>
    <t>Leed</t>
  </si>
  <si>
    <t>Ces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</si>
  <si>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</si>
  <si>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</si>
  <si>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</si>
  <si>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</si>
  <si>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</si>
  <si>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</si>
  <si>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</si>
  <si>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</si>
  <si>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</si>
  <si>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</si>
  <si>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</si>
  <si>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Mes</t>
  </si>
  <si>
    <t>mesSTR</t>
  </si>
  <si>
    <t>IMACON</t>
  </si>
  <si>
    <t>IMACON varMensual</t>
  </si>
  <si>
    <t>acumulado m2</t>
  </si>
  <si>
    <t>acumulado Mill. M2</t>
  </si>
  <si>
    <t>*mensual</t>
  </si>
  <si>
    <t>Indicador MENSUAL de Sustentabilidad Total</t>
  </si>
  <si>
    <t>%</t>
  </si>
  <si>
    <t>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</si>
</sst>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m\.yyyy"/>
    <numFmt numFmtId="166" formatCode="_(* #,##0_);_(* \(#,##0\);_(* &quot;-&quot;??_);_(@_)"/>
    <numFmt numFmtId="167" formatCode="#,000"/>
    <numFmt numFmtId="168" formatCode="#,00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0"/>
      <color theme="1"/>
      <name val="Arial Unicode MS"/>
    </font>
    <font>
      <sz val="10"/>
      <color rgb="FFFF0000"/>
      <name val="Arial Unicode MS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6929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1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0" fontId="5" fillId="0" borderId="2" xfId="3" applyFont="1" applyFill="1" applyBorder="1" applyAlignment="1">
      <alignment horizontal="center"/>
    </xf>
    <xf numFmtId="2" fontId="6" fillId="0" borderId="2" xfId="0" applyNumberFormat="1" applyFont="1" applyFill="1" applyBorder="1" applyAlignment="1" applyProtection="1">
      <alignment horizontal="center" vertical="center"/>
    </xf>
    <xf numFmtId="165" fontId="7" fillId="3" borderId="1" xfId="0" applyNumberFormat="1" applyFont="1" applyFill="1" applyBorder="1" applyAlignment="1">
      <alignment wrapText="1"/>
    </xf>
    <xf numFmtId="0" fontId="0" fillId="4" borderId="0" xfId="0" applyFill="1"/>
    <xf numFmtId="0" fontId="0" fillId="5" borderId="0" xfId="0" applyFill="1"/>
    <xf numFmtId="0" fontId="3" fillId="2" borderId="0" xfId="0" applyFont="1" applyFill="1"/>
    <xf numFmtId="1" fontId="6" fillId="0" borderId="2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6" borderId="0" xfId="0" applyFont="1" applyFill="1" applyBorder="1" applyAlignment="1">
      <alignment vertical="center" wrapText="1"/>
    </xf>
    <xf numFmtId="3" fontId="8" fillId="5" borderId="0" xfId="0" applyNumberFormat="1" applyFont="1" applyFill="1" applyBorder="1"/>
    <xf numFmtId="3" fontId="8" fillId="0" borderId="0" xfId="0" applyNumberFormat="1" applyFont="1" applyFill="1" applyBorder="1"/>
    <xf numFmtId="166" fontId="0" fillId="0" borderId="0" xfId="1" applyNumberFormat="1" applyFont="1"/>
    <xf numFmtId="3" fontId="0" fillId="0" borderId="0" xfId="0" applyNumberFormat="1"/>
    <xf numFmtId="0" fontId="0" fillId="7" borderId="0" xfId="0" applyFill="1"/>
    <xf numFmtId="0" fontId="2" fillId="7" borderId="0" xfId="0" applyFont="1" applyFill="1"/>
    <xf numFmtId="0" fontId="11" fillId="7" borderId="0" xfId="0" applyFont="1" applyFill="1"/>
    <xf numFmtId="0" fontId="12" fillId="0" borderId="0" xfId="0" applyFont="1" applyAlignment="1">
      <alignment vertical="center"/>
    </xf>
    <xf numFmtId="2" fontId="0" fillId="0" borderId="0" xfId="2" applyNumberFormat="1" applyFont="1"/>
    <xf numFmtId="2" fontId="11" fillId="7" borderId="0" xfId="2" applyNumberFormat="1" applyFont="1" applyFill="1"/>
    <xf numFmtId="0" fontId="13" fillId="7" borderId="0" xfId="0" applyFont="1" applyFill="1" applyAlignment="1">
      <alignment vertical="center"/>
    </xf>
    <xf numFmtId="0" fontId="0" fillId="0" borderId="4" xfId="0" applyFill="1" applyBorder="1"/>
    <xf numFmtId="1" fontId="4" fillId="0" borderId="1" xfId="0" applyNumberFormat="1" applyFont="1" applyFill="1" applyBorder="1" applyAlignment="1">
      <alignment wrapText="1"/>
    </xf>
    <xf numFmtId="165" fontId="4" fillId="0" borderId="1" xfId="0" applyNumberFormat="1" applyFont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0" fillId="0" borderId="0" xfId="0" applyFill="1"/>
    <xf numFmtId="2" fontId="7" fillId="0" borderId="1" xfId="0" applyNumberFormat="1" applyFont="1" applyFill="1" applyBorder="1" applyAlignment="1">
      <alignment wrapText="1"/>
    </xf>
    <xf numFmtId="3" fontId="0" fillId="0" borderId="0" xfId="0" applyNumberFormat="1" applyFill="1"/>
    <xf numFmtId="3" fontId="7" fillId="0" borderId="1" xfId="0" applyNumberFormat="1" applyFont="1" applyFill="1" applyBorder="1" applyAlignment="1">
      <alignment wrapText="1"/>
    </xf>
    <xf numFmtId="168" fontId="0" fillId="0" borderId="0" xfId="0" applyNumberFormat="1" applyFill="1"/>
    <xf numFmtId="167" fontId="0" fillId="0" borderId="0" xfId="0" applyNumberFormat="1" applyFill="1"/>
    <xf numFmtId="0" fontId="0" fillId="0" borderId="3" xfId="0" applyFill="1" applyBorder="1"/>
    <xf numFmtId="1" fontId="0" fillId="0" borderId="0" xfId="0" applyNumberFormat="1" applyFill="1" applyBorder="1"/>
    <xf numFmtId="2" fontId="0" fillId="0" borderId="0" xfId="0" applyNumberFormat="1" applyFill="1"/>
    <xf numFmtId="2" fontId="16" fillId="0" borderId="1" xfId="0" applyNumberFormat="1" applyFont="1" applyFill="1" applyBorder="1" applyAlignment="1">
      <alignment wrapText="1"/>
    </xf>
    <xf numFmtId="3" fontId="16" fillId="0" borderId="1" xfId="0" applyNumberFormat="1" applyFont="1" applyFill="1" applyBorder="1" applyAlignment="1">
      <alignment wrapText="1"/>
    </xf>
    <xf numFmtId="3" fontId="5" fillId="0" borderId="1" xfId="0" applyNumberFormat="1" applyFont="1" applyFill="1" applyBorder="1" applyAlignment="1">
      <alignment wrapText="1"/>
    </xf>
    <xf numFmtId="2" fontId="5" fillId="0" borderId="1" xfId="0" applyNumberFormat="1" applyFont="1" applyFill="1" applyBorder="1" applyAlignment="1">
      <alignment wrapText="1"/>
    </xf>
  </cellXfs>
  <cellStyles count="4">
    <cellStyle name="Millares" xfId="1" builtinId="3"/>
    <cellStyle name="Normal" xfId="0" builtinId="0"/>
    <cellStyle name="Normal 3" xfId="3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C4"/>
  <sheetViews>
    <sheetView workbookViewId="0">
      <selection activeCell="A11" sqref="A11"/>
    </sheetView>
  </sheetViews>
  <sheetFormatPr baseColWidth="10" defaultRowHeight="14.4"/>
  <cols>
    <col min="2" max="2" width="24" bestFit="1" customWidth="1"/>
    <col min="3" max="3" width="20.44140625" bestFit="1" customWidth="1"/>
  </cols>
  <sheetData>
    <row r="3" spans="2:3">
      <c r="C3" t="s">
        <v>23</v>
      </c>
    </row>
    <row r="4" spans="2:3">
      <c r="B4" t="s">
        <v>22</v>
      </c>
      <c r="C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6"/>
  <sheetViews>
    <sheetView workbookViewId="0">
      <selection activeCell="B2" sqref="B2"/>
    </sheetView>
  </sheetViews>
  <sheetFormatPr baseColWidth="10" defaultColWidth="9.109375" defaultRowHeight="14.4"/>
  <cols>
    <col min="4" max="4" width="12.44140625" bestFit="1" customWidth="1"/>
    <col min="5" max="5" width="36" bestFit="1" customWidth="1"/>
  </cols>
  <sheetData>
    <row r="1" spans="1:5">
      <c r="A1" s="1" t="s">
        <v>0</v>
      </c>
      <c r="B1" s="2" t="s">
        <v>1</v>
      </c>
      <c r="C1" s="19" t="s">
        <v>1816</v>
      </c>
      <c r="D1" s="17" t="s">
        <v>4</v>
      </c>
      <c r="E1" s="8" t="s">
        <v>2</v>
      </c>
    </row>
    <row r="2" spans="1:5">
      <c r="A2">
        <v>2013</v>
      </c>
      <c r="B2" s="4">
        <v>12</v>
      </c>
      <c r="C2" s="5" t="s">
        <v>3</v>
      </c>
      <c r="D2" s="7" t="str">
        <f>ROUND(E2*100,1)&amp;"%"</f>
        <v>8.7%</v>
      </c>
      <c r="E2" s="6">
        <v>8.6891628010646385E-2</v>
      </c>
    </row>
    <row r="3" spans="1:5">
      <c r="A3">
        <v>2014</v>
      </c>
      <c r="B3" s="4">
        <v>12</v>
      </c>
      <c r="C3" s="5" t="s">
        <v>3</v>
      </c>
      <c r="D3" s="7" t="str">
        <f>ROUND(E3*100,1)&amp;"%"</f>
        <v>8.4%</v>
      </c>
      <c r="E3" s="6">
        <v>8.4213177249294432E-2</v>
      </c>
    </row>
    <row r="4" spans="1:5">
      <c r="A4">
        <v>2015</v>
      </c>
      <c r="B4" s="4">
        <v>12</v>
      </c>
      <c r="C4" s="5" t="s">
        <v>3</v>
      </c>
      <c r="D4" s="7" t="str">
        <f>ROUND(E4*100,1)&amp;"%"</f>
        <v>8.6%</v>
      </c>
      <c r="E4" s="6">
        <v>8.6178257358343377E-2</v>
      </c>
    </row>
    <row r="5" spans="1:5">
      <c r="A5">
        <v>2016</v>
      </c>
      <c r="B5" s="4">
        <v>12</v>
      </c>
      <c r="C5" s="5" t="s">
        <v>3</v>
      </c>
      <c r="D5" s="7" t="str">
        <f>ROUND(E5*100,1)&amp;"%"</f>
        <v>8.8%</v>
      </c>
      <c r="E5" s="6">
        <v>8.756027727108226E-2</v>
      </c>
    </row>
    <row r="6" spans="1:5">
      <c r="A6">
        <v>2017</v>
      </c>
      <c r="B6" s="4">
        <v>12</v>
      </c>
      <c r="C6" s="5" t="s">
        <v>3</v>
      </c>
      <c r="D6" s="7" t="str">
        <f>ROUND(E6*100,1)&amp;"%"</f>
        <v>8.6%</v>
      </c>
      <c r="E6" s="6">
        <v>8.6277248849360208E-2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tabColor rgb="FFFF0000"/>
  </sheetPr>
  <dimension ref="A1:T153"/>
  <sheetViews>
    <sheetView tabSelected="1" zoomScale="70" zoomScaleNormal="70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F66" sqref="F66"/>
    </sheetView>
  </sheetViews>
  <sheetFormatPr baseColWidth="10" defaultColWidth="30.6640625" defaultRowHeight="14.4"/>
  <cols>
    <col min="1" max="1" width="6.77734375" style="27" customWidth="1"/>
    <col min="2" max="2" width="4.109375" style="27" bestFit="1" customWidth="1"/>
    <col min="3" max="3" width="8.109375" style="27" customWidth="1"/>
    <col min="4" max="4" width="11.109375" style="35" customWidth="1"/>
    <col min="5" max="5" width="13.5546875" style="35" bestFit="1" customWidth="1"/>
    <col min="6" max="6" width="16" style="27" bestFit="1" customWidth="1"/>
    <col min="7" max="7" width="19.44140625" style="27" bestFit="1" customWidth="1"/>
    <col min="8" max="8" width="5.5546875" style="27" bestFit="1" customWidth="1"/>
    <col min="9" max="9" width="9.109375" style="27" customWidth="1"/>
    <col min="10" max="10" width="20.6640625" style="27" bestFit="1" customWidth="1"/>
    <col min="11" max="11" width="28.88671875" style="27" bestFit="1" customWidth="1"/>
    <col min="12" max="12" width="8.44140625" style="27" bestFit="1" customWidth="1"/>
    <col min="13" max="13" width="18.88671875" style="27" bestFit="1" customWidth="1"/>
    <col min="14" max="14" width="9.5546875" style="27" bestFit="1" customWidth="1"/>
    <col min="15" max="15" width="25.44140625" style="27" bestFit="1" customWidth="1"/>
    <col min="16" max="16" width="17.6640625" style="27" bestFit="1" customWidth="1"/>
    <col min="17" max="17" width="20" style="27" bestFit="1" customWidth="1"/>
    <col min="18" max="18" width="30.5546875" style="27" bestFit="1" customWidth="1"/>
    <col min="19" max="19" width="17.44140625" style="27" bestFit="1" customWidth="1"/>
    <col min="20" max="20" width="19.6640625" style="27" bestFit="1" customWidth="1"/>
    <col min="21" max="16384" width="30.6640625" style="27"/>
  </cols>
  <sheetData>
    <row r="1" spans="1:20" ht="28.2">
      <c r="A1" s="24" t="s">
        <v>0</v>
      </c>
      <c r="B1" s="25" t="s">
        <v>1815</v>
      </c>
      <c r="C1" s="26" t="s">
        <v>1816</v>
      </c>
      <c r="D1" s="39" t="s">
        <v>20</v>
      </c>
      <c r="E1" s="36" t="s">
        <v>21</v>
      </c>
      <c r="F1" s="37" t="s">
        <v>10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18</v>
      </c>
      <c r="T1" s="38" t="s">
        <v>19</v>
      </c>
    </row>
    <row r="2" spans="1:20">
      <c r="A2" s="3">
        <v>2015</v>
      </c>
      <c r="B2" s="9">
        <v>1</v>
      </c>
      <c r="C2" s="27" t="s">
        <v>1804</v>
      </c>
      <c r="D2" s="28">
        <f>SUM(F2:T2)</f>
        <v>10738.782272146129</v>
      </c>
      <c r="E2" s="29" t="str">
        <f>IF(F2="","",ROUND(F2/D2*100,1)&amp;"%")</f>
        <v>5.7%</v>
      </c>
      <c r="F2" s="30">
        <v>607.739973339676</v>
      </c>
      <c r="G2" s="30">
        <v>590.80756670689402</v>
      </c>
      <c r="H2" s="30">
        <v>42.0783176206251</v>
      </c>
      <c r="I2" s="30">
        <v>1324.54319003209</v>
      </c>
      <c r="J2" s="30">
        <v>1242.6887016124001</v>
      </c>
      <c r="K2" s="30">
        <v>321.637122819159</v>
      </c>
      <c r="L2" s="30">
        <v>1120.1830514770299</v>
      </c>
      <c r="M2" s="30">
        <v>227.675464484283</v>
      </c>
      <c r="N2" s="30">
        <v>577.78071394434801</v>
      </c>
      <c r="O2" s="30">
        <v>385.15602577061298</v>
      </c>
      <c r="P2" s="30">
        <v>621.289919414574</v>
      </c>
      <c r="Q2" s="30">
        <v>1246.6677400508299</v>
      </c>
      <c r="R2" s="30">
        <v>892.99527215218905</v>
      </c>
      <c r="S2" s="30">
        <v>997.90552762638595</v>
      </c>
      <c r="T2" s="30">
        <v>539.63368509503096</v>
      </c>
    </row>
    <row r="3" spans="1:20">
      <c r="A3" s="3">
        <v>2015</v>
      </c>
      <c r="B3" s="9">
        <v>2</v>
      </c>
      <c r="C3" s="27" t="s">
        <v>1805</v>
      </c>
      <c r="D3" s="28">
        <f t="shared" ref="D3:D66" si="0">SUM(F3:T3)</f>
        <v>10016.228620255062</v>
      </c>
      <c r="E3" s="29" t="str">
        <f t="shared" ref="E3:E66" si="1">IF(F3="","",ROUND(F3/D3*100,1)&amp;"%")</f>
        <v>6.2%</v>
      </c>
      <c r="F3" s="30">
        <v>619.86565963040005</v>
      </c>
      <c r="G3" s="30">
        <v>653.94204387922798</v>
      </c>
      <c r="H3" s="30">
        <v>50.324793199205899</v>
      </c>
      <c r="I3" s="30">
        <v>1169.11183127699</v>
      </c>
      <c r="J3" s="30">
        <v>1172.0435433811001</v>
      </c>
      <c r="K3" s="30">
        <v>284.04731174799201</v>
      </c>
      <c r="L3" s="30">
        <v>1090.58139086458</v>
      </c>
      <c r="M3" s="30">
        <v>221.05316821688101</v>
      </c>
      <c r="N3" s="30">
        <v>551.60803517052602</v>
      </c>
      <c r="O3" s="30">
        <v>348.80085908289198</v>
      </c>
      <c r="P3" s="30">
        <v>615.88319860290005</v>
      </c>
      <c r="Q3" s="30">
        <v>1126.52676800166</v>
      </c>
      <c r="R3" s="30">
        <v>871.69188576856902</v>
      </c>
      <c r="S3" s="30">
        <v>699.81423471565699</v>
      </c>
      <c r="T3" s="30">
        <v>540.93389671648004</v>
      </c>
    </row>
    <row r="4" spans="1:20">
      <c r="A4" s="3">
        <v>2015</v>
      </c>
      <c r="B4" s="9">
        <v>3</v>
      </c>
      <c r="C4" s="27" t="s">
        <v>1806</v>
      </c>
      <c r="D4" s="28">
        <f t="shared" si="0"/>
        <v>11313.384917764053</v>
      </c>
      <c r="E4" s="29" t="str">
        <f t="shared" si="1"/>
        <v>6.6%</v>
      </c>
      <c r="F4" s="30">
        <v>742.22910834470997</v>
      </c>
      <c r="G4" s="30">
        <v>597.40346442691896</v>
      </c>
      <c r="H4" s="30">
        <v>79.777054514209894</v>
      </c>
      <c r="I4" s="30">
        <v>1253.9447270327501</v>
      </c>
      <c r="J4" s="30">
        <v>1318.9757512108999</v>
      </c>
      <c r="K4" s="30">
        <v>297.249438505005</v>
      </c>
      <c r="L4" s="30">
        <v>1259.8270696996201</v>
      </c>
      <c r="M4" s="30">
        <v>219.90521706592401</v>
      </c>
      <c r="N4" s="30">
        <v>588.77507521074494</v>
      </c>
      <c r="O4" s="30">
        <v>371.64856602651997</v>
      </c>
      <c r="P4" s="30">
        <v>616.461353142387</v>
      </c>
      <c r="Q4" s="30">
        <v>1160.0186642061799</v>
      </c>
      <c r="R4" s="30">
        <v>853.19470527098395</v>
      </c>
      <c r="S4" s="30">
        <v>1410.3125728907601</v>
      </c>
      <c r="T4" s="30">
        <v>543.66215021643995</v>
      </c>
    </row>
    <row r="5" spans="1:20">
      <c r="A5" s="3">
        <v>2015</v>
      </c>
      <c r="B5" s="9">
        <v>4</v>
      </c>
      <c r="C5" s="27" t="s">
        <v>1807</v>
      </c>
      <c r="D5" s="28">
        <f t="shared" si="0"/>
        <v>11085.754093830818</v>
      </c>
      <c r="E5" s="29" t="str">
        <f t="shared" si="1"/>
        <v>7%</v>
      </c>
      <c r="F5" s="30">
        <v>777.82037872753403</v>
      </c>
      <c r="G5" s="30">
        <v>427.78319442109103</v>
      </c>
      <c r="H5" s="30">
        <v>89.864619461609294</v>
      </c>
      <c r="I5" s="30">
        <v>1234.0316333061301</v>
      </c>
      <c r="J5" s="30">
        <v>1324.61764249008</v>
      </c>
      <c r="K5" s="30">
        <v>276.63137241623298</v>
      </c>
      <c r="L5" s="30">
        <v>1142.8768222647</v>
      </c>
      <c r="M5" s="30">
        <v>224.714636915223</v>
      </c>
      <c r="N5" s="30">
        <v>579.17074295701696</v>
      </c>
      <c r="O5" s="30">
        <v>376.48355838347697</v>
      </c>
      <c r="P5" s="30">
        <v>614.49822734497604</v>
      </c>
      <c r="Q5" s="30">
        <v>1230.5267455829301</v>
      </c>
      <c r="R5" s="30">
        <v>862.49108092767403</v>
      </c>
      <c r="S5" s="30">
        <v>1385.3831223612699</v>
      </c>
      <c r="T5" s="30">
        <v>538.860316270873</v>
      </c>
    </row>
    <row r="6" spans="1:20">
      <c r="A6" s="3">
        <v>2015</v>
      </c>
      <c r="B6" s="9">
        <v>5</v>
      </c>
      <c r="C6" s="27" t="s">
        <v>1808</v>
      </c>
      <c r="D6" s="28">
        <f t="shared" si="0"/>
        <v>10961.172926797783</v>
      </c>
      <c r="E6" s="29" t="str">
        <f t="shared" si="1"/>
        <v>6.9%</v>
      </c>
      <c r="F6" s="30">
        <v>761.40944479210896</v>
      </c>
      <c r="G6" s="30">
        <v>290.21972102106901</v>
      </c>
      <c r="H6" s="30">
        <v>75.744717394723907</v>
      </c>
      <c r="I6" s="30">
        <v>1328.3051374317599</v>
      </c>
      <c r="J6" s="30">
        <v>1299.90667591492</v>
      </c>
      <c r="K6" s="30">
        <v>281.2831124009</v>
      </c>
      <c r="L6" s="30">
        <v>1065.1142962850799</v>
      </c>
      <c r="M6" s="30">
        <v>221.712442393315</v>
      </c>
      <c r="N6" s="30">
        <v>574.18091385729804</v>
      </c>
      <c r="O6" s="30">
        <v>378.17290682172597</v>
      </c>
      <c r="P6" s="30">
        <v>617.63644040876102</v>
      </c>
      <c r="Q6" s="30">
        <v>1257.81356798301</v>
      </c>
      <c r="R6" s="30">
        <v>864.95168840524298</v>
      </c>
      <c r="S6" s="30">
        <v>1404.61033974322</v>
      </c>
      <c r="T6" s="30">
        <v>540.11152194464705</v>
      </c>
    </row>
    <row r="7" spans="1:20">
      <c r="A7" s="3">
        <v>2015</v>
      </c>
      <c r="B7" s="9">
        <v>6</v>
      </c>
      <c r="C7" s="27" t="s">
        <v>1809</v>
      </c>
      <c r="D7" s="28">
        <f t="shared" si="0"/>
        <v>10772.37589447786</v>
      </c>
      <c r="E7" s="29" t="str">
        <f t="shared" si="1"/>
        <v>6.7%</v>
      </c>
      <c r="F7" s="30">
        <v>723.96469538423401</v>
      </c>
      <c r="G7" s="30">
        <v>214.828468340961</v>
      </c>
      <c r="H7" s="30">
        <v>57.142139615019602</v>
      </c>
      <c r="I7" s="30">
        <v>1341.0726447665299</v>
      </c>
      <c r="J7" s="30">
        <v>1285.8137831445799</v>
      </c>
      <c r="K7" s="30">
        <v>298.34481982100198</v>
      </c>
      <c r="L7" s="30">
        <v>1023.5141099067901</v>
      </c>
      <c r="M7" s="30">
        <v>224.09250939043699</v>
      </c>
      <c r="N7" s="30">
        <v>566.81628090781305</v>
      </c>
      <c r="O7" s="30">
        <v>377.16913171896402</v>
      </c>
      <c r="P7" s="30">
        <v>609.88055153159598</v>
      </c>
      <c r="Q7" s="30">
        <v>1246.01588122459</v>
      </c>
      <c r="R7" s="30">
        <v>873.36641364773004</v>
      </c>
      <c r="S7" s="30">
        <v>1384.3441033756401</v>
      </c>
      <c r="T7" s="30">
        <v>546.01036170197301</v>
      </c>
    </row>
    <row r="8" spans="1:20">
      <c r="A8" s="3">
        <v>2015</v>
      </c>
      <c r="B8" s="9">
        <v>7</v>
      </c>
      <c r="C8" s="27" t="s">
        <v>1810</v>
      </c>
      <c r="D8" s="28">
        <f t="shared" si="0"/>
        <v>10690.457678997574</v>
      </c>
      <c r="E8" s="29" t="str">
        <f t="shared" si="1"/>
        <v>7%</v>
      </c>
      <c r="F8" s="30">
        <v>752.33173109421205</v>
      </c>
      <c r="G8" s="30">
        <v>203.16727520154399</v>
      </c>
      <c r="H8" s="30">
        <v>54.441088877144601</v>
      </c>
      <c r="I8" s="30">
        <v>1204.88120437564</v>
      </c>
      <c r="J8" s="30">
        <v>1267.9570645946301</v>
      </c>
      <c r="K8" s="30">
        <v>309.95507463516498</v>
      </c>
      <c r="L8" s="30">
        <v>1012.50841011796</v>
      </c>
      <c r="M8" s="30">
        <v>225.985821304702</v>
      </c>
      <c r="N8" s="30">
        <v>583.546379592569</v>
      </c>
      <c r="O8" s="30">
        <v>379.30538278478502</v>
      </c>
      <c r="P8" s="30">
        <v>613.47126904089305</v>
      </c>
      <c r="Q8" s="30">
        <v>1236.7478830786399</v>
      </c>
      <c r="R8" s="30">
        <v>876.38109264175102</v>
      </c>
      <c r="S8" s="30">
        <v>1421.3520904975201</v>
      </c>
      <c r="T8" s="30">
        <v>548.42591116041899</v>
      </c>
    </row>
    <row r="9" spans="1:20">
      <c r="A9" s="3">
        <v>2015</v>
      </c>
      <c r="B9" s="9">
        <v>8</v>
      </c>
      <c r="C9" s="27" t="s">
        <v>1811</v>
      </c>
      <c r="D9" s="28">
        <f t="shared" si="0"/>
        <v>10577.26877204125</v>
      </c>
      <c r="E9" s="29" t="str">
        <f t="shared" si="1"/>
        <v>7.3%</v>
      </c>
      <c r="F9" s="30">
        <v>775.21421937633897</v>
      </c>
      <c r="G9" s="30">
        <v>174.679885013236</v>
      </c>
      <c r="H9" s="30">
        <v>54.201315126416603</v>
      </c>
      <c r="I9" s="30">
        <v>1144.23159752793</v>
      </c>
      <c r="J9" s="30">
        <v>1211.3899509508999</v>
      </c>
      <c r="K9" s="30">
        <v>334.041187247506</v>
      </c>
      <c r="L9" s="30">
        <v>986.59278410079401</v>
      </c>
      <c r="M9" s="30">
        <v>227.92267939712301</v>
      </c>
      <c r="N9" s="30">
        <v>575.21999861831296</v>
      </c>
      <c r="O9" s="30">
        <v>383.44974131570501</v>
      </c>
      <c r="P9" s="30">
        <v>610.003486939391</v>
      </c>
      <c r="Q9" s="30">
        <v>1226.1196288849701</v>
      </c>
      <c r="R9" s="30">
        <v>880.11474617090198</v>
      </c>
      <c r="S9" s="30">
        <v>1441.03491680407</v>
      </c>
      <c r="T9" s="30">
        <v>553.05263456765294</v>
      </c>
    </row>
    <row r="10" spans="1:20">
      <c r="A10" s="3">
        <v>2015</v>
      </c>
      <c r="B10" s="9">
        <v>9</v>
      </c>
      <c r="C10" s="27" t="s">
        <v>1812</v>
      </c>
      <c r="D10" s="28">
        <f t="shared" si="0"/>
        <v>10610.074909539751</v>
      </c>
      <c r="E10" s="29" t="str">
        <f t="shared" si="1"/>
        <v>6.7%</v>
      </c>
      <c r="F10" s="30">
        <v>706.83642885289805</v>
      </c>
      <c r="G10" s="30">
        <v>176.55738162451701</v>
      </c>
      <c r="H10" s="30">
        <v>44.909523084537902</v>
      </c>
      <c r="I10" s="30">
        <v>1264.5917164663299</v>
      </c>
      <c r="J10" s="30">
        <v>1211.1711726465301</v>
      </c>
      <c r="K10" s="30">
        <v>330.40571528880798</v>
      </c>
      <c r="L10" s="30">
        <v>979.00874322549703</v>
      </c>
      <c r="M10" s="30">
        <v>230.896392500123</v>
      </c>
      <c r="N10" s="30">
        <v>583.18226394543206</v>
      </c>
      <c r="O10" s="30">
        <v>388.33541370804699</v>
      </c>
      <c r="P10" s="30">
        <v>610.08347019472103</v>
      </c>
      <c r="Q10" s="30">
        <v>1225.4745595169099</v>
      </c>
      <c r="R10" s="30">
        <v>879.32308555782902</v>
      </c>
      <c r="S10" s="30">
        <v>1419.7753785902601</v>
      </c>
      <c r="T10" s="30">
        <v>559.52366433731197</v>
      </c>
    </row>
    <row r="11" spans="1:20">
      <c r="A11" s="3">
        <v>2015</v>
      </c>
      <c r="B11" s="9">
        <v>10</v>
      </c>
      <c r="C11" s="27" t="s">
        <v>1813</v>
      </c>
      <c r="D11" s="28">
        <f t="shared" si="0"/>
        <v>11054.418394968321</v>
      </c>
      <c r="E11" s="29" t="str">
        <f t="shared" si="1"/>
        <v>7.3%</v>
      </c>
      <c r="F11" s="30">
        <v>807.052034322179</v>
      </c>
      <c r="G11" s="30">
        <v>213.821727116886</v>
      </c>
      <c r="H11" s="30">
        <v>56.6014299587032</v>
      </c>
      <c r="I11" s="30">
        <v>1344.1112843605899</v>
      </c>
      <c r="J11" s="30">
        <v>1282.3579275070399</v>
      </c>
      <c r="K11" s="30">
        <v>345.91856758273201</v>
      </c>
      <c r="L11" s="30">
        <v>1007.81097684898</v>
      </c>
      <c r="M11" s="30">
        <v>232.98059177319499</v>
      </c>
      <c r="N11" s="30">
        <v>615.34050913673696</v>
      </c>
      <c r="O11" s="30">
        <v>411.63747028363201</v>
      </c>
      <c r="P11" s="30">
        <v>610.38052511789294</v>
      </c>
      <c r="Q11" s="30">
        <v>1231.6073235439701</v>
      </c>
      <c r="R11" s="30">
        <v>881.13474797073502</v>
      </c>
      <c r="S11" s="30">
        <v>1451.47209071063</v>
      </c>
      <c r="T11" s="30">
        <v>562.19118873441903</v>
      </c>
    </row>
    <row r="12" spans="1:20">
      <c r="A12" s="3">
        <v>2015</v>
      </c>
      <c r="B12" s="9">
        <v>11</v>
      </c>
      <c r="C12" s="27" t="s">
        <v>1814</v>
      </c>
      <c r="D12" s="28">
        <f t="shared" si="0"/>
        <v>11407.503362698746</v>
      </c>
      <c r="E12" s="29" t="str">
        <f t="shared" si="1"/>
        <v>7.6%</v>
      </c>
      <c r="F12" s="30">
        <v>869.04911274293295</v>
      </c>
      <c r="G12" s="30">
        <v>282.51305366597097</v>
      </c>
      <c r="H12" s="30">
        <v>57.775025257561403</v>
      </c>
      <c r="I12" s="30">
        <v>1304.5104746598699</v>
      </c>
      <c r="J12" s="30">
        <v>1290.0775540300699</v>
      </c>
      <c r="K12" s="30">
        <v>358.94404087653402</v>
      </c>
      <c r="L12" s="30">
        <v>1048.0451585716501</v>
      </c>
      <c r="M12" s="30">
        <v>246.31913589871999</v>
      </c>
      <c r="N12" s="30">
        <v>624.66820900888604</v>
      </c>
      <c r="O12" s="30">
        <v>442.87215040209099</v>
      </c>
      <c r="P12" s="30">
        <v>616.43517370214295</v>
      </c>
      <c r="Q12" s="30">
        <v>1355.97392897994</v>
      </c>
      <c r="R12" s="30">
        <v>905.21839556704799</v>
      </c>
      <c r="S12" s="30">
        <v>1442.3363957364099</v>
      </c>
      <c r="T12" s="30">
        <v>562.76555359891699</v>
      </c>
    </row>
    <row r="13" spans="1:20">
      <c r="A13" s="3">
        <v>2015</v>
      </c>
      <c r="B13" s="9">
        <v>12</v>
      </c>
      <c r="C13" s="27" t="s">
        <v>3</v>
      </c>
      <c r="D13" s="28">
        <f t="shared" si="0"/>
        <v>12190.371887230614</v>
      </c>
      <c r="E13" s="29" t="str">
        <f t="shared" si="1"/>
        <v>8.8%</v>
      </c>
      <c r="F13" s="30">
        <v>1067.8375044786301</v>
      </c>
      <c r="G13" s="30">
        <v>433.290381147397</v>
      </c>
      <c r="H13" s="30">
        <v>42.024937845132399</v>
      </c>
      <c r="I13" s="30">
        <v>1433.60653794418</v>
      </c>
      <c r="J13" s="30">
        <v>1339.7874447551101</v>
      </c>
      <c r="K13" s="30">
        <v>368.56254233061998</v>
      </c>
      <c r="L13" s="30">
        <v>1334.6642045255501</v>
      </c>
      <c r="M13" s="30">
        <v>244.50214820093899</v>
      </c>
      <c r="N13" s="30">
        <v>638.26801673476996</v>
      </c>
      <c r="O13" s="30">
        <v>434.64371424446398</v>
      </c>
      <c r="P13" s="30">
        <v>640.200102116685</v>
      </c>
      <c r="Q13" s="30">
        <v>1309.4877977886699</v>
      </c>
      <c r="R13" s="30">
        <v>910.93789401179902</v>
      </c>
      <c r="S13" s="30">
        <v>1423.5850828131099</v>
      </c>
      <c r="T13" s="30">
        <v>568.97357829355803</v>
      </c>
    </row>
    <row r="14" spans="1:20">
      <c r="A14" s="3">
        <v>2015</v>
      </c>
      <c r="B14" s="9">
        <v>13</v>
      </c>
      <c r="C14" s="27" t="s">
        <v>1824</v>
      </c>
      <c r="D14" s="28">
        <f t="shared" ref="D14" si="2">SUM(F14:T14)</f>
        <v>131417.79373074797</v>
      </c>
      <c r="E14" s="31" t="str">
        <f>IF(F14="","",ROUND(F14/D14*100,1)&amp;"%")</f>
        <v>7%</v>
      </c>
      <c r="F14" s="30">
        <f>SUM(F2:F13)</f>
        <v>9211.3502910858551</v>
      </c>
      <c r="G14" s="30">
        <f t="shared" ref="G14" si="3">SUM(G2:G13)</f>
        <v>4259.0141625657125</v>
      </c>
      <c r="H14" s="30">
        <f t="shared" ref="H14" si="4">SUM(H2:H13)</f>
        <v>704.88496195488983</v>
      </c>
      <c r="I14" s="30">
        <f t="shared" ref="I14" si="5">SUM(I2:I13)</f>
        <v>15346.94197918079</v>
      </c>
      <c r="J14" s="30">
        <f t="shared" ref="J14" si="6">SUM(J2:J13)</f>
        <v>15246.787212238258</v>
      </c>
      <c r="K14" s="30">
        <f t="shared" ref="K14" si="7">SUM(K2:K13)</f>
        <v>3807.0203056716564</v>
      </c>
      <c r="L14" s="30">
        <f t="shared" ref="L14" si="8">SUM(L2:L13)</f>
        <v>13070.727017888232</v>
      </c>
      <c r="M14" s="30">
        <f t="shared" ref="M14" si="9">SUM(M2:M13)</f>
        <v>2747.7602075408649</v>
      </c>
      <c r="N14" s="30">
        <f t="shared" ref="N14" si="10">SUM(N2:N13)</f>
        <v>7058.5571390844534</v>
      </c>
      <c r="O14" s="30">
        <f t="shared" ref="O14" si="11">SUM(O2:O13)</f>
        <v>4677.674920542916</v>
      </c>
      <c r="P14" s="30">
        <f t="shared" ref="P14" si="12">SUM(P2:P13)</f>
        <v>7396.2237175569207</v>
      </c>
      <c r="Q14" s="30">
        <f t="shared" ref="Q14" si="13">SUM(Q2:Q13)</f>
        <v>14852.9804888423</v>
      </c>
      <c r="R14" s="30">
        <f t="shared" ref="R14" si="14">SUM(R2:R13)</f>
        <v>10551.801008092452</v>
      </c>
      <c r="S14" s="30">
        <f t="shared" ref="S14" si="15">SUM(S2:S13)</f>
        <v>15881.925855864933</v>
      </c>
      <c r="T14" s="30">
        <f t="shared" ref="T14" si="16">SUM(T2:T13)</f>
        <v>6604.1444626377215</v>
      </c>
    </row>
    <row r="15" spans="1:20">
      <c r="A15" s="3">
        <v>2016</v>
      </c>
      <c r="B15" s="9">
        <v>1</v>
      </c>
      <c r="C15" s="27" t="s">
        <v>1804</v>
      </c>
      <c r="D15" s="28">
        <f t="shared" si="0"/>
        <v>10902.9627199969</v>
      </c>
      <c r="E15" s="29" t="str">
        <f t="shared" si="1"/>
        <v>6%</v>
      </c>
      <c r="F15" s="30">
        <v>650.69705557197096</v>
      </c>
      <c r="G15" s="30">
        <v>628.70742608625596</v>
      </c>
      <c r="H15" s="30">
        <v>45.7402593359649</v>
      </c>
      <c r="I15" s="30">
        <v>1247.7458366600399</v>
      </c>
      <c r="J15" s="30">
        <v>1229.6369377864501</v>
      </c>
      <c r="K15" s="30">
        <v>337.97221806588402</v>
      </c>
      <c r="L15" s="30">
        <v>1118.34533566647</v>
      </c>
      <c r="M15" s="30">
        <v>238.19146210302</v>
      </c>
      <c r="N15" s="30">
        <v>602.18563866329396</v>
      </c>
      <c r="O15" s="30">
        <v>405.85135399017997</v>
      </c>
      <c r="P15" s="30">
        <v>651.807569655272</v>
      </c>
      <c r="Q15" s="30">
        <v>1239.3472089146301</v>
      </c>
      <c r="R15" s="30">
        <v>893.43908046114996</v>
      </c>
      <c r="S15" s="30">
        <v>1053.0673104218599</v>
      </c>
      <c r="T15" s="30">
        <v>560.22802661445803</v>
      </c>
    </row>
    <row r="16" spans="1:20">
      <c r="A16" s="3">
        <v>2016</v>
      </c>
      <c r="B16" s="9">
        <v>2</v>
      </c>
      <c r="C16" s="27" t="s">
        <v>1805</v>
      </c>
      <c r="D16" s="28">
        <f t="shared" si="0"/>
        <v>10470.144705533297</v>
      </c>
      <c r="E16" s="29" t="str">
        <f t="shared" si="1"/>
        <v>6.3%</v>
      </c>
      <c r="F16" s="30">
        <v>663.74339502737803</v>
      </c>
      <c r="G16" s="30">
        <v>711.102903959483</v>
      </c>
      <c r="H16" s="30">
        <v>49.703183956013099</v>
      </c>
      <c r="I16" s="30">
        <v>1211.0841396897599</v>
      </c>
      <c r="J16" s="30">
        <v>1225.90881341776</v>
      </c>
      <c r="K16" s="30">
        <v>315.25975447561302</v>
      </c>
      <c r="L16" s="30">
        <v>1139.1830429709501</v>
      </c>
      <c r="M16" s="30">
        <v>227.41519464631699</v>
      </c>
      <c r="N16" s="30">
        <v>584.47742762047699</v>
      </c>
      <c r="O16" s="30">
        <v>368.35871471383899</v>
      </c>
      <c r="P16" s="30">
        <v>652.82541355636795</v>
      </c>
      <c r="Q16" s="30">
        <v>1141.5257396827401</v>
      </c>
      <c r="R16" s="30">
        <v>878.45913127067399</v>
      </c>
      <c r="S16" s="30">
        <v>741.00032202386797</v>
      </c>
      <c r="T16" s="30">
        <v>560.09752852205804</v>
      </c>
    </row>
    <row r="17" spans="1:20">
      <c r="A17" s="3">
        <v>2016</v>
      </c>
      <c r="B17" s="9">
        <v>3</v>
      </c>
      <c r="C17" s="27" t="s">
        <v>1806</v>
      </c>
      <c r="D17" s="28">
        <f t="shared" si="0"/>
        <v>11660.863078892844</v>
      </c>
      <c r="E17" s="29" t="str">
        <f t="shared" si="1"/>
        <v>6.4%</v>
      </c>
      <c r="F17" s="30">
        <v>749.452661275021</v>
      </c>
      <c r="G17" s="30">
        <v>641.10224320652901</v>
      </c>
      <c r="H17" s="30">
        <v>65.120058986285102</v>
      </c>
      <c r="I17" s="30">
        <v>1311.4716746849101</v>
      </c>
      <c r="J17" s="30">
        <v>1333.4237153423801</v>
      </c>
      <c r="K17" s="30">
        <v>322.399474306782</v>
      </c>
      <c r="L17" s="30">
        <v>1275.1754209164901</v>
      </c>
      <c r="M17" s="30">
        <v>225.80876718430301</v>
      </c>
      <c r="N17" s="30">
        <v>613.72606296386402</v>
      </c>
      <c r="O17" s="30">
        <v>378.923036902067</v>
      </c>
      <c r="P17" s="30">
        <v>645.90884844148104</v>
      </c>
      <c r="Q17" s="30">
        <v>1159.81118441681</v>
      </c>
      <c r="R17" s="30">
        <v>874.99175825440898</v>
      </c>
      <c r="S17" s="30">
        <v>1499.6721927169599</v>
      </c>
      <c r="T17" s="30">
        <v>563.87597929455103</v>
      </c>
    </row>
    <row r="18" spans="1:20">
      <c r="A18" s="3">
        <v>2016</v>
      </c>
      <c r="B18" s="9">
        <v>4</v>
      </c>
      <c r="C18" s="27" t="s">
        <v>1807</v>
      </c>
      <c r="D18" s="28">
        <f t="shared" si="0"/>
        <v>11149.904873277472</v>
      </c>
      <c r="E18" s="29" t="str">
        <f t="shared" si="1"/>
        <v>7%</v>
      </c>
      <c r="F18" s="30">
        <v>783.554385262236</v>
      </c>
      <c r="G18" s="30">
        <v>422.95431733190702</v>
      </c>
      <c r="H18" s="30">
        <v>63.203347827108097</v>
      </c>
      <c r="I18" s="30">
        <v>1169.7701415162401</v>
      </c>
      <c r="J18" s="30">
        <v>1265.9270173790301</v>
      </c>
      <c r="K18" s="30">
        <v>303.48455234036601</v>
      </c>
      <c r="L18" s="30">
        <v>1151.2298969185999</v>
      </c>
      <c r="M18" s="30">
        <v>228.43077412032699</v>
      </c>
      <c r="N18" s="30">
        <v>595.45714855903998</v>
      </c>
      <c r="O18" s="30">
        <v>388.439549312434</v>
      </c>
      <c r="P18" s="30">
        <v>636.32290396759004</v>
      </c>
      <c r="Q18" s="30">
        <v>1231.95508021265</v>
      </c>
      <c r="R18" s="30">
        <v>886.11094022411999</v>
      </c>
      <c r="S18" s="30">
        <v>1462.7121187600001</v>
      </c>
      <c r="T18" s="30">
        <v>560.35269954582395</v>
      </c>
    </row>
    <row r="19" spans="1:20">
      <c r="A19" s="3">
        <v>2016</v>
      </c>
      <c r="B19" s="9">
        <v>5</v>
      </c>
      <c r="C19" s="27" t="s">
        <v>1808</v>
      </c>
      <c r="D19" s="28">
        <f t="shared" si="0"/>
        <v>11182.679082300541</v>
      </c>
      <c r="E19" s="29" t="str">
        <f t="shared" si="1"/>
        <v>7%</v>
      </c>
      <c r="F19" s="30">
        <v>783.02760195696999</v>
      </c>
      <c r="G19" s="30">
        <v>282.93011901521402</v>
      </c>
      <c r="H19" s="30">
        <v>77.026537518305801</v>
      </c>
      <c r="I19" s="30">
        <v>1316.8999934385399</v>
      </c>
      <c r="J19" s="30">
        <v>1286.88499896331</v>
      </c>
      <c r="K19" s="30">
        <v>309.96636157431197</v>
      </c>
      <c r="L19" s="30">
        <v>1090.97046620527</v>
      </c>
      <c r="M19" s="30">
        <v>223.72687965505901</v>
      </c>
      <c r="N19" s="30">
        <v>603.30214466692405</v>
      </c>
      <c r="O19" s="30">
        <v>393.86679187868401</v>
      </c>
      <c r="P19" s="30">
        <v>636.42526258854696</v>
      </c>
      <c r="Q19" s="30">
        <v>1243.31383613618</v>
      </c>
      <c r="R19" s="30">
        <v>881.01892517264901</v>
      </c>
      <c r="S19" s="30">
        <v>1491.3547437454299</v>
      </c>
      <c r="T19" s="30">
        <v>561.96441978514702</v>
      </c>
    </row>
    <row r="20" spans="1:20">
      <c r="A20" s="3">
        <v>2016</v>
      </c>
      <c r="B20" s="9">
        <v>6</v>
      </c>
      <c r="C20" s="27" t="s">
        <v>1809</v>
      </c>
      <c r="D20" s="28">
        <f t="shared" si="0"/>
        <v>10889.704226700318</v>
      </c>
      <c r="E20" s="32" t="str">
        <f t="shared" si="1"/>
        <v>7%</v>
      </c>
      <c r="F20" s="30">
        <v>761.32523932836295</v>
      </c>
      <c r="G20" s="30">
        <v>195.61862837381801</v>
      </c>
      <c r="H20" s="30">
        <v>73.184870198211101</v>
      </c>
      <c r="I20" s="30">
        <v>1237.0314525940701</v>
      </c>
      <c r="J20" s="30">
        <v>1250.88708435694</v>
      </c>
      <c r="K20" s="30">
        <v>307.40926052567301</v>
      </c>
      <c r="L20" s="30">
        <v>1027.3722026215701</v>
      </c>
      <c r="M20" s="30">
        <v>225.35411185390601</v>
      </c>
      <c r="N20" s="30">
        <v>586.06556625721498</v>
      </c>
      <c r="O20" s="30">
        <v>396.04944447718202</v>
      </c>
      <c r="P20" s="30">
        <v>634.006760972454</v>
      </c>
      <c r="Q20" s="30">
        <v>1243.9380757806</v>
      </c>
      <c r="R20" s="30">
        <v>883.81180877423503</v>
      </c>
      <c r="S20" s="30">
        <v>1500.7088934364899</v>
      </c>
      <c r="T20" s="30">
        <v>566.94082714959302</v>
      </c>
    </row>
    <row r="21" spans="1:20">
      <c r="A21" s="3">
        <v>2016</v>
      </c>
      <c r="B21" s="9">
        <v>7</v>
      </c>
      <c r="C21" s="27" t="s">
        <v>1810</v>
      </c>
      <c r="D21" s="28">
        <f t="shared" si="0"/>
        <v>10792.637130752617</v>
      </c>
      <c r="E21" s="32" t="str">
        <f t="shared" si="1"/>
        <v>7.3%</v>
      </c>
      <c r="F21" s="30">
        <v>788.46265442161598</v>
      </c>
      <c r="G21" s="30">
        <v>182.550151528865</v>
      </c>
      <c r="H21" s="30">
        <v>57.701612793670598</v>
      </c>
      <c r="I21" s="30">
        <v>1212.72745691963</v>
      </c>
      <c r="J21" s="30">
        <v>1181.6323425939399</v>
      </c>
      <c r="K21" s="30">
        <v>315.28427592929199</v>
      </c>
      <c r="L21" s="30">
        <v>1003.43463745188</v>
      </c>
      <c r="M21" s="30">
        <v>228.22623432914901</v>
      </c>
      <c r="N21" s="30">
        <v>606.57577230423203</v>
      </c>
      <c r="O21" s="30">
        <v>392.85819926713901</v>
      </c>
      <c r="P21" s="30">
        <v>632.34336172959695</v>
      </c>
      <c r="Q21" s="30">
        <v>1220.2916032409901</v>
      </c>
      <c r="R21" s="30">
        <v>881.64904566918096</v>
      </c>
      <c r="S21" s="30">
        <v>1520.8227457661201</v>
      </c>
      <c r="T21" s="30">
        <v>568.07703680731504</v>
      </c>
    </row>
    <row r="22" spans="1:20">
      <c r="A22" s="3">
        <v>2016</v>
      </c>
      <c r="B22" s="9">
        <v>8</v>
      </c>
      <c r="C22" s="27" t="s">
        <v>1811</v>
      </c>
      <c r="D22" s="28">
        <f t="shared" si="0"/>
        <v>10889.518325470039</v>
      </c>
      <c r="E22" s="32" t="str">
        <f t="shared" si="1"/>
        <v>7.4%</v>
      </c>
      <c r="F22" s="30">
        <v>802.31375736720804</v>
      </c>
      <c r="G22" s="30">
        <v>174.005813434027</v>
      </c>
      <c r="H22" s="30">
        <v>44.607074047270302</v>
      </c>
      <c r="I22" s="30">
        <v>1213.78252718094</v>
      </c>
      <c r="J22" s="30">
        <v>1248.8756894820799</v>
      </c>
      <c r="K22" s="30">
        <v>329.33281806597302</v>
      </c>
      <c r="L22" s="30">
        <v>1011.58714944135</v>
      </c>
      <c r="M22" s="30">
        <v>234.534488442921</v>
      </c>
      <c r="N22" s="30">
        <v>608.89016579895303</v>
      </c>
      <c r="O22" s="30">
        <v>399.20718738968901</v>
      </c>
      <c r="P22" s="30">
        <v>631.66815233256398</v>
      </c>
      <c r="Q22" s="30">
        <v>1205.5886421426901</v>
      </c>
      <c r="R22" s="30">
        <v>885.31762230782795</v>
      </c>
      <c r="S22" s="30">
        <v>1528.4360792013699</v>
      </c>
      <c r="T22" s="30">
        <v>571.37115883517504</v>
      </c>
    </row>
    <row r="23" spans="1:20">
      <c r="A23" s="3">
        <v>2016</v>
      </c>
      <c r="B23" s="9">
        <v>9</v>
      </c>
      <c r="C23" s="27" t="s">
        <v>1812</v>
      </c>
      <c r="D23" s="28">
        <f t="shared" si="0"/>
        <v>10719.182046400894</v>
      </c>
      <c r="E23" s="32" t="str">
        <f t="shared" si="1"/>
        <v>6.8%</v>
      </c>
      <c r="F23" s="30">
        <v>732.44790600703902</v>
      </c>
      <c r="G23" s="30">
        <v>181.029223777971</v>
      </c>
      <c r="H23" s="30">
        <v>35.1657466053733</v>
      </c>
      <c r="I23" s="30">
        <v>1228.2248939354799</v>
      </c>
      <c r="J23" s="30">
        <v>1204.2522131624501</v>
      </c>
      <c r="K23" s="30">
        <v>311.93683233799197</v>
      </c>
      <c r="L23" s="30">
        <v>1005.2492127450799</v>
      </c>
      <c r="M23" s="30">
        <v>237.76568465331499</v>
      </c>
      <c r="N23" s="30">
        <v>601.43854526878602</v>
      </c>
      <c r="O23" s="30">
        <v>400.27330325334401</v>
      </c>
      <c r="P23" s="30">
        <v>632.11104118831804</v>
      </c>
      <c r="Q23" s="30">
        <v>1185.13343265607</v>
      </c>
      <c r="R23" s="30">
        <v>884.81559627755996</v>
      </c>
      <c r="S23" s="30">
        <v>1502.8211481967801</v>
      </c>
      <c r="T23" s="30">
        <v>576.51726633533497</v>
      </c>
    </row>
    <row r="24" spans="1:20">
      <c r="A24" s="3">
        <v>2016</v>
      </c>
      <c r="B24" s="9">
        <v>10</v>
      </c>
      <c r="C24" s="27" t="s">
        <v>1813</v>
      </c>
      <c r="D24" s="28">
        <f t="shared" si="0"/>
        <v>10985.533929493162</v>
      </c>
      <c r="E24" s="32" t="str">
        <f t="shared" si="1"/>
        <v>7.6%</v>
      </c>
      <c r="F24" s="30">
        <v>837.62666645298498</v>
      </c>
      <c r="G24" s="30">
        <v>220.09749994354701</v>
      </c>
      <c r="H24" s="30">
        <v>49.538539350920502</v>
      </c>
      <c r="I24" s="30">
        <v>1235.51433638965</v>
      </c>
      <c r="J24" s="30">
        <v>1233.27258901399</v>
      </c>
      <c r="K24" s="30">
        <v>324.43578709483103</v>
      </c>
      <c r="L24" s="30">
        <v>1001.7095624769599</v>
      </c>
      <c r="M24" s="30">
        <v>242.909589442602</v>
      </c>
      <c r="N24" s="30">
        <v>630.37325452861</v>
      </c>
      <c r="O24" s="30">
        <v>416.837226421796</v>
      </c>
      <c r="P24" s="30">
        <v>630.34393273651597</v>
      </c>
      <c r="Q24" s="30">
        <v>1196.42642628761</v>
      </c>
      <c r="R24" s="30">
        <v>888.30647344367503</v>
      </c>
      <c r="S24" s="30">
        <v>1501.4746794099301</v>
      </c>
      <c r="T24" s="30">
        <v>576.66736649953998</v>
      </c>
    </row>
    <row r="25" spans="1:20">
      <c r="A25" s="3">
        <v>2016</v>
      </c>
      <c r="B25" s="9">
        <v>11</v>
      </c>
      <c r="C25" s="27" t="s">
        <v>1814</v>
      </c>
      <c r="D25" s="28">
        <f t="shared" si="0"/>
        <v>11551.044093452205</v>
      </c>
      <c r="E25" s="32" t="str">
        <f t="shared" si="1"/>
        <v>7.8%</v>
      </c>
      <c r="F25" s="30">
        <v>900.35172530282102</v>
      </c>
      <c r="G25" s="30">
        <v>312.47991324099598</v>
      </c>
      <c r="H25" s="30">
        <v>56.791585010240603</v>
      </c>
      <c r="I25" s="30">
        <v>1297.8925680289201</v>
      </c>
      <c r="J25" s="30">
        <v>1288.37694963377</v>
      </c>
      <c r="K25" s="30">
        <v>338.350649560882</v>
      </c>
      <c r="L25" s="30">
        <v>1080.8246861775899</v>
      </c>
      <c r="M25" s="30">
        <v>254.546576562072</v>
      </c>
      <c r="N25" s="30">
        <v>636.52090882804805</v>
      </c>
      <c r="O25" s="30">
        <v>459.792405368922</v>
      </c>
      <c r="P25" s="30">
        <v>634.17526626423899</v>
      </c>
      <c r="Q25" s="30">
        <v>1319.6285704290499</v>
      </c>
      <c r="R25" s="30">
        <v>917.37864657856505</v>
      </c>
      <c r="S25" s="30">
        <v>1477.0542359762201</v>
      </c>
      <c r="T25" s="30">
        <v>576.87940648986796</v>
      </c>
    </row>
    <row r="26" spans="1:20">
      <c r="A26" s="3">
        <v>2016</v>
      </c>
      <c r="B26" s="9">
        <v>12</v>
      </c>
      <c r="C26" s="27" t="s">
        <v>3</v>
      </c>
      <c r="D26" s="28">
        <f t="shared" si="0"/>
        <v>12256.550791523685</v>
      </c>
      <c r="E26" s="32" t="str">
        <f t="shared" si="1"/>
        <v>8.8%</v>
      </c>
      <c r="F26" s="30">
        <v>1074.7208348766801</v>
      </c>
      <c r="G26" s="30">
        <v>461.13958675200098</v>
      </c>
      <c r="H26" s="30">
        <v>44.6888050260482</v>
      </c>
      <c r="I26" s="30">
        <v>1340.3538813958401</v>
      </c>
      <c r="J26" s="30">
        <v>1335.7383096605799</v>
      </c>
      <c r="K26" s="30">
        <v>354.29258348160698</v>
      </c>
      <c r="L26" s="30">
        <v>1359.69994688412</v>
      </c>
      <c r="M26" s="30">
        <v>253.48661876278101</v>
      </c>
      <c r="N26" s="30">
        <v>657.91476597696806</v>
      </c>
      <c r="O26" s="30">
        <v>451.41541025416097</v>
      </c>
      <c r="P26" s="30">
        <v>651.82119388881097</v>
      </c>
      <c r="Q26" s="30">
        <v>1282.1712531527501</v>
      </c>
      <c r="R26" s="30">
        <v>923.88335433428597</v>
      </c>
      <c r="S26" s="30">
        <v>1484.95630238545</v>
      </c>
      <c r="T26" s="30">
        <v>580.26794469160302</v>
      </c>
    </row>
    <row r="27" spans="1:20">
      <c r="A27" s="3">
        <v>2016</v>
      </c>
      <c r="B27" s="9">
        <v>13</v>
      </c>
      <c r="C27" s="27" t="s">
        <v>1824</v>
      </c>
      <c r="D27" s="28">
        <f t="shared" si="0"/>
        <v>133450.72500379401</v>
      </c>
      <c r="E27" s="32" t="str">
        <f t="shared" si="1"/>
        <v>7.1%</v>
      </c>
      <c r="F27" s="30">
        <f>SUM(F15:F26)</f>
        <v>9527.7238828502886</v>
      </c>
      <c r="G27" s="30">
        <f t="shared" ref="G27" si="17">SUM(G15:G26)</f>
        <v>4413.7178266506144</v>
      </c>
      <c r="H27" s="30">
        <f t="shared" ref="H27" si="18">SUM(H15:H26)</f>
        <v>662.47162065541158</v>
      </c>
      <c r="I27" s="30">
        <f t="shared" ref="I27" si="19">SUM(I15:I26)</f>
        <v>15022.498902434019</v>
      </c>
      <c r="J27" s="30">
        <f t="shared" ref="J27" si="20">SUM(J15:J26)</f>
        <v>15084.81666079268</v>
      </c>
      <c r="K27" s="30">
        <f t="shared" ref="K27" si="21">SUM(K15:K26)</f>
        <v>3870.1245677592078</v>
      </c>
      <c r="L27" s="30">
        <f t="shared" ref="L27" si="22">SUM(L15:L26)</f>
        <v>13264.781560476329</v>
      </c>
      <c r="M27" s="30">
        <f t="shared" ref="M27" si="23">SUM(M15:M26)</f>
        <v>2820.3963817557715</v>
      </c>
      <c r="N27" s="30">
        <f t="shared" ref="N27" si="24">SUM(N15:N26)</f>
        <v>7326.9274014364109</v>
      </c>
      <c r="O27" s="30">
        <f t="shared" ref="O27" si="25">SUM(O15:O26)</f>
        <v>4851.8726232294366</v>
      </c>
      <c r="P27" s="30">
        <f t="shared" ref="P27" si="26">SUM(P15:P26)</f>
        <v>7669.7597073217576</v>
      </c>
      <c r="Q27" s="30">
        <f t="shared" ref="Q27" si="27">SUM(Q15:Q26)</f>
        <v>14669.131053052768</v>
      </c>
      <c r="R27" s="30">
        <f t="shared" ref="R27" si="28">SUM(R15:R26)</f>
        <v>10679.182382768333</v>
      </c>
      <c r="S27" s="30">
        <f t="shared" ref="S27" si="29">SUM(S15:S26)</f>
        <v>16764.080772040481</v>
      </c>
      <c r="T27" s="30">
        <f t="shared" ref="T27" si="30">SUM(T15:T26)</f>
        <v>6823.2396605704671</v>
      </c>
    </row>
    <row r="28" spans="1:20">
      <c r="A28" s="3">
        <v>2017</v>
      </c>
      <c r="B28" s="9">
        <v>1</v>
      </c>
      <c r="C28" s="27" t="s">
        <v>1804</v>
      </c>
      <c r="D28" s="28">
        <f t="shared" si="0"/>
        <v>10953.621128846173</v>
      </c>
      <c r="E28" s="32" t="str">
        <f t="shared" si="1"/>
        <v>6.1%</v>
      </c>
      <c r="F28" s="30">
        <v>668.31582986294995</v>
      </c>
      <c r="G28" s="30">
        <v>618.47983537039704</v>
      </c>
      <c r="H28" s="30">
        <v>43.615135503498699</v>
      </c>
      <c r="I28" s="30">
        <v>1171.8010650470201</v>
      </c>
      <c r="J28" s="30">
        <v>1249.9166461996899</v>
      </c>
      <c r="K28" s="30">
        <v>353.09154333737399</v>
      </c>
      <c r="L28" s="30">
        <v>1151.12011454668</v>
      </c>
      <c r="M28" s="30">
        <v>242.07010259827001</v>
      </c>
      <c r="N28" s="30">
        <v>611.99541583258303</v>
      </c>
      <c r="O28" s="30">
        <v>417.12841791913701</v>
      </c>
      <c r="P28" s="30">
        <v>657.16964924040701</v>
      </c>
      <c r="Q28" s="30">
        <v>1192.72681476106</v>
      </c>
      <c r="R28" s="30">
        <v>916.67272106078303</v>
      </c>
      <c r="S28" s="30">
        <v>1091.20736014657</v>
      </c>
      <c r="T28" s="30">
        <v>568.31047741975499</v>
      </c>
    </row>
    <row r="29" spans="1:20">
      <c r="A29" s="3">
        <v>2017</v>
      </c>
      <c r="B29" s="9">
        <v>2</v>
      </c>
      <c r="C29" s="27" t="s">
        <v>1805</v>
      </c>
      <c r="D29" s="28">
        <f t="shared" si="0"/>
        <v>10178.228058282315</v>
      </c>
      <c r="E29" s="32" t="str">
        <f t="shared" si="1"/>
        <v>6.4%</v>
      </c>
      <c r="F29" s="30">
        <v>656.33166595935199</v>
      </c>
      <c r="G29" s="30">
        <v>670.11163337840696</v>
      </c>
      <c r="H29" s="30">
        <v>72.590124603260406</v>
      </c>
      <c r="I29" s="30">
        <v>987.51357585564097</v>
      </c>
      <c r="J29" s="30">
        <v>1182.9942278635399</v>
      </c>
      <c r="K29" s="30">
        <v>318.94760488742497</v>
      </c>
      <c r="L29" s="30">
        <v>1116.74591498667</v>
      </c>
      <c r="M29" s="30">
        <v>235.45136403535</v>
      </c>
      <c r="N29" s="30">
        <v>572.12866489565897</v>
      </c>
      <c r="O29" s="30">
        <v>371.73002223711899</v>
      </c>
      <c r="P29" s="30">
        <v>655.06253541379101</v>
      </c>
      <c r="Q29" s="30">
        <v>1107.57136930919</v>
      </c>
      <c r="R29" s="30">
        <v>899.25276153187303</v>
      </c>
      <c r="S29" s="30">
        <v>764.13994843331295</v>
      </c>
      <c r="T29" s="30">
        <v>567.65664489172502</v>
      </c>
    </row>
    <row r="30" spans="1:20">
      <c r="A30" s="3">
        <v>2017</v>
      </c>
      <c r="B30" s="9">
        <v>3</v>
      </c>
      <c r="C30" s="27" t="s">
        <v>1806</v>
      </c>
      <c r="D30" s="28">
        <f t="shared" si="0"/>
        <v>11466.029911680425</v>
      </c>
      <c r="E30" s="32" t="str">
        <f t="shared" si="1"/>
        <v>6.5%</v>
      </c>
      <c r="F30" s="30">
        <v>744.57077004360997</v>
      </c>
      <c r="G30" s="30">
        <v>596.75111223502199</v>
      </c>
      <c r="H30" s="30">
        <v>126.270226209398</v>
      </c>
      <c r="I30" s="30">
        <v>994.87973813766405</v>
      </c>
      <c r="J30" s="30">
        <v>1360.3770411841499</v>
      </c>
      <c r="K30" s="30">
        <v>330.91949350927001</v>
      </c>
      <c r="L30" s="30">
        <v>1312.21252823394</v>
      </c>
      <c r="M30" s="30">
        <v>230.766324639662</v>
      </c>
      <c r="N30" s="30">
        <v>626.92982345403504</v>
      </c>
      <c r="O30" s="30">
        <v>378.912389922366</v>
      </c>
      <c r="P30" s="30">
        <v>649.43078483136799</v>
      </c>
      <c r="Q30" s="30">
        <v>1108.93061410672</v>
      </c>
      <c r="R30" s="30">
        <v>893.50857340552602</v>
      </c>
      <c r="S30" s="30">
        <v>1538.4011186724899</v>
      </c>
      <c r="T30" s="30">
        <v>573.16937309520301</v>
      </c>
    </row>
    <row r="31" spans="1:20">
      <c r="A31" s="3">
        <v>2017</v>
      </c>
      <c r="B31" s="9">
        <v>4</v>
      </c>
      <c r="C31" s="27" t="s">
        <v>1807</v>
      </c>
      <c r="D31" s="28">
        <f t="shared" si="0"/>
        <v>11064.766196961815</v>
      </c>
      <c r="E31" s="32" t="str">
        <f t="shared" si="1"/>
        <v>6.8%</v>
      </c>
      <c r="F31" s="30">
        <v>748.32191284089095</v>
      </c>
      <c r="G31" s="30">
        <v>402.07723786770703</v>
      </c>
      <c r="H31" s="30">
        <v>91.356656331589704</v>
      </c>
      <c r="I31" s="30">
        <v>1130.8659697235801</v>
      </c>
      <c r="J31" s="30">
        <v>1218.64061873745</v>
      </c>
      <c r="K31" s="30">
        <v>309.81362992478603</v>
      </c>
      <c r="L31" s="30">
        <v>1128.4667448548701</v>
      </c>
      <c r="M31" s="30">
        <v>237.79297006812499</v>
      </c>
      <c r="N31" s="30">
        <v>600.93899861281</v>
      </c>
      <c r="O31" s="30">
        <v>393.38393078998598</v>
      </c>
      <c r="P31" s="30">
        <v>637.33670338451896</v>
      </c>
      <c r="Q31" s="30">
        <v>1198.13599854375</v>
      </c>
      <c r="R31" s="30">
        <v>894.05472500786504</v>
      </c>
      <c r="S31" s="30">
        <v>1500.3711573232199</v>
      </c>
      <c r="T31" s="30">
        <v>573.20894295066603</v>
      </c>
    </row>
    <row r="32" spans="1:20">
      <c r="A32" s="3">
        <v>2017</v>
      </c>
      <c r="B32" s="9">
        <v>5</v>
      </c>
      <c r="C32" s="27" t="s">
        <v>1808</v>
      </c>
      <c r="D32" s="28">
        <f t="shared" si="0"/>
        <v>11255.949716681884</v>
      </c>
      <c r="E32" s="32" t="str">
        <f t="shared" si="1"/>
        <v>6.6%</v>
      </c>
      <c r="F32" s="30">
        <v>741.93778863062505</v>
      </c>
      <c r="G32" s="30">
        <v>285.23183374656298</v>
      </c>
      <c r="H32" s="30">
        <v>81.306197947302607</v>
      </c>
      <c r="I32" s="30">
        <v>1226.87938024561</v>
      </c>
      <c r="J32" s="30">
        <v>1347.86844339402</v>
      </c>
      <c r="K32" s="30">
        <v>330.25758270317402</v>
      </c>
      <c r="L32" s="30">
        <v>1146.3278938861099</v>
      </c>
      <c r="M32" s="30">
        <v>230.91517347774999</v>
      </c>
      <c r="N32" s="30">
        <v>612.75182391326405</v>
      </c>
      <c r="O32" s="30">
        <v>405.81094158251199</v>
      </c>
      <c r="P32" s="30">
        <v>643.45849453701896</v>
      </c>
      <c r="Q32" s="30">
        <v>1210.5576832474501</v>
      </c>
      <c r="R32" s="30">
        <v>897.15131383486403</v>
      </c>
      <c r="S32" s="30">
        <v>1518.67892527768</v>
      </c>
      <c r="T32" s="30">
        <v>576.81624025794099</v>
      </c>
    </row>
    <row r="33" spans="1:20">
      <c r="A33" s="3">
        <v>2017</v>
      </c>
      <c r="B33" s="9">
        <v>6</v>
      </c>
      <c r="C33" s="27" t="s">
        <v>1809</v>
      </c>
      <c r="D33" s="28">
        <f t="shared" si="0"/>
        <v>10930.635039174922</v>
      </c>
      <c r="E33" s="32" t="str">
        <f t="shared" si="1"/>
        <v>6.4%</v>
      </c>
      <c r="F33" s="30">
        <v>702.97626796341501</v>
      </c>
      <c r="G33" s="30">
        <v>195.50491914733101</v>
      </c>
      <c r="H33" s="30">
        <v>67.485158152945104</v>
      </c>
      <c r="I33" s="30">
        <v>1187.8436155238201</v>
      </c>
      <c r="J33" s="30">
        <v>1259.65667446476</v>
      </c>
      <c r="K33" s="30">
        <v>331.63505621869598</v>
      </c>
      <c r="L33" s="30">
        <v>1061.60363483527</v>
      </c>
      <c r="M33" s="30">
        <v>236.351838573094</v>
      </c>
      <c r="N33" s="30">
        <v>596.79765477039803</v>
      </c>
      <c r="O33" s="30">
        <v>412.08062656450898</v>
      </c>
      <c r="P33" s="30">
        <v>649.70263170337603</v>
      </c>
      <c r="Q33" s="30">
        <v>1214.0777124543499</v>
      </c>
      <c r="R33" s="30">
        <v>901.25951906557805</v>
      </c>
      <c r="S33" s="30">
        <v>1531.4853851718501</v>
      </c>
      <c r="T33" s="30">
        <v>582.17434456552803</v>
      </c>
    </row>
    <row r="34" spans="1:20">
      <c r="A34" s="3">
        <v>2017</v>
      </c>
      <c r="B34" s="9">
        <v>7</v>
      </c>
      <c r="C34" s="27" t="s">
        <v>1810</v>
      </c>
      <c r="D34" s="28">
        <f t="shared" si="0"/>
        <v>11030.697844470207</v>
      </c>
      <c r="E34" s="32" t="str">
        <f t="shared" si="1"/>
        <v>6.6%</v>
      </c>
      <c r="F34" s="30">
        <v>730.90888014047698</v>
      </c>
      <c r="G34" s="30">
        <v>181.87623093990601</v>
      </c>
      <c r="H34" s="30">
        <v>67.819385090447597</v>
      </c>
      <c r="I34" s="30">
        <v>1242.3138719634401</v>
      </c>
      <c r="J34" s="30">
        <v>1237.3741289135601</v>
      </c>
      <c r="K34" s="30">
        <v>350.52555801823797</v>
      </c>
      <c r="L34" s="30">
        <v>1042.2206894088599</v>
      </c>
      <c r="M34" s="30">
        <v>237.13295340841501</v>
      </c>
      <c r="N34" s="30">
        <v>627.39807693433397</v>
      </c>
      <c r="O34" s="30">
        <v>409.72099168343499</v>
      </c>
      <c r="P34" s="30">
        <v>655.62922477197799</v>
      </c>
      <c r="Q34" s="30">
        <v>1206.1042178769801</v>
      </c>
      <c r="R34" s="30">
        <v>907.78756302345198</v>
      </c>
      <c r="S34" s="30">
        <v>1553.1758655531901</v>
      </c>
      <c r="T34" s="30">
        <v>580.71020674349404</v>
      </c>
    </row>
    <row r="35" spans="1:20">
      <c r="A35" s="3">
        <v>2017</v>
      </c>
      <c r="B35" s="9">
        <v>8</v>
      </c>
      <c r="C35" s="27" t="s">
        <v>1811</v>
      </c>
      <c r="D35" s="28">
        <f t="shared" si="0"/>
        <v>11148.581478965933</v>
      </c>
      <c r="E35" s="32" t="str">
        <f t="shared" si="1"/>
        <v>6.7%</v>
      </c>
      <c r="F35" s="30">
        <v>751.86461760024702</v>
      </c>
      <c r="G35" s="30">
        <v>177.02580624138</v>
      </c>
      <c r="H35" s="30">
        <v>55.416340308040198</v>
      </c>
      <c r="I35" s="30">
        <v>1311.78414041879</v>
      </c>
      <c r="J35" s="30">
        <v>1292.03509464136</v>
      </c>
      <c r="K35" s="30">
        <v>350.74930938149799</v>
      </c>
      <c r="L35" s="30">
        <v>1054.19716611478</v>
      </c>
      <c r="M35" s="30">
        <v>242.544718165456</v>
      </c>
      <c r="N35" s="30">
        <v>627.95190970260603</v>
      </c>
      <c r="O35" s="30">
        <v>411.80712027360602</v>
      </c>
      <c r="P35" s="30">
        <v>656.16654894961403</v>
      </c>
      <c r="Q35" s="30">
        <v>1171.8152418229899</v>
      </c>
      <c r="R35" s="30">
        <v>906.36645921799197</v>
      </c>
      <c r="S35" s="30">
        <v>1556.49144668745</v>
      </c>
      <c r="T35" s="30">
        <v>582.36555944012298</v>
      </c>
    </row>
    <row r="36" spans="1:20">
      <c r="A36" s="3">
        <v>2017</v>
      </c>
      <c r="B36" s="9">
        <v>9</v>
      </c>
      <c r="C36" s="27" t="s">
        <v>1812</v>
      </c>
      <c r="D36" s="28">
        <f t="shared" si="0"/>
        <v>10951.976037301545</v>
      </c>
      <c r="E36" s="32" t="str">
        <f t="shared" si="1"/>
        <v>6.3%</v>
      </c>
      <c r="F36" s="30">
        <v>687.47964127239095</v>
      </c>
      <c r="G36" s="30">
        <v>184.83345140876401</v>
      </c>
      <c r="H36" s="30">
        <v>50.3294007503195</v>
      </c>
      <c r="I36" s="30">
        <v>1308.2788317213499</v>
      </c>
      <c r="J36" s="30">
        <v>1224.2216320664199</v>
      </c>
      <c r="K36" s="30">
        <v>325.85528460793699</v>
      </c>
      <c r="L36" s="30">
        <v>1028.7798065996101</v>
      </c>
      <c r="M36" s="30">
        <v>246.04146171578</v>
      </c>
      <c r="N36" s="30">
        <v>618.149019313503</v>
      </c>
      <c r="O36" s="30">
        <v>412.26887423708303</v>
      </c>
      <c r="P36" s="30">
        <v>655.977239099955</v>
      </c>
      <c r="Q36" s="30">
        <v>1176.1947772342301</v>
      </c>
      <c r="R36" s="30">
        <v>911.34898307294497</v>
      </c>
      <c r="S36" s="30">
        <v>1534.7203087433199</v>
      </c>
      <c r="T36" s="30">
        <v>587.49732545793904</v>
      </c>
    </row>
    <row r="37" spans="1:20">
      <c r="A37" s="3">
        <v>2017</v>
      </c>
      <c r="B37" s="9">
        <v>10</v>
      </c>
      <c r="C37" s="27" t="s">
        <v>1813</v>
      </c>
      <c r="D37" s="28">
        <f t="shared" si="0"/>
        <v>11403.541527267658</v>
      </c>
      <c r="E37" s="32" t="str">
        <f t="shared" si="1"/>
        <v>7.1%</v>
      </c>
      <c r="F37" s="30">
        <v>810.44857799767397</v>
      </c>
      <c r="G37" s="30">
        <v>232.31691508047601</v>
      </c>
      <c r="H37" s="30">
        <v>65.596621832332602</v>
      </c>
      <c r="I37" s="30">
        <v>1402.9877191983101</v>
      </c>
      <c r="J37" s="30">
        <v>1285.83123921174</v>
      </c>
      <c r="K37" s="30">
        <v>351.64865398617502</v>
      </c>
      <c r="L37" s="30">
        <v>1042.3499005845699</v>
      </c>
      <c r="M37" s="30">
        <v>248.93711544765401</v>
      </c>
      <c r="N37" s="30">
        <v>646.00732911699401</v>
      </c>
      <c r="O37" s="30">
        <v>436.769574882884</v>
      </c>
      <c r="P37" s="30">
        <v>646.84168094550603</v>
      </c>
      <c r="Q37" s="30">
        <v>1179.50750811529</v>
      </c>
      <c r="R37" s="30">
        <v>919.38971704845596</v>
      </c>
      <c r="S37" s="30">
        <v>1546.8712143990001</v>
      </c>
      <c r="T37" s="30">
        <v>588.03775942059895</v>
      </c>
    </row>
    <row r="38" spans="1:20">
      <c r="A38" s="3">
        <v>2017</v>
      </c>
      <c r="B38" s="9">
        <v>11</v>
      </c>
      <c r="C38" s="27" t="s">
        <v>1814</v>
      </c>
      <c r="D38" s="28">
        <f t="shared" si="0"/>
        <v>11912.423754945605</v>
      </c>
      <c r="E38" s="32" t="str">
        <f t="shared" si="1"/>
        <v>7.5%</v>
      </c>
      <c r="F38" s="30">
        <v>889.78796453012797</v>
      </c>
      <c r="G38" s="30">
        <v>322.56354809881202</v>
      </c>
      <c r="H38" s="30">
        <v>62.479131179882302</v>
      </c>
      <c r="I38" s="30">
        <v>1363.7729811957799</v>
      </c>
      <c r="J38" s="30">
        <v>1350.0542376808</v>
      </c>
      <c r="K38" s="30">
        <v>359.72870478708501</v>
      </c>
      <c r="L38" s="30">
        <v>1124.17037780701</v>
      </c>
      <c r="M38" s="30">
        <v>262.294333589774</v>
      </c>
      <c r="N38" s="30">
        <v>656.59791753592503</v>
      </c>
      <c r="O38" s="30">
        <v>485.68758293975702</v>
      </c>
      <c r="P38" s="30">
        <v>651.26985213006401</v>
      </c>
      <c r="Q38" s="30">
        <v>1315.25415309041</v>
      </c>
      <c r="R38" s="30">
        <v>943.61020171743201</v>
      </c>
      <c r="S38" s="30">
        <v>1537.29968971524</v>
      </c>
      <c r="T38" s="30">
        <v>587.85307894750201</v>
      </c>
    </row>
    <row r="39" spans="1:20">
      <c r="A39" s="3">
        <v>2017</v>
      </c>
      <c r="B39" s="9">
        <v>12</v>
      </c>
      <c r="C39" s="27" t="s">
        <v>3</v>
      </c>
      <c r="D39" s="28">
        <f t="shared" si="0"/>
        <v>12575.67802123983</v>
      </c>
      <c r="E39" s="32" t="str">
        <f t="shared" si="1"/>
        <v>8.6%</v>
      </c>
      <c r="F39" s="30">
        <v>1085.7798496400401</v>
      </c>
      <c r="G39" s="30">
        <v>463.74058760243901</v>
      </c>
      <c r="H39" s="30">
        <v>50.955977264584497</v>
      </c>
      <c r="I39" s="30">
        <v>1418.60219515413</v>
      </c>
      <c r="J39" s="30">
        <v>1347.3834090897201</v>
      </c>
      <c r="K39" s="30">
        <v>374.92436841979901</v>
      </c>
      <c r="L39" s="30">
        <v>1397.0489634508399</v>
      </c>
      <c r="M39" s="30">
        <v>262.59425710419799</v>
      </c>
      <c r="N39" s="30">
        <v>673.54942385374</v>
      </c>
      <c r="O39" s="30">
        <v>480.60359327464602</v>
      </c>
      <c r="P39" s="30">
        <v>669.13846969400299</v>
      </c>
      <c r="Q39" s="30">
        <v>1272.5549141394899</v>
      </c>
      <c r="R39" s="30">
        <v>947.45222462902598</v>
      </c>
      <c r="S39" s="30">
        <v>1541.0120022536801</v>
      </c>
      <c r="T39" s="30">
        <v>590.33778566949604</v>
      </c>
    </row>
    <row r="40" spans="1:20">
      <c r="A40" s="3">
        <v>2017</v>
      </c>
      <c r="B40" s="9">
        <v>13</v>
      </c>
      <c r="C40" s="27" t="s">
        <v>1824</v>
      </c>
      <c r="D40" s="28">
        <f t="shared" ref="D40" si="31">SUM(F40:T40)</f>
        <v>134872.12871581831</v>
      </c>
      <c r="E40" s="32" t="str">
        <f t="shared" si="1"/>
        <v>6.8%</v>
      </c>
      <c r="F40" s="30">
        <f>SUM(F28:F39)</f>
        <v>9218.7237664818003</v>
      </c>
      <c r="G40" s="30">
        <f t="shared" ref="G40:T40" si="32">SUM(G28:G39)</f>
        <v>4330.5131111172041</v>
      </c>
      <c r="H40" s="30">
        <f t="shared" si="32"/>
        <v>835.22035517360109</v>
      </c>
      <c r="I40" s="30">
        <f t="shared" si="32"/>
        <v>14747.523084185137</v>
      </c>
      <c r="J40" s="30">
        <f t="shared" si="32"/>
        <v>15356.353393447211</v>
      </c>
      <c r="K40" s="30">
        <f t="shared" si="32"/>
        <v>4088.0967897814567</v>
      </c>
      <c r="L40" s="30">
        <f t="shared" si="32"/>
        <v>13605.243735309208</v>
      </c>
      <c r="M40" s="30">
        <f t="shared" si="32"/>
        <v>2912.8926128235275</v>
      </c>
      <c r="N40" s="30">
        <f t="shared" si="32"/>
        <v>7471.196057935852</v>
      </c>
      <c r="O40" s="30">
        <f t="shared" si="32"/>
        <v>5015.90406630704</v>
      </c>
      <c r="P40" s="30">
        <f t="shared" si="32"/>
        <v>7827.1838147015997</v>
      </c>
      <c r="Q40" s="30">
        <f t="shared" si="32"/>
        <v>14353.431004701908</v>
      </c>
      <c r="R40" s="30">
        <f t="shared" si="32"/>
        <v>10937.854762615792</v>
      </c>
      <c r="S40" s="30">
        <f t="shared" si="32"/>
        <v>17213.854422377004</v>
      </c>
      <c r="T40" s="30">
        <f t="shared" si="32"/>
        <v>6958.1377388599703</v>
      </c>
    </row>
    <row r="41" spans="1:20">
      <c r="A41" s="3">
        <v>2018</v>
      </c>
      <c r="B41" s="9">
        <v>1</v>
      </c>
      <c r="C41" s="27" t="s">
        <v>1804</v>
      </c>
      <c r="D41" s="28">
        <f t="shared" si="0"/>
        <v>11471.159568025434</v>
      </c>
      <c r="E41" s="32" t="str">
        <f t="shared" si="1"/>
        <v>6%</v>
      </c>
      <c r="F41" s="30">
        <v>690.80870608298903</v>
      </c>
      <c r="G41" s="30">
        <v>639.19184448514704</v>
      </c>
      <c r="H41" s="30">
        <v>43.018284864719703</v>
      </c>
      <c r="I41" s="30">
        <v>1266.7838000962599</v>
      </c>
      <c r="J41" s="30">
        <v>1333.2331527599699</v>
      </c>
      <c r="K41" s="30">
        <v>374.715694939836</v>
      </c>
      <c r="L41" s="30">
        <v>1230.9958180942299</v>
      </c>
      <c r="M41" s="30">
        <v>255.272715293874</v>
      </c>
      <c r="N41" s="30">
        <v>639.66124056734805</v>
      </c>
      <c r="O41" s="30">
        <v>442.67892335778902</v>
      </c>
      <c r="P41" s="30">
        <v>680.48740565835499</v>
      </c>
      <c r="Q41" s="30">
        <v>1219.9765302410401</v>
      </c>
      <c r="R41" s="30">
        <v>935.620528043636</v>
      </c>
      <c r="S41" s="30">
        <v>1143.20997588675</v>
      </c>
      <c r="T41" s="30">
        <v>575.50494765349094</v>
      </c>
    </row>
    <row r="42" spans="1:20">
      <c r="A42" s="3">
        <v>2018</v>
      </c>
      <c r="B42" s="9">
        <v>2</v>
      </c>
      <c r="C42" s="27" t="s">
        <v>1805</v>
      </c>
      <c r="D42" s="28">
        <f t="shared" si="0"/>
        <v>10716.981693007241</v>
      </c>
      <c r="E42" s="32" t="str">
        <f t="shared" si="1"/>
        <v>6.3%</v>
      </c>
      <c r="F42" s="30">
        <v>676.40539425628197</v>
      </c>
      <c r="G42" s="30">
        <v>699.37003694894304</v>
      </c>
      <c r="H42" s="30">
        <v>51.381400606725201</v>
      </c>
      <c r="I42" s="30">
        <v>1193.00354528448</v>
      </c>
      <c r="J42" s="30">
        <v>1223.28773237269</v>
      </c>
      <c r="K42" s="30">
        <v>339.15786048001598</v>
      </c>
      <c r="L42" s="30">
        <v>1183.87967253492</v>
      </c>
      <c r="M42" s="30">
        <v>248.038093329557</v>
      </c>
      <c r="N42" s="30">
        <v>602.96043148279796</v>
      </c>
      <c r="O42" s="30">
        <v>390.90403202814798</v>
      </c>
      <c r="P42" s="30">
        <v>682.27426895993699</v>
      </c>
      <c r="Q42" s="30">
        <v>1129.27299707677</v>
      </c>
      <c r="R42" s="30">
        <v>918.75527549607705</v>
      </c>
      <c r="S42" s="30">
        <v>803.33717257472802</v>
      </c>
      <c r="T42" s="30">
        <v>574.95377957516803</v>
      </c>
    </row>
    <row r="43" spans="1:20">
      <c r="A43" s="3">
        <v>2018</v>
      </c>
      <c r="B43" s="9">
        <v>3</v>
      </c>
      <c r="C43" s="27" t="s">
        <v>1806</v>
      </c>
      <c r="D43" s="28">
        <f t="shared" si="0"/>
        <v>12169.537750341242</v>
      </c>
      <c r="E43" s="32" t="str">
        <f t="shared" si="1"/>
        <v>6.3%</v>
      </c>
      <c r="F43" s="30">
        <v>772.52753363725503</v>
      </c>
      <c r="G43" s="30">
        <v>626.44720713605795</v>
      </c>
      <c r="H43" s="30">
        <v>132.638563890494</v>
      </c>
      <c r="I43" s="30">
        <v>1299.1384717311701</v>
      </c>
      <c r="J43" s="30">
        <v>1379.8071493239299</v>
      </c>
      <c r="K43" s="30">
        <v>358.65483000029798</v>
      </c>
      <c r="L43" s="30">
        <v>1358.4867716148101</v>
      </c>
      <c r="M43" s="30">
        <v>245.09088797378999</v>
      </c>
      <c r="N43" s="30">
        <v>648.28795289369202</v>
      </c>
      <c r="O43" s="30">
        <v>401.64496141748901</v>
      </c>
      <c r="P43" s="30">
        <v>688.39712728490701</v>
      </c>
      <c r="Q43" s="30">
        <v>1158.6960494592599</v>
      </c>
      <c r="R43" s="30">
        <v>916.03354876001299</v>
      </c>
      <c r="S43" s="30">
        <v>1604.7090299331801</v>
      </c>
      <c r="T43" s="30">
        <v>578.97766528489501</v>
      </c>
    </row>
    <row r="44" spans="1:20">
      <c r="A44" s="3">
        <v>2018</v>
      </c>
      <c r="B44" s="9">
        <v>4</v>
      </c>
      <c r="C44" s="27" t="s">
        <v>1807</v>
      </c>
      <c r="D44" s="28">
        <f t="shared" si="0"/>
        <v>11790.843459607639</v>
      </c>
      <c r="E44" s="32" t="str">
        <f t="shared" si="1"/>
        <v>6.6%</v>
      </c>
      <c r="F44" s="30">
        <v>773.22557374442204</v>
      </c>
      <c r="G44" s="30">
        <v>451.64754985884099</v>
      </c>
      <c r="H44" s="30">
        <v>100.059028762156</v>
      </c>
      <c r="I44" s="30">
        <v>1174.7759661744101</v>
      </c>
      <c r="J44" s="30">
        <v>1380.5560565129499</v>
      </c>
      <c r="K44" s="30">
        <v>336.38616546726098</v>
      </c>
      <c r="L44" s="30">
        <v>1250.6636567046701</v>
      </c>
      <c r="M44" s="30">
        <v>248.61761073034501</v>
      </c>
      <c r="N44" s="30">
        <v>633.78275320834098</v>
      </c>
      <c r="O44" s="30">
        <v>423.24245115981398</v>
      </c>
      <c r="P44" s="30">
        <v>676.59075262431804</v>
      </c>
      <c r="Q44" s="30">
        <v>1266.0832896868601</v>
      </c>
      <c r="R44" s="30">
        <v>921.28204639464195</v>
      </c>
      <c r="S44" s="30">
        <v>1575.1307994382601</v>
      </c>
      <c r="T44" s="30">
        <v>578.79975914034696</v>
      </c>
    </row>
    <row r="45" spans="1:20">
      <c r="A45" s="3">
        <v>2018</v>
      </c>
      <c r="B45" s="9">
        <v>5</v>
      </c>
      <c r="C45" s="27" t="s">
        <v>1808</v>
      </c>
      <c r="D45" s="28">
        <f t="shared" si="0"/>
        <v>11776.77091044406</v>
      </c>
      <c r="E45" s="32" t="str">
        <f t="shared" si="1"/>
        <v>6.5%</v>
      </c>
      <c r="F45" s="30">
        <v>760.27692637437497</v>
      </c>
      <c r="G45" s="30">
        <v>307.857500569031</v>
      </c>
      <c r="H45" s="30">
        <v>94.336425547153397</v>
      </c>
      <c r="I45" s="30">
        <v>1306.98461512013</v>
      </c>
      <c r="J45" s="30">
        <v>1380.6433099562</v>
      </c>
      <c r="K45" s="30">
        <v>347.14635370722698</v>
      </c>
      <c r="L45" s="30">
        <v>1213.4626663066899</v>
      </c>
      <c r="M45" s="30">
        <v>240.27471124904901</v>
      </c>
      <c r="N45" s="30">
        <v>643.59366259428703</v>
      </c>
      <c r="O45" s="30">
        <v>427.53501367219599</v>
      </c>
      <c r="P45" s="30">
        <v>684.43067828290896</v>
      </c>
      <c r="Q45" s="30">
        <v>1278.75181094142</v>
      </c>
      <c r="R45" s="30">
        <v>925.52794601240305</v>
      </c>
      <c r="S45" s="30">
        <v>1583.9039250154599</v>
      </c>
      <c r="T45" s="30">
        <v>582.04536509552895</v>
      </c>
    </row>
    <row r="46" spans="1:20">
      <c r="A46" s="3">
        <v>2018</v>
      </c>
      <c r="B46" s="9">
        <v>6</v>
      </c>
      <c r="C46" s="27" t="s">
        <v>1809</v>
      </c>
      <c r="D46" s="28">
        <f t="shared" si="0"/>
        <v>11402.545471922538</v>
      </c>
      <c r="E46" s="32" t="str">
        <f t="shared" si="1"/>
        <v>6.4%</v>
      </c>
      <c r="F46" s="30">
        <v>731.28498915750697</v>
      </c>
      <c r="G46" s="30">
        <v>214.593645793988</v>
      </c>
      <c r="H46" s="30">
        <v>74.449850378974006</v>
      </c>
      <c r="I46" s="30">
        <v>1238.4592370282501</v>
      </c>
      <c r="J46" s="30">
        <v>1338.64537013073</v>
      </c>
      <c r="K46" s="30">
        <v>348.09583658256099</v>
      </c>
      <c r="L46" s="30">
        <v>1136.5411753870101</v>
      </c>
      <c r="M46" s="30">
        <v>240.913063454097</v>
      </c>
      <c r="N46" s="30">
        <v>625.37920679356296</v>
      </c>
      <c r="O46" s="30">
        <v>428.442075847117</v>
      </c>
      <c r="P46" s="30">
        <v>682.71949825180502</v>
      </c>
      <c r="Q46" s="30">
        <v>1250.96632961058</v>
      </c>
      <c r="R46" s="30">
        <v>932.14130660518504</v>
      </c>
      <c r="S46" s="30">
        <v>1572.56741678963</v>
      </c>
      <c r="T46" s="30">
        <v>587.34647011154095</v>
      </c>
    </row>
    <row r="47" spans="1:20">
      <c r="A47" s="3">
        <v>2018</v>
      </c>
      <c r="B47" s="9">
        <v>7</v>
      </c>
      <c r="C47" s="27" t="s">
        <v>1810</v>
      </c>
      <c r="D47" s="28">
        <f t="shared" si="0"/>
        <v>11321.424946656281</v>
      </c>
      <c r="E47" s="32" t="str">
        <f t="shared" si="1"/>
        <v>6.8%</v>
      </c>
      <c r="F47" s="30">
        <v>765.78672583246305</v>
      </c>
      <c r="G47" s="30">
        <v>194.215238302789</v>
      </c>
      <c r="H47" s="30">
        <v>65.585120434894094</v>
      </c>
      <c r="I47" s="30">
        <v>1246.27270388894</v>
      </c>
      <c r="J47" s="30">
        <v>1271.87088168221</v>
      </c>
      <c r="K47" s="30">
        <v>369.28577466042498</v>
      </c>
      <c r="L47" s="30">
        <v>1058.96845122077</v>
      </c>
      <c r="M47" s="30">
        <v>242.209841184748</v>
      </c>
      <c r="N47" s="30">
        <v>644.30158904759605</v>
      </c>
      <c r="O47" s="30">
        <v>422.77640221962599</v>
      </c>
      <c r="P47" s="30">
        <v>683.575129554574</v>
      </c>
      <c r="Q47" s="30">
        <v>1220.45898629987</v>
      </c>
      <c r="R47" s="30">
        <v>937.63617835636398</v>
      </c>
      <c r="S47" s="30">
        <v>1611.86474526861</v>
      </c>
      <c r="T47" s="30">
        <v>586.61717870240102</v>
      </c>
    </row>
    <row r="48" spans="1:20">
      <c r="A48" s="3">
        <v>2018</v>
      </c>
      <c r="B48" s="9">
        <v>8</v>
      </c>
      <c r="C48" s="27" t="s">
        <v>1811</v>
      </c>
      <c r="D48" s="28">
        <f t="shared" si="0"/>
        <v>11412.719834223788</v>
      </c>
      <c r="E48" s="32" t="str">
        <f t="shared" si="1"/>
        <v>6.8%</v>
      </c>
      <c r="F48" s="30">
        <v>776.098525396274</v>
      </c>
      <c r="G48" s="30">
        <v>188.854190601727</v>
      </c>
      <c r="H48" s="30">
        <v>63.470905791976598</v>
      </c>
      <c r="I48" s="30">
        <v>1242.84719686062</v>
      </c>
      <c r="J48" s="30">
        <v>1337.02497033485</v>
      </c>
      <c r="K48" s="30">
        <v>348.87802428584303</v>
      </c>
      <c r="L48" s="30">
        <v>1108.6437581891801</v>
      </c>
      <c r="M48" s="30">
        <v>244.665956310464</v>
      </c>
      <c r="N48" s="30">
        <v>648.96986786875595</v>
      </c>
      <c r="O48" s="30">
        <v>427.19446244040103</v>
      </c>
      <c r="P48" s="30">
        <v>691.53118861327596</v>
      </c>
      <c r="Q48" s="30">
        <v>1197.8077460356899</v>
      </c>
      <c r="R48" s="30">
        <v>940.43615561307297</v>
      </c>
      <c r="S48" s="30">
        <v>1607.684189475</v>
      </c>
      <c r="T48" s="30">
        <v>588.61269640665705</v>
      </c>
    </row>
    <row r="49" spans="1:20">
      <c r="A49" s="3">
        <v>2018</v>
      </c>
      <c r="B49" s="9">
        <v>9</v>
      </c>
      <c r="C49" s="27" t="s">
        <v>1812</v>
      </c>
      <c r="D49" s="28">
        <f t="shared" si="0"/>
        <v>11140.411533396053</v>
      </c>
      <c r="E49" s="32" t="str">
        <f t="shared" si="1"/>
        <v>6.2%</v>
      </c>
      <c r="F49" s="30">
        <v>694.44346664473403</v>
      </c>
      <c r="G49" s="30">
        <v>182.27679401887701</v>
      </c>
      <c r="H49" s="30">
        <v>49.757678184674901</v>
      </c>
      <c r="I49" s="30">
        <v>1298.6497518782801</v>
      </c>
      <c r="J49" s="30">
        <v>1181.8942177742399</v>
      </c>
      <c r="K49" s="30">
        <v>336.65141350058298</v>
      </c>
      <c r="L49" s="30">
        <v>1047.16035560402</v>
      </c>
      <c r="M49" s="30">
        <v>249.70720168566601</v>
      </c>
      <c r="N49" s="30">
        <v>637.23541950353604</v>
      </c>
      <c r="O49" s="30">
        <v>428.35879605639201</v>
      </c>
      <c r="P49" s="30">
        <v>681.766718602624</v>
      </c>
      <c r="Q49" s="30">
        <v>1213.5372863300299</v>
      </c>
      <c r="R49" s="30">
        <v>946.83326873388501</v>
      </c>
      <c r="S49" s="30">
        <v>1599.5130011907299</v>
      </c>
      <c r="T49" s="30">
        <v>592.62616368778197</v>
      </c>
    </row>
    <row r="50" spans="1:20">
      <c r="A50" s="3">
        <v>2018</v>
      </c>
      <c r="B50" s="9">
        <v>10</v>
      </c>
      <c r="C50" s="27" t="s">
        <v>1813</v>
      </c>
      <c r="D50" s="28">
        <f t="shared" si="0"/>
        <v>11822.765114916314</v>
      </c>
      <c r="E50" s="32" t="str">
        <f t="shared" si="1"/>
        <v>7%</v>
      </c>
      <c r="F50" s="30">
        <v>832.24625089742005</v>
      </c>
      <c r="G50" s="30">
        <v>250.3059144904</v>
      </c>
      <c r="H50" s="30">
        <v>76.012495505502699</v>
      </c>
      <c r="I50" s="30">
        <v>1317.28596619734</v>
      </c>
      <c r="J50" s="30">
        <v>1390.40583157889</v>
      </c>
      <c r="K50" s="30">
        <v>373.15685380857002</v>
      </c>
      <c r="L50" s="30">
        <v>1137.48593683217</v>
      </c>
      <c r="M50" s="30">
        <v>253.712286461193</v>
      </c>
      <c r="N50" s="30">
        <v>684.82139792844396</v>
      </c>
      <c r="O50" s="30">
        <v>454.917288297938</v>
      </c>
      <c r="P50" s="30">
        <v>684.20413761957604</v>
      </c>
      <c r="Q50" s="30">
        <v>1215.7121377589399</v>
      </c>
      <c r="R50" s="30">
        <v>952.52380054589196</v>
      </c>
      <c r="S50" s="30">
        <v>1607.5268701616501</v>
      </c>
      <c r="T50" s="30">
        <v>592.44794683238899</v>
      </c>
    </row>
    <row r="51" spans="1:20">
      <c r="A51" s="3">
        <v>2018</v>
      </c>
      <c r="B51" s="9">
        <v>11</v>
      </c>
      <c r="C51" s="27" t="s">
        <v>1814</v>
      </c>
      <c r="D51" s="28">
        <f t="shared" si="0"/>
        <v>12327.685311717441</v>
      </c>
      <c r="E51" s="32" t="str">
        <f t="shared" si="1"/>
        <v>7.5%</v>
      </c>
      <c r="F51" s="30">
        <v>919.87478937705202</v>
      </c>
      <c r="G51" s="30">
        <v>332.722931693318</v>
      </c>
      <c r="H51" s="30">
        <v>76.052236863811103</v>
      </c>
      <c r="I51" s="30">
        <v>1461.4207425979901</v>
      </c>
      <c r="J51" s="30">
        <v>1342.58584464503</v>
      </c>
      <c r="K51" s="30">
        <v>377.63946133735601</v>
      </c>
      <c r="L51" s="30">
        <v>1127.01816371314</v>
      </c>
      <c r="M51" s="30">
        <v>269.37622034990699</v>
      </c>
      <c r="N51" s="30">
        <v>688.21400329166704</v>
      </c>
      <c r="O51" s="30">
        <v>506.19294985939098</v>
      </c>
      <c r="P51" s="30">
        <v>689.40457274402695</v>
      </c>
      <c r="Q51" s="30">
        <v>1359.23681721205</v>
      </c>
      <c r="R51" s="30">
        <v>975.996308638286</v>
      </c>
      <c r="S51" s="30">
        <v>1607.87920585813</v>
      </c>
      <c r="T51" s="30">
        <v>594.07106353628603</v>
      </c>
    </row>
    <row r="52" spans="1:20">
      <c r="A52" s="3">
        <v>2018</v>
      </c>
      <c r="B52" s="9">
        <v>12</v>
      </c>
      <c r="C52" s="27" t="s">
        <v>3</v>
      </c>
      <c r="D52" s="28">
        <f t="shared" si="0"/>
        <v>12989.743869634467</v>
      </c>
      <c r="E52" s="32" t="str">
        <f t="shared" si="1"/>
        <v>8.6%</v>
      </c>
      <c r="F52" s="30">
        <v>1119.46973633485</v>
      </c>
      <c r="G52" s="30">
        <v>493.77455324278401</v>
      </c>
      <c r="H52" s="30">
        <v>51.802033756696602</v>
      </c>
      <c r="I52" s="30">
        <v>1461.5942666380399</v>
      </c>
      <c r="J52" s="30">
        <v>1394.71929003582</v>
      </c>
      <c r="K52" s="30">
        <v>380.79291669667401</v>
      </c>
      <c r="L52" s="30">
        <v>1434.9235775795</v>
      </c>
      <c r="M52" s="30">
        <v>269.60683226460799</v>
      </c>
      <c r="N52" s="30">
        <v>703.158206723896</v>
      </c>
      <c r="O52" s="30">
        <v>496.99725075893798</v>
      </c>
      <c r="P52" s="30">
        <v>711.08977631651203</v>
      </c>
      <c r="Q52" s="30">
        <v>1302.67166934541</v>
      </c>
      <c r="R52" s="30">
        <v>975.25068995271295</v>
      </c>
      <c r="S52" s="30">
        <v>1592.0792878161001</v>
      </c>
      <c r="T52" s="30">
        <v>601.81378217192696</v>
      </c>
    </row>
    <row r="53" spans="1:20">
      <c r="A53" s="3">
        <v>2018</v>
      </c>
      <c r="B53" s="9">
        <v>13</v>
      </c>
      <c r="C53" s="27" t="s">
        <v>1824</v>
      </c>
      <c r="D53" s="28">
        <f t="shared" si="0"/>
        <v>140342.58946389248</v>
      </c>
      <c r="E53" s="32" t="str">
        <f t="shared" si="1"/>
        <v>6.8%</v>
      </c>
      <c r="F53" s="29">
        <f>SUM(F41:F52)</f>
        <v>9512.448617735623</v>
      </c>
      <c r="G53" s="29">
        <f t="shared" ref="G53:T53" si="33">SUM(G41:G52)</f>
        <v>4581.2574071419031</v>
      </c>
      <c r="H53" s="29">
        <f t="shared" si="33"/>
        <v>878.56402458777836</v>
      </c>
      <c r="I53" s="29">
        <f t="shared" si="33"/>
        <v>15507.216263495908</v>
      </c>
      <c r="J53" s="29">
        <f t="shared" si="33"/>
        <v>15954.673807107509</v>
      </c>
      <c r="K53" s="29">
        <f t="shared" si="33"/>
        <v>4290.5611854666495</v>
      </c>
      <c r="L53" s="29">
        <f t="shared" si="33"/>
        <v>14288.230003781109</v>
      </c>
      <c r="M53" s="29">
        <f t="shared" si="33"/>
        <v>3007.4854202872975</v>
      </c>
      <c r="N53" s="29">
        <f t="shared" si="33"/>
        <v>7800.365731903923</v>
      </c>
      <c r="O53" s="29">
        <f t="shared" si="33"/>
        <v>5250.8846071152393</v>
      </c>
      <c r="P53" s="29">
        <f t="shared" si="33"/>
        <v>8236.4712545128186</v>
      </c>
      <c r="Q53" s="29">
        <f t="shared" si="33"/>
        <v>14813.171649997916</v>
      </c>
      <c r="R53" s="29">
        <f t="shared" si="33"/>
        <v>11278.037053152169</v>
      </c>
      <c r="S53" s="29">
        <f t="shared" si="33"/>
        <v>17909.405619408226</v>
      </c>
      <c r="T53" s="29">
        <f t="shared" si="33"/>
        <v>7033.8168181984129</v>
      </c>
    </row>
    <row r="54" spans="1:20">
      <c r="A54" s="33">
        <v>2019</v>
      </c>
      <c r="B54" s="34">
        <v>1</v>
      </c>
      <c r="C54" s="23" t="s">
        <v>1804</v>
      </c>
      <c r="D54" s="28">
        <f t="shared" si="0"/>
        <v>11703.256877113359</v>
      </c>
      <c r="E54" s="32" t="str">
        <f t="shared" si="1"/>
        <v>6%</v>
      </c>
      <c r="F54" s="30">
        <v>705.520707743863</v>
      </c>
      <c r="G54" s="30">
        <v>648.14446386223403</v>
      </c>
      <c r="H54" s="30">
        <v>49.052191703899503</v>
      </c>
      <c r="I54" s="30">
        <v>1220.5749178348301</v>
      </c>
      <c r="J54" s="30">
        <v>1356.7376204979601</v>
      </c>
      <c r="K54" s="30">
        <v>375.05811951329298</v>
      </c>
      <c r="L54" s="30">
        <v>1265.76893153784</v>
      </c>
      <c r="M54" s="30">
        <v>259.44028158725501</v>
      </c>
      <c r="N54" s="30">
        <v>665.90085695188804</v>
      </c>
      <c r="O54" s="30">
        <v>454.20653299732601</v>
      </c>
      <c r="P54" s="30">
        <v>724.26148524191296</v>
      </c>
      <c r="Q54" s="30">
        <v>1244.54631427402</v>
      </c>
      <c r="R54" s="30">
        <v>966.96476456480605</v>
      </c>
      <c r="S54" s="30">
        <v>1181.1272803389299</v>
      </c>
      <c r="T54" s="30">
        <v>585.95240846330296</v>
      </c>
    </row>
    <row r="55" spans="1:20">
      <c r="A55" s="33">
        <v>2019</v>
      </c>
      <c r="B55" s="34">
        <v>2</v>
      </c>
      <c r="C55" s="23" t="s">
        <v>1805</v>
      </c>
      <c r="D55" s="28">
        <f t="shared" si="0"/>
        <v>10879.770928007487</v>
      </c>
      <c r="E55" s="32" t="str">
        <f t="shared" si="1"/>
        <v>6.4%</v>
      </c>
      <c r="F55" s="30">
        <v>696.51184271527302</v>
      </c>
      <c r="G55" s="30">
        <v>682.38336262917596</v>
      </c>
      <c r="H55" s="30">
        <v>56.634614490933103</v>
      </c>
      <c r="I55" s="30">
        <v>1104.41142607916</v>
      </c>
      <c r="J55" s="30">
        <v>1243.2029321960999</v>
      </c>
      <c r="K55" s="30">
        <v>333.99289668318301</v>
      </c>
      <c r="L55" s="30">
        <v>1216.1479240158701</v>
      </c>
      <c r="M55" s="30">
        <v>251.32443575524701</v>
      </c>
      <c r="N55" s="30">
        <v>631.15114677935901</v>
      </c>
      <c r="O55" s="30">
        <v>404.588603216335</v>
      </c>
      <c r="P55" s="30">
        <v>726.67054636737703</v>
      </c>
      <c r="Q55" s="30">
        <v>1168.6322931982399</v>
      </c>
      <c r="R55" s="30">
        <v>948.28291547848198</v>
      </c>
      <c r="S55" s="30">
        <v>830.47440891307201</v>
      </c>
      <c r="T55" s="30">
        <v>585.36157948968003</v>
      </c>
    </row>
    <row r="56" spans="1:20">
      <c r="A56" s="33">
        <v>2019</v>
      </c>
      <c r="B56" s="34">
        <v>3</v>
      </c>
      <c r="C56" s="23" t="s">
        <v>1806</v>
      </c>
      <c r="D56" s="28">
        <f t="shared" si="0"/>
        <v>12385.556553899421</v>
      </c>
      <c r="E56" s="32" t="str">
        <f t="shared" si="1"/>
        <v>6.5%</v>
      </c>
      <c r="F56" s="30">
        <v>801.02113286733595</v>
      </c>
      <c r="G56" s="30">
        <v>603.92121063198101</v>
      </c>
      <c r="H56" s="30">
        <v>114.017829269638</v>
      </c>
      <c r="I56" s="30">
        <v>1277.1938441213799</v>
      </c>
      <c r="J56" s="30">
        <v>1379.0391159206599</v>
      </c>
      <c r="K56" s="30">
        <v>357.54980223217598</v>
      </c>
      <c r="L56" s="30">
        <v>1383.51434351184</v>
      </c>
      <c r="M56" s="30">
        <v>248.27186399776201</v>
      </c>
      <c r="N56" s="30">
        <v>673.24331800009702</v>
      </c>
      <c r="O56" s="30">
        <v>412.78939992055399</v>
      </c>
      <c r="P56" s="30">
        <v>721.88511783404999</v>
      </c>
      <c r="Q56" s="30">
        <v>1206.66393302552</v>
      </c>
      <c r="R56" s="30">
        <v>944.43219707161495</v>
      </c>
      <c r="S56" s="30">
        <v>1670.38958999692</v>
      </c>
      <c r="T56" s="30">
        <v>591.62385549789201</v>
      </c>
    </row>
    <row r="57" spans="1:20">
      <c r="A57" s="33">
        <v>2019</v>
      </c>
      <c r="B57" s="34">
        <v>4</v>
      </c>
      <c r="C57" s="23" t="s">
        <v>1807</v>
      </c>
      <c r="D57" s="28">
        <f t="shared" si="0"/>
        <v>12033.201712522779</v>
      </c>
      <c r="E57" s="32" t="str">
        <f t="shared" si="1"/>
        <v>6.7%</v>
      </c>
      <c r="F57" s="30">
        <v>802.466926963172</v>
      </c>
      <c r="G57" s="30">
        <v>425.47252571749198</v>
      </c>
      <c r="H57" s="30">
        <v>109.212718915332</v>
      </c>
      <c r="I57" s="30">
        <v>1201.16267947141</v>
      </c>
      <c r="J57" s="30">
        <v>1354.5551788287601</v>
      </c>
      <c r="K57" s="30">
        <v>328.91303955548898</v>
      </c>
      <c r="L57" s="30">
        <v>1273.7780096762101</v>
      </c>
      <c r="M57" s="30">
        <v>253.72926759065601</v>
      </c>
      <c r="N57" s="30">
        <v>665.85891379774102</v>
      </c>
      <c r="O57" s="30">
        <v>428.43884049831701</v>
      </c>
      <c r="P57" s="30">
        <v>713.38398421200702</v>
      </c>
      <c r="Q57" s="30">
        <v>1290.0906645488999</v>
      </c>
      <c r="R57" s="30">
        <v>952.62985441955595</v>
      </c>
      <c r="S57" s="30">
        <v>1640.5180622953401</v>
      </c>
      <c r="T57" s="30">
        <v>592.991046032398</v>
      </c>
    </row>
    <row r="58" spans="1:20">
      <c r="A58" s="33">
        <v>2019</v>
      </c>
      <c r="B58" s="34">
        <v>5</v>
      </c>
      <c r="C58" s="23" t="s">
        <v>1808</v>
      </c>
      <c r="D58" s="28">
        <f t="shared" si="0"/>
        <v>12022.098370841089</v>
      </c>
      <c r="E58" s="32" t="str">
        <f t="shared" si="1"/>
        <v>6.6%</v>
      </c>
      <c r="F58" s="30">
        <v>791.54287423441997</v>
      </c>
      <c r="G58" s="30">
        <v>297.66227736977203</v>
      </c>
      <c r="H58" s="30">
        <v>93.808962908346999</v>
      </c>
      <c r="I58" s="30">
        <v>1281.4399715847601</v>
      </c>
      <c r="J58" s="30">
        <v>1390.62819107834</v>
      </c>
      <c r="K58" s="30">
        <v>348.66415840431</v>
      </c>
      <c r="L58" s="30">
        <v>1244.2582192237901</v>
      </c>
      <c r="M58" s="30">
        <v>245.67583605170401</v>
      </c>
      <c r="N58" s="30">
        <v>661.46184630705898</v>
      </c>
      <c r="O58" s="30">
        <v>436.41866048494302</v>
      </c>
      <c r="P58" s="30">
        <v>711.28883702713404</v>
      </c>
      <c r="Q58" s="30">
        <v>1310.19761265844</v>
      </c>
      <c r="R58" s="30">
        <v>955.34563566207305</v>
      </c>
      <c r="S58" s="30">
        <v>1660.3278614153201</v>
      </c>
      <c r="T58" s="30">
        <v>593.37742643067497</v>
      </c>
    </row>
    <row r="59" spans="1:20">
      <c r="A59" s="33">
        <v>2019</v>
      </c>
      <c r="B59" s="34">
        <v>6</v>
      </c>
      <c r="C59" s="23" t="s">
        <v>1809</v>
      </c>
      <c r="D59" s="28">
        <f t="shared" si="0"/>
        <v>11606.177766408635</v>
      </c>
      <c r="E59" s="32" t="str">
        <f t="shared" si="1"/>
        <v>6.6%</v>
      </c>
      <c r="F59" s="30">
        <v>766.47020887056999</v>
      </c>
      <c r="G59" s="30">
        <v>202.42509952271399</v>
      </c>
      <c r="H59" s="30">
        <v>80.539395617293096</v>
      </c>
      <c r="I59" s="30">
        <v>1245.3474095105701</v>
      </c>
      <c r="J59" s="30">
        <v>1308.2053876160901</v>
      </c>
      <c r="K59" s="30">
        <v>361.15062180826101</v>
      </c>
      <c r="L59" s="30">
        <v>1135.44577543234</v>
      </c>
      <c r="M59" s="30">
        <v>247.568181689292</v>
      </c>
      <c r="N59" s="30">
        <v>652.26518833006901</v>
      </c>
      <c r="O59" s="30">
        <v>437.37898910297099</v>
      </c>
      <c r="P59" s="30">
        <v>715.13829742205496</v>
      </c>
      <c r="Q59" s="30">
        <v>1304.2274333309299</v>
      </c>
      <c r="R59" s="30">
        <v>962.99994875722996</v>
      </c>
      <c r="S59" s="30">
        <v>1587.3989742864101</v>
      </c>
      <c r="T59" s="30">
        <v>599.61685511183998</v>
      </c>
    </row>
    <row r="60" spans="1:20">
      <c r="A60" s="33">
        <v>2019</v>
      </c>
      <c r="B60" s="34">
        <v>7</v>
      </c>
      <c r="C60" s="23" t="s">
        <v>1810</v>
      </c>
      <c r="D60" s="28">
        <f t="shared" si="0"/>
        <v>11708.768895327939</v>
      </c>
      <c r="E60" s="32" t="str">
        <f t="shared" si="1"/>
        <v>6.9%</v>
      </c>
      <c r="F60" s="30">
        <v>808.08198051315298</v>
      </c>
      <c r="G60" s="30">
        <v>196.96677584057699</v>
      </c>
      <c r="H60" s="30">
        <v>78.544896609167296</v>
      </c>
      <c r="I60" s="30">
        <v>1258.10805291928</v>
      </c>
      <c r="J60" s="30">
        <v>1349.3819578446</v>
      </c>
      <c r="K60" s="30">
        <v>354.83885612607003</v>
      </c>
      <c r="L60" s="30">
        <v>1102.4556523009201</v>
      </c>
      <c r="M60" s="30">
        <v>257.88725084117698</v>
      </c>
      <c r="N60" s="30">
        <v>678.68189682511695</v>
      </c>
      <c r="O60" s="30">
        <v>439.85480276523498</v>
      </c>
      <c r="P60" s="30">
        <v>717.47276069523002</v>
      </c>
      <c r="Q60" s="30">
        <v>1286.78410559494</v>
      </c>
      <c r="R60" s="30">
        <v>959.27226662509202</v>
      </c>
      <c r="S60" s="30">
        <v>1620.78254522157</v>
      </c>
      <c r="T60" s="30">
        <v>599.65509460581302</v>
      </c>
    </row>
    <row r="61" spans="1:20">
      <c r="A61" s="33">
        <v>2019</v>
      </c>
      <c r="B61" s="34">
        <v>8</v>
      </c>
      <c r="C61" s="23" t="s">
        <v>1811</v>
      </c>
      <c r="D61" s="28">
        <f t="shared" si="0"/>
        <v>11797.10130379978</v>
      </c>
      <c r="E61" s="32" t="str">
        <f t="shared" si="1"/>
        <v>7%</v>
      </c>
      <c r="F61" s="30">
        <v>820.38700274061898</v>
      </c>
      <c r="G61" s="30">
        <v>181.54581008210999</v>
      </c>
      <c r="H61" s="30">
        <v>57.611504307814897</v>
      </c>
      <c r="I61" s="30">
        <v>1306.43144402392</v>
      </c>
      <c r="J61" s="30">
        <v>1335.7649739875401</v>
      </c>
      <c r="K61" s="30">
        <v>362.51957329821602</v>
      </c>
      <c r="L61" s="30">
        <v>1128.4131040980899</v>
      </c>
      <c r="M61" s="30">
        <v>259.23004101580301</v>
      </c>
      <c r="N61" s="30">
        <v>674.36543863890097</v>
      </c>
      <c r="O61" s="30">
        <v>430.08830434432201</v>
      </c>
      <c r="P61" s="30">
        <v>728.50873201951299</v>
      </c>
      <c r="Q61" s="30">
        <v>1243.50105341673</v>
      </c>
      <c r="R61" s="30">
        <v>958.288001402188</v>
      </c>
      <c r="S61" s="30">
        <v>1709.1779942537801</v>
      </c>
      <c r="T61" s="30">
        <v>601.26832617023297</v>
      </c>
    </row>
    <row r="62" spans="1:20">
      <c r="A62" s="33">
        <v>2019</v>
      </c>
      <c r="B62" s="34">
        <v>9</v>
      </c>
      <c r="C62" s="23" t="s">
        <v>1812</v>
      </c>
      <c r="D62" s="28">
        <f t="shared" si="0"/>
        <v>11484.350553577106</v>
      </c>
      <c r="E62" s="32" t="str">
        <f t="shared" si="1"/>
        <v>6.4%</v>
      </c>
      <c r="F62" s="30">
        <v>739.03459297449899</v>
      </c>
      <c r="G62" s="30">
        <v>176.74626713313</v>
      </c>
      <c r="H62" s="30">
        <v>50.957937373828301</v>
      </c>
      <c r="I62" s="30">
        <v>1278.12643720135</v>
      </c>
      <c r="J62" s="30">
        <v>1221.47560794777</v>
      </c>
      <c r="K62" s="30">
        <v>341.42139109356702</v>
      </c>
      <c r="L62" s="30">
        <v>1071.47477827475</v>
      </c>
      <c r="M62" s="30">
        <v>263.18157209846601</v>
      </c>
      <c r="N62" s="30">
        <v>664.38284224641097</v>
      </c>
      <c r="O62" s="30">
        <v>435.594433336988</v>
      </c>
      <c r="P62" s="30">
        <v>725.91901295173204</v>
      </c>
      <c r="Q62" s="30">
        <v>1256.3871437228299</v>
      </c>
      <c r="R62" s="30">
        <v>964.42449963019897</v>
      </c>
      <c r="S62" s="30">
        <v>1692.3688765960101</v>
      </c>
      <c r="T62" s="30">
        <v>602.85516099557594</v>
      </c>
    </row>
    <row r="63" spans="1:20">
      <c r="A63" s="33">
        <v>2019</v>
      </c>
      <c r="B63" s="34">
        <v>10</v>
      </c>
      <c r="C63" s="23" t="s">
        <v>1813</v>
      </c>
      <c r="D63" s="28">
        <f t="shared" si="0"/>
        <v>0</v>
      </c>
      <c r="E63" s="32" t="str">
        <f t="shared" si="1"/>
        <v/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</row>
    <row r="64" spans="1:20">
      <c r="A64" s="33">
        <v>2019</v>
      </c>
      <c r="B64" s="34">
        <v>11</v>
      </c>
      <c r="C64" s="23" t="s">
        <v>1814</v>
      </c>
      <c r="D64" s="28">
        <f t="shared" si="0"/>
        <v>0</v>
      </c>
      <c r="E64" s="32" t="str">
        <f t="shared" si="1"/>
        <v/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</row>
    <row r="65" spans="1:20">
      <c r="A65" s="33">
        <v>2019</v>
      </c>
      <c r="B65" s="34">
        <v>12</v>
      </c>
      <c r="C65" s="23" t="s">
        <v>3</v>
      </c>
      <c r="D65" s="28">
        <f t="shared" si="0"/>
        <v>0</v>
      </c>
      <c r="E65" s="32" t="str">
        <f t="shared" si="1"/>
        <v/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</row>
    <row r="66" spans="1:20">
      <c r="A66" s="33">
        <v>2019</v>
      </c>
      <c r="B66" s="9">
        <v>13</v>
      </c>
      <c r="C66" s="23" t="s">
        <v>1824</v>
      </c>
      <c r="D66" s="28">
        <f t="shared" si="0"/>
        <v>105620.28296149761</v>
      </c>
      <c r="E66" s="32" t="str">
        <f t="shared" si="1"/>
        <v>6.6%</v>
      </c>
      <c r="F66" s="29">
        <f>SUM(F54:F65)</f>
        <v>6931.0372696229051</v>
      </c>
      <c r="G66" s="29">
        <f t="shared" ref="G66:T66" si="34">SUM(G54:G65)</f>
        <v>3415.2677927891859</v>
      </c>
      <c r="H66" s="29">
        <f t="shared" si="34"/>
        <v>690.38005119625313</v>
      </c>
      <c r="I66" s="29">
        <f t="shared" si="34"/>
        <v>11172.796182746661</v>
      </c>
      <c r="J66" s="29">
        <f t="shared" si="34"/>
        <v>11938.990965917821</v>
      </c>
      <c r="K66" s="29">
        <f t="shared" si="34"/>
        <v>3164.1084587145647</v>
      </c>
      <c r="L66" s="29">
        <f t="shared" si="34"/>
        <v>10821.25673807165</v>
      </c>
      <c r="M66" s="29">
        <f t="shared" si="34"/>
        <v>2286.3087306273624</v>
      </c>
      <c r="N66" s="29">
        <f t="shared" si="34"/>
        <v>5967.311447876642</v>
      </c>
      <c r="O66" s="29">
        <f t="shared" si="34"/>
        <v>3879.3585666669906</v>
      </c>
      <c r="P66" s="29">
        <f t="shared" si="34"/>
        <v>6484.5287737710114</v>
      </c>
      <c r="Q66" s="29">
        <f t="shared" si="34"/>
        <v>11311.03055377055</v>
      </c>
      <c r="R66" s="29">
        <f t="shared" si="34"/>
        <v>8612.6400836112407</v>
      </c>
      <c r="S66" s="29">
        <f t="shared" si="34"/>
        <v>13592.565593317353</v>
      </c>
      <c r="T66" s="29">
        <f t="shared" si="34"/>
        <v>5352.7017527974094</v>
      </c>
    </row>
    <row r="67" spans="1:20">
      <c r="E67" s="29"/>
    </row>
    <row r="68" spans="1:20">
      <c r="E68" s="29"/>
    </row>
    <row r="69" spans="1:20">
      <c r="E69" s="29"/>
    </row>
    <row r="70" spans="1:20">
      <c r="E70" s="29"/>
    </row>
    <row r="71" spans="1:20">
      <c r="E71" s="29"/>
    </row>
    <row r="72" spans="1:20">
      <c r="E72" s="29"/>
    </row>
    <row r="73" spans="1:20">
      <c r="E73" s="29"/>
    </row>
    <row r="74" spans="1:20">
      <c r="E74" s="29"/>
    </row>
    <row r="75" spans="1:20">
      <c r="E75" s="29"/>
    </row>
    <row r="76" spans="1:20">
      <c r="E76" s="29"/>
    </row>
    <row r="77" spans="1:20">
      <c r="E77" s="29"/>
    </row>
    <row r="78" spans="1:20">
      <c r="E78" s="29"/>
    </row>
    <row r="79" spans="1:20">
      <c r="E79" s="29"/>
    </row>
    <row r="80" spans="1:20">
      <c r="E80" s="29"/>
    </row>
    <row r="81" spans="5:5">
      <c r="E81" s="29"/>
    </row>
    <row r="82" spans="5:5">
      <c r="E82" s="29"/>
    </row>
    <row r="83" spans="5:5">
      <c r="E83" s="29"/>
    </row>
    <row r="84" spans="5:5">
      <c r="E84" s="29"/>
    </row>
    <row r="85" spans="5:5">
      <c r="E85" s="29"/>
    </row>
    <row r="86" spans="5:5">
      <c r="E86" s="29"/>
    </row>
    <row r="87" spans="5:5">
      <c r="E87" s="29"/>
    </row>
    <row r="88" spans="5:5">
      <c r="E88" s="29"/>
    </row>
    <row r="89" spans="5:5">
      <c r="E89" s="29"/>
    </row>
    <row r="90" spans="5:5">
      <c r="E90" s="29"/>
    </row>
    <row r="91" spans="5:5">
      <c r="E91" s="29"/>
    </row>
    <row r="92" spans="5:5">
      <c r="E92" s="29"/>
    </row>
    <row r="93" spans="5:5">
      <c r="E93" s="29"/>
    </row>
    <row r="94" spans="5:5">
      <c r="E94" s="29"/>
    </row>
    <row r="95" spans="5:5">
      <c r="E95" s="29"/>
    </row>
    <row r="96" spans="5:5">
      <c r="E96" s="29"/>
    </row>
    <row r="97" spans="5:5">
      <c r="E97" s="29"/>
    </row>
    <row r="98" spans="5:5">
      <c r="E98" s="29"/>
    </row>
    <row r="99" spans="5:5">
      <c r="E99" s="29"/>
    </row>
    <row r="100" spans="5:5">
      <c r="E100" s="29"/>
    </row>
    <row r="101" spans="5:5">
      <c r="E101" s="29"/>
    </row>
    <row r="102" spans="5:5">
      <c r="E102" s="29"/>
    </row>
    <row r="103" spans="5:5">
      <c r="E103" s="29"/>
    </row>
    <row r="104" spans="5:5">
      <c r="E104" s="29"/>
    </row>
    <row r="105" spans="5:5">
      <c r="E105" s="29"/>
    </row>
    <row r="106" spans="5:5">
      <c r="E106" s="29"/>
    </row>
    <row r="107" spans="5:5">
      <c r="E107" s="29"/>
    </row>
    <row r="108" spans="5:5">
      <c r="E108" s="29"/>
    </row>
    <row r="109" spans="5:5">
      <c r="E109" s="29"/>
    </row>
    <row r="110" spans="5:5">
      <c r="E110" s="29"/>
    </row>
    <row r="111" spans="5:5">
      <c r="E111" s="29"/>
    </row>
    <row r="112" spans="5:5">
      <c r="E112" s="29"/>
    </row>
    <row r="113" spans="5:5">
      <c r="E113" s="29"/>
    </row>
    <row r="114" spans="5:5">
      <c r="E114" s="29"/>
    </row>
    <row r="115" spans="5:5">
      <c r="E115" s="29"/>
    </row>
    <row r="116" spans="5:5">
      <c r="E116" s="29"/>
    </row>
    <row r="117" spans="5:5">
      <c r="E117" s="29"/>
    </row>
    <row r="118" spans="5:5">
      <c r="E118" s="29"/>
    </row>
    <row r="119" spans="5:5">
      <c r="E119" s="29"/>
    </row>
    <row r="120" spans="5:5">
      <c r="E120" s="29"/>
    </row>
    <row r="121" spans="5:5">
      <c r="E121" s="29"/>
    </row>
    <row r="122" spans="5:5">
      <c r="E122" s="29"/>
    </row>
    <row r="123" spans="5:5">
      <c r="E123" s="29"/>
    </row>
    <row r="124" spans="5:5">
      <c r="E124" s="29"/>
    </row>
    <row r="125" spans="5:5">
      <c r="E125" s="29"/>
    </row>
    <row r="126" spans="5:5">
      <c r="E126" s="29"/>
    </row>
    <row r="127" spans="5:5">
      <c r="E127" s="29"/>
    </row>
    <row r="128" spans="5:5">
      <c r="E128" s="29"/>
    </row>
    <row r="129" spans="5:5">
      <c r="E129" s="29"/>
    </row>
    <row r="130" spans="5:5">
      <c r="E130" s="29"/>
    </row>
    <row r="131" spans="5:5">
      <c r="E131" s="29"/>
    </row>
    <row r="132" spans="5:5">
      <c r="E132" s="29"/>
    </row>
    <row r="133" spans="5:5">
      <c r="E133" s="29"/>
    </row>
    <row r="134" spans="5:5">
      <c r="E134" s="29"/>
    </row>
    <row r="135" spans="5:5">
      <c r="E135" s="29"/>
    </row>
    <row r="136" spans="5:5">
      <c r="E136" s="29"/>
    </row>
    <row r="137" spans="5:5">
      <c r="E137" s="29"/>
    </row>
    <row r="138" spans="5:5">
      <c r="E138" s="29"/>
    </row>
    <row r="139" spans="5:5">
      <c r="E139" s="29"/>
    </row>
    <row r="140" spans="5:5">
      <c r="E140" s="29"/>
    </row>
    <row r="141" spans="5:5">
      <c r="E141" s="29"/>
    </row>
    <row r="142" spans="5:5">
      <c r="E142" s="29"/>
    </row>
    <row r="143" spans="5:5">
      <c r="E143" s="29"/>
    </row>
    <row r="144" spans="5:5">
      <c r="E144" s="29"/>
    </row>
    <row r="145" spans="5:5">
      <c r="E145" s="29"/>
    </row>
    <row r="146" spans="5:5">
      <c r="E146" s="29"/>
    </row>
    <row r="147" spans="5:5">
      <c r="E147" s="29"/>
    </row>
    <row r="148" spans="5:5">
      <c r="E148" s="29"/>
    </row>
    <row r="149" spans="5:5">
      <c r="E149" s="29"/>
    </row>
    <row r="150" spans="5:5">
      <c r="E150" s="29"/>
    </row>
    <row r="151" spans="5:5">
      <c r="E151" s="29"/>
    </row>
    <row r="152" spans="5:5">
      <c r="E152" s="29"/>
    </row>
    <row r="153" spans="5:5">
      <c r="E153" s="2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54"/>
  <sheetViews>
    <sheetView workbookViewId="0">
      <selection activeCell="E5" sqref="E5"/>
    </sheetView>
  </sheetViews>
  <sheetFormatPr baseColWidth="10" defaultRowHeight="14.4"/>
  <cols>
    <col min="5" max="5" width="27.109375" bestFit="1" customWidth="1"/>
  </cols>
  <sheetData>
    <row r="1" spans="1:5" ht="21">
      <c r="A1" s="8" t="s">
        <v>0</v>
      </c>
      <c r="B1" s="8" t="s">
        <v>1815</v>
      </c>
      <c r="C1" s="8" t="s">
        <v>1816</v>
      </c>
      <c r="D1" s="8" t="s">
        <v>1817</v>
      </c>
      <c r="E1" s="21" t="s">
        <v>1818</v>
      </c>
    </row>
    <row r="2" spans="1:5">
      <c r="A2">
        <v>1989</v>
      </c>
      <c r="B2">
        <v>4</v>
      </c>
      <c r="C2" t="s">
        <v>1807</v>
      </c>
      <c r="D2" s="7">
        <v>38.700000000000003</v>
      </c>
      <c r="E2" s="20" t="str">
        <f>ROUND((0)/1*100,1)&amp;"%"</f>
        <v>0%</v>
      </c>
    </row>
    <row r="3" spans="1:5">
      <c r="A3">
        <v>1989</v>
      </c>
      <c r="B3">
        <v>5</v>
      </c>
      <c r="C3" t="s">
        <v>1808</v>
      </c>
      <c r="D3" s="7">
        <v>39.200000000000003</v>
      </c>
      <c r="E3" s="20" t="str">
        <f>ROUND((D3-D2)/D2*100,1)&amp;"%"</f>
        <v>1.3%</v>
      </c>
    </row>
    <row r="4" spans="1:5">
      <c r="A4">
        <v>1989</v>
      </c>
      <c r="B4">
        <v>6</v>
      </c>
      <c r="C4" t="s">
        <v>1809</v>
      </c>
      <c r="D4" s="7">
        <v>39.869999999999997</v>
      </c>
      <c r="E4" s="20" t="str">
        <f t="shared" ref="E4:E67" si="0">ROUND((D4-D3)/D3*100,1)&amp;"%"</f>
        <v>1.7%</v>
      </c>
    </row>
    <row r="5" spans="1:5">
      <c r="A5">
        <v>1989</v>
      </c>
      <c r="B5">
        <v>7</v>
      </c>
      <c r="C5" t="s">
        <v>1810</v>
      </c>
      <c r="D5" s="7">
        <v>40.619999999999997</v>
      </c>
      <c r="E5" s="20" t="str">
        <f t="shared" si="0"/>
        <v>1.9%</v>
      </c>
    </row>
    <row r="6" spans="1:5">
      <c r="A6">
        <v>1989</v>
      </c>
      <c r="B6">
        <v>8</v>
      </c>
      <c r="C6" t="s">
        <v>1811</v>
      </c>
      <c r="D6" s="7">
        <v>41.4</v>
      </c>
      <c r="E6" s="20" t="str">
        <f t="shared" si="0"/>
        <v>1.9%</v>
      </c>
    </row>
    <row r="7" spans="1:5">
      <c r="A7">
        <v>1989</v>
      </c>
      <c r="B7">
        <v>9</v>
      </c>
      <c r="C7" t="s">
        <v>1812</v>
      </c>
      <c r="D7" s="7">
        <v>42.17</v>
      </c>
      <c r="E7" s="20" t="str">
        <f t="shared" si="0"/>
        <v>1.9%</v>
      </c>
    </row>
    <row r="8" spans="1:5">
      <c r="A8">
        <v>1989</v>
      </c>
      <c r="B8">
        <v>10</v>
      </c>
      <c r="C8" t="s">
        <v>1813</v>
      </c>
      <c r="D8" s="7">
        <v>42.92</v>
      </c>
      <c r="E8" s="20" t="str">
        <f t="shared" si="0"/>
        <v>1.8%</v>
      </c>
    </row>
    <row r="9" spans="1:5">
      <c r="A9">
        <v>1989</v>
      </c>
      <c r="B9">
        <v>11</v>
      </c>
      <c r="C9" t="s">
        <v>1814</v>
      </c>
      <c r="D9" s="7">
        <v>43.69</v>
      </c>
      <c r="E9" s="20" t="str">
        <f t="shared" si="0"/>
        <v>1.8%</v>
      </c>
    </row>
    <row r="10" spans="1:5">
      <c r="A10">
        <v>1989</v>
      </c>
      <c r="B10">
        <v>12</v>
      </c>
      <c r="C10" t="s">
        <v>3</v>
      </c>
      <c r="D10" s="7">
        <v>44.47</v>
      </c>
      <c r="E10" s="20" t="str">
        <f t="shared" si="0"/>
        <v>1.8%</v>
      </c>
    </row>
    <row r="11" spans="1:5">
      <c r="A11">
        <v>1990</v>
      </c>
      <c r="B11">
        <v>1</v>
      </c>
      <c r="C11" t="s">
        <v>1804</v>
      </c>
      <c r="D11" s="7">
        <v>45.26</v>
      </c>
      <c r="E11" s="20" t="str">
        <f t="shared" si="0"/>
        <v>1.8%</v>
      </c>
    </row>
    <row r="12" spans="1:5">
      <c r="A12">
        <v>1990</v>
      </c>
      <c r="B12">
        <v>2</v>
      </c>
      <c r="C12" t="s">
        <v>1805</v>
      </c>
      <c r="D12" s="7">
        <v>45.91</v>
      </c>
      <c r="E12" s="20" t="str">
        <f t="shared" si="0"/>
        <v>1.4%</v>
      </c>
    </row>
    <row r="13" spans="1:5">
      <c r="A13">
        <v>1990</v>
      </c>
      <c r="B13">
        <v>3</v>
      </c>
      <c r="C13" t="s">
        <v>1806</v>
      </c>
      <c r="D13" s="7">
        <v>46.27</v>
      </c>
      <c r="E13" s="20" t="str">
        <f t="shared" si="0"/>
        <v>0.8%</v>
      </c>
    </row>
    <row r="14" spans="1:5">
      <c r="A14">
        <v>1990</v>
      </c>
      <c r="B14">
        <v>4</v>
      </c>
      <c r="C14" t="s">
        <v>1807</v>
      </c>
      <c r="D14" s="7">
        <v>46.29</v>
      </c>
      <c r="E14" s="20" t="str">
        <f t="shared" si="0"/>
        <v>0%</v>
      </c>
    </row>
    <row r="15" spans="1:5">
      <c r="A15">
        <v>1990</v>
      </c>
      <c r="B15">
        <v>5</v>
      </c>
      <c r="C15" t="s">
        <v>1808</v>
      </c>
      <c r="D15" s="7">
        <v>45.99</v>
      </c>
      <c r="E15" s="20" t="str">
        <f t="shared" si="0"/>
        <v>-0.6%</v>
      </c>
    </row>
    <row r="16" spans="1:5">
      <c r="A16">
        <v>1990</v>
      </c>
      <c r="B16">
        <v>6</v>
      </c>
      <c r="C16" t="s">
        <v>1809</v>
      </c>
      <c r="D16" s="7">
        <v>45.44</v>
      </c>
      <c r="E16" s="20" t="str">
        <f t="shared" si="0"/>
        <v>-1.2%</v>
      </c>
    </row>
    <row r="17" spans="1:5">
      <c r="A17">
        <v>1990</v>
      </c>
      <c r="B17">
        <v>7</v>
      </c>
      <c r="C17" t="s">
        <v>1810</v>
      </c>
      <c r="D17" s="7">
        <v>44.74</v>
      </c>
      <c r="E17" s="20" t="str">
        <f t="shared" si="0"/>
        <v>-1.5%</v>
      </c>
    </row>
    <row r="18" spans="1:5">
      <c r="A18">
        <v>1990</v>
      </c>
      <c r="B18">
        <v>8</v>
      </c>
      <c r="C18" t="s">
        <v>1811</v>
      </c>
      <c r="D18" s="7">
        <v>44</v>
      </c>
      <c r="E18" s="20" t="str">
        <f t="shared" si="0"/>
        <v>-1.7%</v>
      </c>
    </row>
    <row r="19" spans="1:5">
      <c r="A19">
        <v>1990</v>
      </c>
      <c r="B19">
        <v>9</v>
      </c>
      <c r="C19" t="s">
        <v>1812</v>
      </c>
      <c r="D19" s="7">
        <v>43.26</v>
      </c>
      <c r="E19" s="20" t="str">
        <f t="shared" si="0"/>
        <v>-1.7%</v>
      </c>
    </row>
    <row r="20" spans="1:5">
      <c r="A20">
        <v>1990</v>
      </c>
      <c r="B20">
        <v>10</v>
      </c>
      <c r="C20" t="s">
        <v>1813</v>
      </c>
      <c r="D20" s="7">
        <v>42.61</v>
      </c>
      <c r="E20" s="20" t="str">
        <f t="shared" si="0"/>
        <v>-1.5%</v>
      </c>
    </row>
    <row r="21" spans="1:5">
      <c r="A21">
        <v>1990</v>
      </c>
      <c r="B21">
        <v>11</v>
      </c>
      <c r="C21" t="s">
        <v>1814</v>
      </c>
      <c r="D21" s="7">
        <v>42.14</v>
      </c>
      <c r="E21" s="20" t="str">
        <f t="shared" si="0"/>
        <v>-1.1%</v>
      </c>
    </row>
    <row r="22" spans="1:5">
      <c r="A22">
        <v>1990</v>
      </c>
      <c r="B22">
        <v>12</v>
      </c>
      <c r="C22" t="s">
        <v>3</v>
      </c>
      <c r="D22" s="7">
        <v>41.88</v>
      </c>
      <c r="E22" s="20" t="str">
        <f t="shared" si="0"/>
        <v>-0.6%</v>
      </c>
    </row>
    <row r="23" spans="1:5">
      <c r="A23">
        <v>1991</v>
      </c>
      <c r="B23">
        <v>1</v>
      </c>
      <c r="C23" t="s">
        <v>1804</v>
      </c>
      <c r="D23" s="7">
        <v>41.79</v>
      </c>
      <c r="E23" s="20" t="str">
        <f t="shared" si="0"/>
        <v>-0.2%</v>
      </c>
    </row>
    <row r="24" spans="1:5">
      <c r="A24">
        <v>1991</v>
      </c>
      <c r="B24">
        <v>2</v>
      </c>
      <c r="C24" t="s">
        <v>1805</v>
      </c>
      <c r="D24" s="7">
        <v>41.85</v>
      </c>
      <c r="E24" s="20" t="str">
        <f t="shared" si="0"/>
        <v>0.1%</v>
      </c>
    </row>
    <row r="25" spans="1:5">
      <c r="A25">
        <v>1991</v>
      </c>
      <c r="B25">
        <v>3</v>
      </c>
      <c r="C25" t="s">
        <v>1806</v>
      </c>
      <c r="D25" s="7">
        <v>42.06</v>
      </c>
      <c r="E25" s="20" t="str">
        <f t="shared" si="0"/>
        <v>0.5%</v>
      </c>
    </row>
    <row r="26" spans="1:5">
      <c r="A26">
        <v>1991</v>
      </c>
      <c r="B26">
        <v>4</v>
      </c>
      <c r="C26" t="s">
        <v>1807</v>
      </c>
      <c r="D26" s="7">
        <v>42.4</v>
      </c>
      <c r="E26" s="20" t="str">
        <f t="shared" si="0"/>
        <v>0.8%</v>
      </c>
    </row>
    <row r="27" spans="1:5">
      <c r="A27">
        <v>1991</v>
      </c>
      <c r="B27">
        <v>5</v>
      </c>
      <c r="C27" t="s">
        <v>1808</v>
      </c>
      <c r="D27" s="7">
        <v>42.8</v>
      </c>
      <c r="E27" s="20" t="str">
        <f t="shared" si="0"/>
        <v>0.9%</v>
      </c>
    </row>
    <row r="28" spans="1:5">
      <c r="A28">
        <v>1991</v>
      </c>
      <c r="B28">
        <v>6</v>
      </c>
      <c r="C28" t="s">
        <v>1809</v>
      </c>
      <c r="D28" s="7">
        <v>42.16</v>
      </c>
      <c r="E28" s="20" t="str">
        <f t="shared" si="0"/>
        <v>-1.5%</v>
      </c>
    </row>
    <row r="29" spans="1:5">
      <c r="A29">
        <v>1991</v>
      </c>
      <c r="B29">
        <v>7</v>
      </c>
      <c r="C29" t="s">
        <v>1810</v>
      </c>
      <c r="D29" s="7">
        <v>42</v>
      </c>
      <c r="E29" s="20" t="str">
        <f t="shared" si="0"/>
        <v>-0.4%</v>
      </c>
    </row>
    <row r="30" spans="1:5">
      <c r="A30">
        <v>1991</v>
      </c>
      <c r="B30">
        <v>8</v>
      </c>
      <c r="C30" t="s">
        <v>1811</v>
      </c>
      <c r="D30" s="7">
        <v>43.27</v>
      </c>
      <c r="E30" s="20" t="str">
        <f t="shared" si="0"/>
        <v>3%</v>
      </c>
    </row>
    <row r="31" spans="1:5">
      <c r="A31">
        <v>1991</v>
      </c>
      <c r="B31">
        <v>9</v>
      </c>
      <c r="C31" t="s">
        <v>1812</v>
      </c>
      <c r="D31" s="7">
        <v>43.34</v>
      </c>
      <c r="E31" s="20" t="str">
        <f t="shared" si="0"/>
        <v>0.2%</v>
      </c>
    </row>
    <row r="32" spans="1:5">
      <c r="A32">
        <v>1991</v>
      </c>
      <c r="B32">
        <v>10</v>
      </c>
      <c r="C32" t="s">
        <v>1813</v>
      </c>
      <c r="D32" s="7">
        <v>44.22</v>
      </c>
      <c r="E32" s="20" t="str">
        <f t="shared" si="0"/>
        <v>2%</v>
      </c>
    </row>
    <row r="33" spans="1:5">
      <c r="A33">
        <v>1991</v>
      </c>
      <c r="B33">
        <v>11</v>
      </c>
      <c r="C33" t="s">
        <v>1814</v>
      </c>
      <c r="D33" s="7">
        <v>44.88</v>
      </c>
      <c r="E33" s="20" t="str">
        <f t="shared" si="0"/>
        <v>1.5%</v>
      </c>
    </row>
    <row r="34" spans="1:5">
      <c r="A34">
        <v>1991</v>
      </c>
      <c r="B34">
        <v>12</v>
      </c>
      <c r="C34" t="s">
        <v>3</v>
      </c>
      <c r="D34" s="7">
        <v>45.61</v>
      </c>
      <c r="E34" s="20" t="str">
        <f t="shared" si="0"/>
        <v>1.6%</v>
      </c>
    </row>
    <row r="35" spans="1:5">
      <c r="A35">
        <v>1992</v>
      </c>
      <c r="B35">
        <v>1</v>
      </c>
      <c r="C35" t="s">
        <v>1804</v>
      </c>
      <c r="D35" s="7">
        <v>46.42</v>
      </c>
      <c r="E35" s="20" t="str">
        <f t="shared" si="0"/>
        <v>1.8%</v>
      </c>
    </row>
    <row r="36" spans="1:5">
      <c r="A36">
        <v>1992</v>
      </c>
      <c r="B36">
        <v>2</v>
      </c>
      <c r="C36" t="s">
        <v>1805</v>
      </c>
      <c r="D36" s="7">
        <v>47.13</v>
      </c>
      <c r="E36" s="20" t="str">
        <f t="shared" si="0"/>
        <v>1.5%</v>
      </c>
    </row>
    <row r="37" spans="1:5">
      <c r="A37">
        <v>1992</v>
      </c>
      <c r="B37">
        <v>3</v>
      </c>
      <c r="C37" t="s">
        <v>1806</v>
      </c>
      <c r="D37" s="7">
        <v>47.75</v>
      </c>
      <c r="E37" s="20" t="str">
        <f t="shared" si="0"/>
        <v>1.3%</v>
      </c>
    </row>
    <row r="38" spans="1:5">
      <c r="A38">
        <v>1992</v>
      </c>
      <c r="B38">
        <v>4</v>
      </c>
      <c r="C38" t="s">
        <v>1807</v>
      </c>
      <c r="D38" s="7">
        <v>48.64</v>
      </c>
      <c r="E38" s="20" t="str">
        <f t="shared" si="0"/>
        <v>1.9%</v>
      </c>
    </row>
    <row r="39" spans="1:5">
      <c r="A39">
        <v>1992</v>
      </c>
      <c r="B39">
        <v>5</v>
      </c>
      <c r="C39" t="s">
        <v>1808</v>
      </c>
      <c r="D39" s="7">
        <v>49.36</v>
      </c>
      <c r="E39" s="20" t="str">
        <f t="shared" si="0"/>
        <v>1.5%</v>
      </c>
    </row>
    <row r="40" spans="1:5">
      <c r="A40">
        <v>1992</v>
      </c>
      <c r="B40">
        <v>6</v>
      </c>
      <c r="C40" t="s">
        <v>1809</v>
      </c>
      <c r="D40" s="7">
        <v>49.84</v>
      </c>
      <c r="E40" s="20" t="str">
        <f t="shared" si="0"/>
        <v>1%</v>
      </c>
    </row>
    <row r="41" spans="1:5">
      <c r="A41">
        <v>1992</v>
      </c>
      <c r="B41">
        <v>7</v>
      </c>
      <c r="C41" t="s">
        <v>1810</v>
      </c>
      <c r="D41" s="7">
        <v>51.04</v>
      </c>
      <c r="E41" s="20" t="str">
        <f t="shared" si="0"/>
        <v>2.4%</v>
      </c>
    </row>
    <row r="42" spans="1:5">
      <c r="A42">
        <v>1992</v>
      </c>
      <c r="B42">
        <v>8</v>
      </c>
      <c r="C42" t="s">
        <v>1811</v>
      </c>
      <c r="D42" s="7">
        <v>51.24</v>
      </c>
      <c r="E42" s="20" t="str">
        <f t="shared" si="0"/>
        <v>0.4%</v>
      </c>
    </row>
    <row r="43" spans="1:5">
      <c r="A43">
        <v>1992</v>
      </c>
      <c r="B43">
        <v>9</v>
      </c>
      <c r="C43" t="s">
        <v>1812</v>
      </c>
      <c r="D43" s="7">
        <v>51.92</v>
      </c>
      <c r="E43" s="20" t="str">
        <f t="shared" si="0"/>
        <v>1.3%</v>
      </c>
    </row>
    <row r="44" spans="1:5">
      <c r="A44">
        <v>1992</v>
      </c>
      <c r="B44">
        <v>10</v>
      </c>
      <c r="C44" t="s">
        <v>1813</v>
      </c>
      <c r="D44" s="7">
        <v>52.37</v>
      </c>
      <c r="E44" s="20" t="str">
        <f t="shared" si="0"/>
        <v>0.9%</v>
      </c>
    </row>
    <row r="45" spans="1:5">
      <c r="A45">
        <v>1992</v>
      </c>
      <c r="B45">
        <v>11</v>
      </c>
      <c r="C45" t="s">
        <v>1814</v>
      </c>
      <c r="D45" s="7">
        <v>52.77</v>
      </c>
      <c r="E45" s="20" t="str">
        <f t="shared" si="0"/>
        <v>0.8%</v>
      </c>
    </row>
    <row r="46" spans="1:5">
      <c r="A46">
        <v>1992</v>
      </c>
      <c r="B46">
        <v>12</v>
      </c>
      <c r="C46" t="s">
        <v>3</v>
      </c>
      <c r="D46" s="7">
        <v>54.08</v>
      </c>
      <c r="E46" s="20" t="str">
        <f t="shared" si="0"/>
        <v>2.5%</v>
      </c>
    </row>
    <row r="47" spans="1:5">
      <c r="A47">
        <v>1993</v>
      </c>
      <c r="B47">
        <v>1</v>
      </c>
      <c r="C47" t="s">
        <v>1804</v>
      </c>
      <c r="D47" s="7">
        <v>53.95</v>
      </c>
      <c r="E47" s="20" t="str">
        <f t="shared" si="0"/>
        <v>-0.2%</v>
      </c>
    </row>
    <row r="48" spans="1:5">
      <c r="A48">
        <v>1993</v>
      </c>
      <c r="B48">
        <v>2</v>
      </c>
      <c r="C48" t="s">
        <v>1805</v>
      </c>
      <c r="D48" s="7">
        <v>55.55</v>
      </c>
      <c r="E48" s="20" t="str">
        <f t="shared" si="0"/>
        <v>3%</v>
      </c>
    </row>
    <row r="49" spans="1:5">
      <c r="A49">
        <v>1993</v>
      </c>
      <c r="B49">
        <v>3</v>
      </c>
      <c r="C49" t="s">
        <v>1806</v>
      </c>
      <c r="D49" s="7">
        <v>55.49</v>
      </c>
      <c r="E49" s="20" t="str">
        <f t="shared" si="0"/>
        <v>-0.1%</v>
      </c>
    </row>
    <row r="50" spans="1:5">
      <c r="A50">
        <v>1993</v>
      </c>
      <c r="B50">
        <v>4</v>
      </c>
      <c r="C50" t="s">
        <v>1807</v>
      </c>
      <c r="D50" s="7">
        <v>57.88</v>
      </c>
      <c r="E50" s="20" t="str">
        <f t="shared" si="0"/>
        <v>4.3%</v>
      </c>
    </row>
    <row r="51" spans="1:5">
      <c r="A51">
        <v>1993</v>
      </c>
      <c r="B51">
        <v>5</v>
      </c>
      <c r="C51" t="s">
        <v>1808</v>
      </c>
      <c r="D51" s="7">
        <v>57.35</v>
      </c>
      <c r="E51" s="20" t="str">
        <f t="shared" si="0"/>
        <v>-0.9%</v>
      </c>
    </row>
    <row r="52" spans="1:5">
      <c r="A52">
        <v>1993</v>
      </c>
      <c r="B52">
        <v>6</v>
      </c>
      <c r="C52" t="s">
        <v>1809</v>
      </c>
      <c r="D52" s="7">
        <v>57.84</v>
      </c>
      <c r="E52" s="20" t="str">
        <f t="shared" si="0"/>
        <v>0.9%</v>
      </c>
    </row>
    <row r="53" spans="1:5">
      <c r="A53">
        <v>1993</v>
      </c>
      <c r="B53">
        <v>7</v>
      </c>
      <c r="C53" t="s">
        <v>1810</v>
      </c>
      <c r="D53" s="7">
        <v>57.89</v>
      </c>
      <c r="E53" s="20" t="str">
        <f t="shared" si="0"/>
        <v>0.1%</v>
      </c>
    </row>
    <row r="54" spans="1:5">
      <c r="A54">
        <v>1993</v>
      </c>
      <c r="B54">
        <v>8</v>
      </c>
      <c r="C54" t="s">
        <v>1811</v>
      </c>
      <c r="D54" s="7">
        <v>58.75</v>
      </c>
      <c r="E54" s="20" t="str">
        <f t="shared" si="0"/>
        <v>1.5%</v>
      </c>
    </row>
    <row r="55" spans="1:5">
      <c r="A55">
        <v>1993</v>
      </c>
      <c r="B55">
        <v>9</v>
      </c>
      <c r="C55" t="s">
        <v>1812</v>
      </c>
      <c r="D55" s="7">
        <v>58.4</v>
      </c>
      <c r="E55" s="20" t="str">
        <f t="shared" si="0"/>
        <v>-0.6%</v>
      </c>
    </row>
    <row r="56" spans="1:5">
      <c r="A56">
        <v>1993</v>
      </c>
      <c r="B56">
        <v>10</v>
      </c>
      <c r="C56" t="s">
        <v>1813</v>
      </c>
      <c r="D56" s="7">
        <v>58.41</v>
      </c>
      <c r="E56" s="20" t="str">
        <f t="shared" si="0"/>
        <v>0%</v>
      </c>
    </row>
    <row r="57" spans="1:5">
      <c r="A57">
        <v>1993</v>
      </c>
      <c r="B57">
        <v>11</v>
      </c>
      <c r="C57" t="s">
        <v>1814</v>
      </c>
      <c r="D57" s="7">
        <v>57.53</v>
      </c>
      <c r="E57" s="20" t="str">
        <f t="shared" si="0"/>
        <v>-1.5%</v>
      </c>
    </row>
    <row r="58" spans="1:5">
      <c r="A58">
        <v>1993</v>
      </c>
      <c r="B58">
        <v>12</v>
      </c>
      <c r="C58" t="s">
        <v>3</v>
      </c>
      <c r="D58" s="7">
        <v>56.27</v>
      </c>
      <c r="E58" s="20" t="str">
        <f t="shared" si="0"/>
        <v>-2.2%</v>
      </c>
    </row>
    <row r="59" spans="1:5">
      <c r="A59">
        <v>1994</v>
      </c>
      <c r="B59">
        <v>1</v>
      </c>
      <c r="C59" t="s">
        <v>1804</v>
      </c>
      <c r="D59" s="7">
        <v>55.98</v>
      </c>
      <c r="E59" s="20" t="str">
        <f t="shared" si="0"/>
        <v>-0.5%</v>
      </c>
    </row>
    <row r="60" spans="1:5">
      <c r="A60">
        <v>1994</v>
      </c>
      <c r="B60">
        <v>2</v>
      </c>
      <c r="C60" t="s">
        <v>1805</v>
      </c>
      <c r="D60" s="7">
        <v>54.59</v>
      </c>
      <c r="E60" s="20" t="str">
        <f t="shared" si="0"/>
        <v>-2.5%</v>
      </c>
    </row>
    <row r="61" spans="1:5">
      <c r="A61">
        <v>1994</v>
      </c>
      <c r="B61">
        <v>3</v>
      </c>
      <c r="C61" t="s">
        <v>1806</v>
      </c>
      <c r="D61" s="7">
        <v>54.66</v>
      </c>
      <c r="E61" s="20" t="str">
        <f t="shared" si="0"/>
        <v>0.1%</v>
      </c>
    </row>
    <row r="62" spans="1:5">
      <c r="A62">
        <v>1994</v>
      </c>
      <c r="B62">
        <v>4</v>
      </c>
      <c r="C62" t="s">
        <v>1807</v>
      </c>
      <c r="D62" s="7">
        <v>54.48</v>
      </c>
      <c r="E62" s="20" t="str">
        <f t="shared" si="0"/>
        <v>-0.3%</v>
      </c>
    </row>
    <row r="63" spans="1:5">
      <c r="A63">
        <v>1994</v>
      </c>
      <c r="B63">
        <v>5</v>
      </c>
      <c r="C63" t="s">
        <v>1808</v>
      </c>
      <c r="D63" s="7">
        <v>53.99</v>
      </c>
      <c r="E63" s="20" t="str">
        <f t="shared" si="0"/>
        <v>-0.9%</v>
      </c>
    </row>
    <row r="64" spans="1:5">
      <c r="A64">
        <v>1994</v>
      </c>
      <c r="B64">
        <v>6</v>
      </c>
      <c r="C64" t="s">
        <v>1809</v>
      </c>
      <c r="D64" s="7">
        <v>53.49</v>
      </c>
      <c r="E64" s="20" t="str">
        <f t="shared" si="0"/>
        <v>-0.9%</v>
      </c>
    </row>
    <row r="65" spans="1:5">
      <c r="A65">
        <v>1994</v>
      </c>
      <c r="B65">
        <v>7</v>
      </c>
      <c r="C65" t="s">
        <v>1810</v>
      </c>
      <c r="D65" s="7">
        <v>52.95</v>
      </c>
      <c r="E65" s="20" t="str">
        <f t="shared" si="0"/>
        <v>-1%</v>
      </c>
    </row>
    <row r="66" spans="1:5">
      <c r="A66">
        <v>1994</v>
      </c>
      <c r="B66">
        <v>8</v>
      </c>
      <c r="C66" t="s">
        <v>1811</v>
      </c>
      <c r="D66" s="7">
        <v>52.46</v>
      </c>
      <c r="E66" s="20" t="str">
        <f t="shared" si="0"/>
        <v>-0.9%</v>
      </c>
    </row>
    <row r="67" spans="1:5">
      <c r="A67">
        <v>1994</v>
      </c>
      <c r="B67">
        <v>9</v>
      </c>
      <c r="C67" t="s">
        <v>1812</v>
      </c>
      <c r="D67" s="7">
        <v>52.45</v>
      </c>
      <c r="E67" s="20" t="str">
        <f t="shared" si="0"/>
        <v>0%</v>
      </c>
    </row>
    <row r="68" spans="1:5">
      <c r="A68">
        <v>1994</v>
      </c>
      <c r="B68">
        <v>10</v>
      </c>
      <c r="C68" t="s">
        <v>1813</v>
      </c>
      <c r="D68" s="7">
        <v>52.35</v>
      </c>
      <c r="E68" s="20" t="str">
        <f t="shared" ref="E68:E131" si="1">ROUND((D68-D67)/D67*100,1)&amp;"%"</f>
        <v>-0.2%</v>
      </c>
    </row>
    <row r="69" spans="1:5">
      <c r="A69">
        <v>1994</v>
      </c>
      <c r="B69">
        <v>11</v>
      </c>
      <c r="C69" t="s">
        <v>1814</v>
      </c>
      <c r="D69" s="7">
        <v>52.76</v>
      </c>
      <c r="E69" s="20" t="str">
        <f t="shared" si="1"/>
        <v>0.8%</v>
      </c>
    </row>
    <row r="70" spans="1:5">
      <c r="A70">
        <v>1994</v>
      </c>
      <c r="B70">
        <v>12</v>
      </c>
      <c r="C70" t="s">
        <v>3</v>
      </c>
      <c r="D70" s="7">
        <v>52.76</v>
      </c>
      <c r="E70" s="20" t="str">
        <f t="shared" si="1"/>
        <v>0%</v>
      </c>
    </row>
    <row r="71" spans="1:5">
      <c r="A71">
        <v>1995</v>
      </c>
      <c r="B71">
        <v>1</v>
      </c>
      <c r="C71" t="s">
        <v>1804</v>
      </c>
      <c r="D71" s="7">
        <v>53.72</v>
      </c>
      <c r="E71" s="20" t="str">
        <f t="shared" si="1"/>
        <v>1.8%</v>
      </c>
    </row>
    <row r="72" spans="1:5">
      <c r="A72">
        <v>1995</v>
      </c>
      <c r="B72">
        <v>2</v>
      </c>
      <c r="C72" t="s">
        <v>1805</v>
      </c>
      <c r="D72" s="7">
        <v>52.91</v>
      </c>
      <c r="E72" s="20" t="str">
        <f t="shared" si="1"/>
        <v>-1.5%</v>
      </c>
    </row>
    <row r="73" spans="1:5">
      <c r="A73">
        <v>1995</v>
      </c>
      <c r="B73">
        <v>3</v>
      </c>
      <c r="C73" t="s">
        <v>1806</v>
      </c>
      <c r="D73" s="7">
        <v>54.2</v>
      </c>
      <c r="E73" s="20" t="str">
        <f t="shared" si="1"/>
        <v>2.4%</v>
      </c>
    </row>
    <row r="74" spans="1:5">
      <c r="A74">
        <v>1995</v>
      </c>
      <c r="B74">
        <v>4</v>
      </c>
      <c r="C74" t="s">
        <v>1807</v>
      </c>
      <c r="D74" s="7">
        <v>53.81</v>
      </c>
      <c r="E74" s="20" t="str">
        <f t="shared" si="1"/>
        <v>-0.7%</v>
      </c>
    </row>
    <row r="75" spans="1:5">
      <c r="A75">
        <v>1995</v>
      </c>
      <c r="B75">
        <v>5</v>
      </c>
      <c r="C75" t="s">
        <v>1808</v>
      </c>
      <c r="D75" s="7">
        <v>54.46</v>
      </c>
      <c r="E75" s="20" t="str">
        <f t="shared" si="1"/>
        <v>1.2%</v>
      </c>
    </row>
    <row r="76" spans="1:5">
      <c r="A76">
        <v>1995</v>
      </c>
      <c r="B76">
        <v>6</v>
      </c>
      <c r="C76" t="s">
        <v>1809</v>
      </c>
      <c r="D76" s="7">
        <v>54.98</v>
      </c>
      <c r="E76" s="20" t="str">
        <f t="shared" si="1"/>
        <v>1%</v>
      </c>
    </row>
    <row r="77" spans="1:5">
      <c r="A77">
        <v>1995</v>
      </c>
      <c r="B77">
        <v>7</v>
      </c>
      <c r="C77" t="s">
        <v>1810</v>
      </c>
      <c r="D77" s="7">
        <v>55.69</v>
      </c>
      <c r="E77" s="20" t="str">
        <f t="shared" si="1"/>
        <v>1.3%</v>
      </c>
    </row>
    <row r="78" spans="1:5">
      <c r="A78">
        <v>1995</v>
      </c>
      <c r="B78">
        <v>8</v>
      </c>
      <c r="C78" t="s">
        <v>1811</v>
      </c>
      <c r="D78" s="7">
        <v>56.09</v>
      </c>
      <c r="E78" s="20" t="str">
        <f t="shared" si="1"/>
        <v>0.7%</v>
      </c>
    </row>
    <row r="79" spans="1:5">
      <c r="A79">
        <v>1995</v>
      </c>
      <c r="B79">
        <v>9</v>
      </c>
      <c r="C79" t="s">
        <v>1812</v>
      </c>
      <c r="D79" s="7">
        <v>55.95</v>
      </c>
      <c r="E79" s="20" t="str">
        <f t="shared" si="1"/>
        <v>-0.2%</v>
      </c>
    </row>
    <row r="80" spans="1:5">
      <c r="A80">
        <v>1995</v>
      </c>
      <c r="B80">
        <v>10</v>
      </c>
      <c r="C80" t="s">
        <v>1813</v>
      </c>
      <c r="D80" s="7">
        <v>57.15</v>
      </c>
      <c r="E80" s="20" t="str">
        <f t="shared" si="1"/>
        <v>2.1%</v>
      </c>
    </row>
    <row r="81" spans="1:5">
      <c r="A81">
        <v>1995</v>
      </c>
      <c r="B81">
        <v>11</v>
      </c>
      <c r="C81" t="s">
        <v>1814</v>
      </c>
      <c r="D81" s="7">
        <v>57.51</v>
      </c>
      <c r="E81" s="20" t="str">
        <f t="shared" si="1"/>
        <v>0.6%</v>
      </c>
    </row>
    <row r="82" spans="1:5">
      <c r="A82">
        <v>1995</v>
      </c>
      <c r="B82">
        <v>12</v>
      </c>
      <c r="C82" t="s">
        <v>3</v>
      </c>
      <c r="D82" s="7">
        <v>57.99</v>
      </c>
      <c r="E82" s="20" t="str">
        <f t="shared" si="1"/>
        <v>0.8%</v>
      </c>
    </row>
    <row r="83" spans="1:5">
      <c r="A83">
        <v>1996</v>
      </c>
      <c r="B83">
        <v>1</v>
      </c>
      <c r="C83" t="s">
        <v>1804</v>
      </c>
      <c r="D83" s="7">
        <v>58.79</v>
      </c>
      <c r="E83" s="20" t="str">
        <f t="shared" si="1"/>
        <v>1.4%</v>
      </c>
    </row>
    <row r="84" spans="1:5">
      <c r="A84">
        <v>1996</v>
      </c>
      <c r="B84">
        <v>2</v>
      </c>
      <c r="C84" t="s">
        <v>1805</v>
      </c>
      <c r="D84" s="7">
        <v>58.47</v>
      </c>
      <c r="E84" s="20" t="str">
        <f t="shared" si="1"/>
        <v>-0.5%</v>
      </c>
    </row>
    <row r="85" spans="1:5">
      <c r="A85">
        <v>1996</v>
      </c>
      <c r="B85">
        <v>3</v>
      </c>
      <c r="C85" t="s">
        <v>1806</v>
      </c>
      <c r="D85" s="7">
        <v>59.84</v>
      </c>
      <c r="E85" s="20" t="str">
        <f t="shared" si="1"/>
        <v>2.3%</v>
      </c>
    </row>
    <row r="86" spans="1:5">
      <c r="A86">
        <v>1996</v>
      </c>
      <c r="B86">
        <v>4</v>
      </c>
      <c r="C86" t="s">
        <v>1807</v>
      </c>
      <c r="D86" s="7">
        <v>59.44</v>
      </c>
      <c r="E86" s="20" t="str">
        <f t="shared" si="1"/>
        <v>-0.7%</v>
      </c>
    </row>
    <row r="87" spans="1:5">
      <c r="A87">
        <v>1996</v>
      </c>
      <c r="B87">
        <v>5</v>
      </c>
      <c r="C87" t="s">
        <v>1808</v>
      </c>
      <c r="D87" s="7">
        <v>59.62</v>
      </c>
      <c r="E87" s="20" t="str">
        <f t="shared" si="1"/>
        <v>0.3%</v>
      </c>
    </row>
    <row r="88" spans="1:5">
      <c r="A88">
        <v>1996</v>
      </c>
      <c r="B88">
        <v>6</v>
      </c>
      <c r="C88" t="s">
        <v>1809</v>
      </c>
      <c r="D88" s="7">
        <v>60.32</v>
      </c>
      <c r="E88" s="20" t="str">
        <f t="shared" si="1"/>
        <v>1.2%</v>
      </c>
    </row>
    <row r="89" spans="1:5">
      <c r="A89">
        <v>1996</v>
      </c>
      <c r="B89">
        <v>7</v>
      </c>
      <c r="C89" t="s">
        <v>1810</v>
      </c>
      <c r="D89" s="7">
        <v>60.87</v>
      </c>
      <c r="E89" s="20" t="str">
        <f t="shared" si="1"/>
        <v>0.9%</v>
      </c>
    </row>
    <row r="90" spans="1:5">
      <c r="A90">
        <v>1996</v>
      </c>
      <c r="B90">
        <v>8</v>
      </c>
      <c r="C90" t="s">
        <v>1811</v>
      </c>
      <c r="D90" s="7">
        <v>61.47</v>
      </c>
      <c r="E90" s="20" t="str">
        <f t="shared" si="1"/>
        <v>1%</v>
      </c>
    </row>
    <row r="91" spans="1:5">
      <c r="A91">
        <v>1996</v>
      </c>
      <c r="B91">
        <v>9</v>
      </c>
      <c r="C91" t="s">
        <v>1812</v>
      </c>
      <c r="D91" s="7">
        <v>61.71</v>
      </c>
      <c r="E91" s="20" t="str">
        <f t="shared" si="1"/>
        <v>0.4%</v>
      </c>
    </row>
    <row r="92" spans="1:5">
      <c r="A92">
        <v>1996</v>
      </c>
      <c r="B92">
        <v>10</v>
      </c>
      <c r="C92" t="s">
        <v>1813</v>
      </c>
      <c r="D92" s="7">
        <v>61.85</v>
      </c>
      <c r="E92" s="20" t="str">
        <f t="shared" si="1"/>
        <v>0.2%</v>
      </c>
    </row>
    <row r="93" spans="1:5">
      <c r="A93">
        <v>1996</v>
      </c>
      <c r="B93">
        <v>11</v>
      </c>
      <c r="C93" t="s">
        <v>1814</v>
      </c>
      <c r="D93" s="7">
        <v>62.03</v>
      </c>
      <c r="E93" s="20" t="str">
        <f t="shared" si="1"/>
        <v>0.3%</v>
      </c>
    </row>
    <row r="94" spans="1:5">
      <c r="A94">
        <v>1996</v>
      </c>
      <c r="B94">
        <v>12</v>
      </c>
      <c r="C94" t="s">
        <v>3</v>
      </c>
      <c r="D94" s="7">
        <v>62.76</v>
      </c>
      <c r="E94" s="20" t="str">
        <f t="shared" si="1"/>
        <v>1.2%</v>
      </c>
    </row>
    <row r="95" spans="1:5">
      <c r="A95">
        <v>1997</v>
      </c>
      <c r="B95">
        <v>1</v>
      </c>
      <c r="C95" t="s">
        <v>1804</v>
      </c>
      <c r="D95" s="7">
        <v>62.84</v>
      </c>
      <c r="E95" s="20" t="str">
        <f t="shared" si="1"/>
        <v>0.1%</v>
      </c>
    </row>
    <row r="96" spans="1:5">
      <c r="A96">
        <v>1997</v>
      </c>
      <c r="B96">
        <v>2</v>
      </c>
      <c r="C96" t="s">
        <v>1805</v>
      </c>
      <c r="D96" s="7">
        <v>63.36</v>
      </c>
      <c r="E96" s="20" t="str">
        <f t="shared" si="1"/>
        <v>0.8%</v>
      </c>
    </row>
    <row r="97" spans="1:5">
      <c r="A97">
        <v>1997</v>
      </c>
      <c r="B97">
        <v>3</v>
      </c>
      <c r="C97" t="s">
        <v>1806</v>
      </c>
      <c r="D97" s="7">
        <v>63.53</v>
      </c>
      <c r="E97" s="20" t="str">
        <f t="shared" si="1"/>
        <v>0.3%</v>
      </c>
    </row>
    <row r="98" spans="1:5">
      <c r="A98">
        <v>1997</v>
      </c>
      <c r="B98">
        <v>4</v>
      </c>
      <c r="C98" t="s">
        <v>1807</v>
      </c>
      <c r="D98" s="7">
        <v>63.7</v>
      </c>
      <c r="E98" s="20" t="str">
        <f t="shared" si="1"/>
        <v>0.3%</v>
      </c>
    </row>
    <row r="99" spans="1:5">
      <c r="A99">
        <v>1997</v>
      </c>
      <c r="B99">
        <v>5</v>
      </c>
      <c r="C99" t="s">
        <v>1808</v>
      </c>
      <c r="D99" s="7">
        <v>65.19</v>
      </c>
      <c r="E99" s="20" t="str">
        <f t="shared" si="1"/>
        <v>2.3%</v>
      </c>
    </row>
    <row r="100" spans="1:5">
      <c r="A100">
        <v>1997</v>
      </c>
      <c r="B100">
        <v>6</v>
      </c>
      <c r="C100" t="s">
        <v>1809</v>
      </c>
      <c r="D100" s="7">
        <v>65.64</v>
      </c>
      <c r="E100" s="20" t="str">
        <f t="shared" si="1"/>
        <v>0.7%</v>
      </c>
    </row>
    <row r="101" spans="1:5">
      <c r="A101">
        <v>1997</v>
      </c>
      <c r="B101">
        <v>7</v>
      </c>
      <c r="C101" t="s">
        <v>1810</v>
      </c>
      <c r="D101" s="7">
        <v>66.58</v>
      </c>
      <c r="E101" s="20" t="str">
        <f t="shared" si="1"/>
        <v>1.4%</v>
      </c>
    </row>
    <row r="102" spans="1:5">
      <c r="A102">
        <v>1997</v>
      </c>
      <c r="B102">
        <v>8</v>
      </c>
      <c r="C102" t="s">
        <v>1811</v>
      </c>
      <c r="D102" s="7">
        <v>67.39</v>
      </c>
      <c r="E102" s="20" t="str">
        <f t="shared" si="1"/>
        <v>1.2%</v>
      </c>
    </row>
    <row r="103" spans="1:5">
      <c r="A103">
        <v>1997</v>
      </c>
      <c r="B103">
        <v>9</v>
      </c>
      <c r="C103" t="s">
        <v>1812</v>
      </c>
      <c r="D103" s="7">
        <v>68.11</v>
      </c>
      <c r="E103" s="20" t="str">
        <f t="shared" si="1"/>
        <v>1.1%</v>
      </c>
    </row>
    <row r="104" spans="1:5">
      <c r="A104">
        <v>1997</v>
      </c>
      <c r="B104">
        <v>10</v>
      </c>
      <c r="C104" t="s">
        <v>1813</v>
      </c>
      <c r="D104" s="7">
        <v>68.75</v>
      </c>
      <c r="E104" s="20" t="str">
        <f t="shared" si="1"/>
        <v>0.9%</v>
      </c>
    </row>
    <row r="105" spans="1:5">
      <c r="A105">
        <v>1997</v>
      </c>
      <c r="B105">
        <v>11</v>
      </c>
      <c r="C105" t="s">
        <v>1814</v>
      </c>
      <c r="D105" s="7">
        <v>69.459999999999994</v>
      </c>
      <c r="E105" s="20" t="str">
        <f t="shared" si="1"/>
        <v>1%</v>
      </c>
    </row>
    <row r="106" spans="1:5">
      <c r="A106">
        <v>1997</v>
      </c>
      <c r="B106">
        <v>12</v>
      </c>
      <c r="C106" t="s">
        <v>3</v>
      </c>
      <c r="D106" s="7">
        <v>69.77</v>
      </c>
      <c r="E106" s="20" t="str">
        <f t="shared" si="1"/>
        <v>0.4%</v>
      </c>
    </row>
    <row r="107" spans="1:5">
      <c r="A107">
        <v>1998</v>
      </c>
      <c r="B107">
        <v>1</v>
      </c>
      <c r="C107" t="s">
        <v>1804</v>
      </c>
      <c r="D107" s="7">
        <v>70.05</v>
      </c>
      <c r="E107" s="20" t="str">
        <f t="shared" si="1"/>
        <v>0.4%</v>
      </c>
    </row>
    <row r="108" spans="1:5">
      <c r="A108">
        <v>1998</v>
      </c>
      <c r="B108">
        <v>2</v>
      </c>
      <c r="C108" t="s">
        <v>1805</v>
      </c>
      <c r="D108" s="7">
        <v>70.430000000000007</v>
      </c>
      <c r="E108" s="20" t="str">
        <f t="shared" si="1"/>
        <v>0.5%</v>
      </c>
    </row>
    <row r="109" spans="1:5">
      <c r="A109">
        <v>1998</v>
      </c>
      <c r="B109">
        <v>3</v>
      </c>
      <c r="C109" t="s">
        <v>1806</v>
      </c>
      <c r="D109" s="7">
        <v>70.459999999999994</v>
      </c>
      <c r="E109" s="20" t="str">
        <f t="shared" si="1"/>
        <v>0%</v>
      </c>
    </row>
    <row r="110" spans="1:5">
      <c r="A110">
        <v>1998</v>
      </c>
      <c r="B110">
        <v>4</v>
      </c>
      <c r="C110" t="s">
        <v>1807</v>
      </c>
      <c r="D110" s="7">
        <v>70.86</v>
      </c>
      <c r="E110" s="20" t="str">
        <f t="shared" si="1"/>
        <v>0.6%</v>
      </c>
    </row>
    <row r="111" spans="1:5">
      <c r="A111">
        <v>1998</v>
      </c>
      <c r="B111">
        <v>5</v>
      </c>
      <c r="C111" t="s">
        <v>1808</v>
      </c>
      <c r="D111" s="7">
        <v>70.959999999999994</v>
      </c>
      <c r="E111" s="20" t="str">
        <f t="shared" si="1"/>
        <v>0.1%</v>
      </c>
    </row>
    <row r="112" spans="1:5">
      <c r="A112">
        <v>1998</v>
      </c>
      <c r="B112">
        <v>6</v>
      </c>
      <c r="C112" t="s">
        <v>1809</v>
      </c>
      <c r="D112" s="7">
        <v>70.72</v>
      </c>
      <c r="E112" s="20" t="str">
        <f t="shared" si="1"/>
        <v>-0.3%</v>
      </c>
    </row>
    <row r="113" spans="1:5">
      <c r="A113">
        <v>1998</v>
      </c>
      <c r="B113">
        <v>7</v>
      </c>
      <c r="C113" t="s">
        <v>1810</v>
      </c>
      <c r="D113" s="7">
        <v>69.650000000000006</v>
      </c>
      <c r="E113" s="20" t="str">
        <f t="shared" si="1"/>
        <v>-1.5%</v>
      </c>
    </row>
    <row r="114" spans="1:5">
      <c r="A114">
        <v>1998</v>
      </c>
      <c r="B114">
        <v>8</v>
      </c>
      <c r="C114" t="s">
        <v>1811</v>
      </c>
      <c r="D114" s="7">
        <v>68.849999999999994</v>
      </c>
      <c r="E114" s="20" t="str">
        <f t="shared" si="1"/>
        <v>-1.1%</v>
      </c>
    </row>
    <row r="115" spans="1:5">
      <c r="A115">
        <v>1998</v>
      </c>
      <c r="B115">
        <v>9</v>
      </c>
      <c r="C115" t="s">
        <v>1812</v>
      </c>
      <c r="D115" s="7">
        <v>67.37</v>
      </c>
      <c r="E115" s="20" t="str">
        <f t="shared" si="1"/>
        <v>-2.1%</v>
      </c>
    </row>
    <row r="116" spans="1:5">
      <c r="A116">
        <v>1998</v>
      </c>
      <c r="B116">
        <v>10</v>
      </c>
      <c r="C116" t="s">
        <v>1813</v>
      </c>
      <c r="D116" s="7">
        <v>65.900000000000006</v>
      </c>
      <c r="E116" s="20" t="str">
        <f t="shared" si="1"/>
        <v>-2.2%</v>
      </c>
    </row>
    <row r="117" spans="1:5">
      <c r="A117">
        <v>1998</v>
      </c>
      <c r="B117">
        <v>11</v>
      </c>
      <c r="C117" t="s">
        <v>1814</v>
      </c>
      <c r="D117" s="7">
        <v>64.099999999999994</v>
      </c>
      <c r="E117" s="20" t="str">
        <f t="shared" si="1"/>
        <v>-2.7%</v>
      </c>
    </row>
    <row r="118" spans="1:5">
      <c r="A118">
        <v>1998</v>
      </c>
      <c r="B118">
        <v>12</v>
      </c>
      <c r="C118" t="s">
        <v>3</v>
      </c>
      <c r="D118" s="7">
        <v>62.93</v>
      </c>
      <c r="E118" s="20" t="str">
        <f t="shared" si="1"/>
        <v>-1.8%</v>
      </c>
    </row>
    <row r="119" spans="1:5">
      <c r="A119">
        <v>1999</v>
      </c>
      <c r="B119">
        <v>1</v>
      </c>
      <c r="C119" t="s">
        <v>1804</v>
      </c>
      <c r="D119" s="7">
        <v>62.07</v>
      </c>
      <c r="E119" s="20" t="str">
        <f t="shared" si="1"/>
        <v>-1.4%</v>
      </c>
    </row>
    <row r="120" spans="1:5">
      <c r="A120">
        <v>1999</v>
      </c>
      <c r="B120">
        <v>2</v>
      </c>
      <c r="C120" t="s">
        <v>1805</v>
      </c>
      <c r="D120" s="7">
        <v>61.57</v>
      </c>
      <c r="E120" s="20" t="str">
        <f t="shared" si="1"/>
        <v>-0.8%</v>
      </c>
    </row>
    <row r="121" spans="1:5">
      <c r="A121">
        <v>1999</v>
      </c>
      <c r="B121">
        <v>3</v>
      </c>
      <c r="C121" t="s">
        <v>1806</v>
      </c>
      <c r="D121" s="7">
        <v>61.29</v>
      </c>
      <c r="E121" s="20" t="str">
        <f t="shared" si="1"/>
        <v>-0.5%</v>
      </c>
    </row>
    <row r="122" spans="1:5">
      <c r="A122">
        <v>1999</v>
      </c>
      <c r="B122">
        <v>4</v>
      </c>
      <c r="C122" t="s">
        <v>1807</v>
      </c>
      <c r="D122" s="7">
        <v>61.23</v>
      </c>
      <c r="E122" s="20" t="str">
        <f t="shared" si="1"/>
        <v>-0.1%</v>
      </c>
    </row>
    <row r="123" spans="1:5">
      <c r="A123">
        <v>1999</v>
      </c>
      <c r="B123">
        <v>5</v>
      </c>
      <c r="C123" t="s">
        <v>1808</v>
      </c>
      <c r="D123" s="7">
        <v>61.26</v>
      </c>
      <c r="E123" s="20" t="str">
        <f t="shared" si="1"/>
        <v>0%</v>
      </c>
    </row>
    <row r="124" spans="1:5">
      <c r="A124">
        <v>1999</v>
      </c>
      <c r="B124">
        <v>6</v>
      </c>
      <c r="C124" t="s">
        <v>1809</v>
      </c>
      <c r="D124" s="7">
        <v>61.28</v>
      </c>
      <c r="E124" s="20" t="str">
        <f t="shared" si="1"/>
        <v>0%</v>
      </c>
    </row>
    <row r="125" spans="1:5">
      <c r="A125">
        <v>1999</v>
      </c>
      <c r="B125">
        <v>7</v>
      </c>
      <c r="C125" t="s">
        <v>1810</v>
      </c>
      <c r="D125" s="7">
        <v>62.4</v>
      </c>
      <c r="E125" s="20" t="str">
        <f t="shared" si="1"/>
        <v>1.8%</v>
      </c>
    </row>
    <row r="126" spans="1:5">
      <c r="A126">
        <v>1999</v>
      </c>
      <c r="B126">
        <v>8</v>
      </c>
      <c r="C126" t="s">
        <v>1811</v>
      </c>
      <c r="D126" s="7">
        <v>62.69</v>
      </c>
      <c r="E126" s="20" t="str">
        <f t="shared" si="1"/>
        <v>0.5%</v>
      </c>
    </row>
    <row r="127" spans="1:5">
      <c r="A127">
        <v>1999</v>
      </c>
      <c r="B127">
        <v>9</v>
      </c>
      <c r="C127" t="s">
        <v>1812</v>
      </c>
      <c r="D127" s="7">
        <v>63.65</v>
      </c>
      <c r="E127" s="20" t="str">
        <f t="shared" si="1"/>
        <v>1.5%</v>
      </c>
    </row>
    <row r="128" spans="1:5">
      <c r="A128">
        <v>1999</v>
      </c>
      <c r="B128">
        <v>10</v>
      </c>
      <c r="C128" t="s">
        <v>1813</v>
      </c>
      <c r="D128" s="7">
        <v>65.010000000000005</v>
      </c>
      <c r="E128" s="20" t="str">
        <f t="shared" si="1"/>
        <v>2.1%</v>
      </c>
    </row>
    <row r="129" spans="1:5">
      <c r="A129">
        <v>1999</v>
      </c>
      <c r="B129">
        <v>11</v>
      </c>
      <c r="C129" t="s">
        <v>1814</v>
      </c>
      <c r="D129" s="7">
        <v>66.510000000000005</v>
      </c>
      <c r="E129" s="20" t="str">
        <f t="shared" si="1"/>
        <v>2.3%</v>
      </c>
    </row>
    <row r="130" spans="1:5">
      <c r="A130">
        <v>1999</v>
      </c>
      <c r="B130">
        <v>12</v>
      </c>
      <c r="C130" t="s">
        <v>3</v>
      </c>
      <c r="D130" s="7">
        <v>66.48</v>
      </c>
      <c r="E130" s="20" t="str">
        <f t="shared" si="1"/>
        <v>0%</v>
      </c>
    </row>
    <row r="131" spans="1:5">
      <c r="A131">
        <v>2000</v>
      </c>
      <c r="B131">
        <v>1</v>
      </c>
      <c r="C131" t="s">
        <v>1804</v>
      </c>
      <c r="D131" s="7">
        <v>66.930000000000007</v>
      </c>
      <c r="E131" s="20" t="str">
        <f t="shared" si="1"/>
        <v>0.7%</v>
      </c>
    </row>
    <row r="132" spans="1:5">
      <c r="A132">
        <v>2000</v>
      </c>
      <c r="B132">
        <v>2</v>
      </c>
      <c r="C132" t="s">
        <v>1805</v>
      </c>
      <c r="D132" s="7">
        <v>66.87</v>
      </c>
      <c r="E132" s="20" t="str">
        <f t="shared" ref="E132:E195" si="2">ROUND((D132-D131)/D131*100,1)&amp;"%"</f>
        <v>-0.1%</v>
      </c>
    </row>
    <row r="133" spans="1:5">
      <c r="A133">
        <v>2000</v>
      </c>
      <c r="B133">
        <v>3</v>
      </c>
      <c r="C133" t="s">
        <v>1806</v>
      </c>
      <c r="D133" s="7">
        <v>67.13</v>
      </c>
      <c r="E133" s="20" t="str">
        <f t="shared" si="2"/>
        <v>0.4%</v>
      </c>
    </row>
    <row r="134" spans="1:5">
      <c r="A134">
        <v>2000</v>
      </c>
      <c r="B134">
        <v>4</v>
      </c>
      <c r="C134" t="s">
        <v>1807</v>
      </c>
      <c r="D134" s="7">
        <v>67.31</v>
      </c>
      <c r="E134" s="20" t="str">
        <f t="shared" si="2"/>
        <v>0.3%</v>
      </c>
    </row>
    <row r="135" spans="1:5">
      <c r="A135">
        <v>2000</v>
      </c>
      <c r="B135">
        <v>5</v>
      </c>
      <c r="C135" t="s">
        <v>1808</v>
      </c>
      <c r="D135" s="7">
        <v>67.19</v>
      </c>
      <c r="E135" s="20" t="str">
        <f t="shared" si="2"/>
        <v>-0.2%</v>
      </c>
    </row>
    <row r="136" spans="1:5">
      <c r="A136">
        <v>2000</v>
      </c>
      <c r="B136">
        <v>6</v>
      </c>
      <c r="C136" t="s">
        <v>1809</v>
      </c>
      <c r="D136" s="7">
        <v>67.64</v>
      </c>
      <c r="E136" s="20" t="str">
        <f t="shared" si="2"/>
        <v>0.7%</v>
      </c>
    </row>
    <row r="137" spans="1:5">
      <c r="A137">
        <v>2000</v>
      </c>
      <c r="B137">
        <v>7</v>
      </c>
      <c r="C137" t="s">
        <v>1810</v>
      </c>
      <c r="D137" s="7">
        <v>67.94</v>
      </c>
      <c r="E137" s="20" t="str">
        <f t="shared" si="2"/>
        <v>0.4%</v>
      </c>
    </row>
    <row r="138" spans="1:5">
      <c r="A138">
        <v>2000</v>
      </c>
      <c r="B138">
        <v>8</v>
      </c>
      <c r="C138" t="s">
        <v>1811</v>
      </c>
      <c r="D138" s="7">
        <v>68.489999999999995</v>
      </c>
      <c r="E138" s="20" t="str">
        <f t="shared" si="2"/>
        <v>0.8%</v>
      </c>
    </row>
    <row r="139" spans="1:5">
      <c r="A139">
        <v>2000</v>
      </c>
      <c r="B139">
        <v>9</v>
      </c>
      <c r="C139" t="s">
        <v>1812</v>
      </c>
      <c r="D139" s="7">
        <v>69.069999999999993</v>
      </c>
      <c r="E139" s="20" t="str">
        <f t="shared" si="2"/>
        <v>0.8%</v>
      </c>
    </row>
    <row r="140" spans="1:5">
      <c r="A140">
        <v>2000</v>
      </c>
      <c r="B140">
        <v>10</v>
      </c>
      <c r="C140" t="s">
        <v>1813</v>
      </c>
      <c r="D140" s="7">
        <v>69.239999999999995</v>
      </c>
      <c r="E140" s="20" t="str">
        <f t="shared" si="2"/>
        <v>0.2%</v>
      </c>
    </row>
    <row r="141" spans="1:5">
      <c r="A141">
        <v>2000</v>
      </c>
      <c r="B141">
        <v>11</v>
      </c>
      <c r="C141" t="s">
        <v>1814</v>
      </c>
      <c r="D141" s="7">
        <v>69.7</v>
      </c>
      <c r="E141" s="20" t="str">
        <f t="shared" si="2"/>
        <v>0.7%</v>
      </c>
    </row>
    <row r="142" spans="1:5">
      <c r="A142">
        <v>2000</v>
      </c>
      <c r="B142">
        <v>12</v>
      </c>
      <c r="C142" t="s">
        <v>3</v>
      </c>
      <c r="D142" s="7">
        <v>70.81</v>
      </c>
      <c r="E142" s="20" t="str">
        <f t="shared" si="2"/>
        <v>1.6%</v>
      </c>
    </row>
    <row r="143" spans="1:5">
      <c r="A143">
        <v>2001</v>
      </c>
      <c r="B143">
        <v>1</v>
      </c>
      <c r="C143" t="s">
        <v>1804</v>
      </c>
      <c r="D143" s="7">
        <v>71.319999999999993</v>
      </c>
      <c r="E143" s="20" t="str">
        <f t="shared" si="2"/>
        <v>0.7%</v>
      </c>
    </row>
    <row r="144" spans="1:5">
      <c r="A144">
        <v>2001</v>
      </c>
      <c r="B144">
        <v>2</v>
      </c>
      <c r="C144" t="s">
        <v>1805</v>
      </c>
      <c r="D144" s="7">
        <v>71.64</v>
      </c>
      <c r="E144" s="20" t="str">
        <f t="shared" si="2"/>
        <v>0.4%</v>
      </c>
    </row>
    <row r="145" spans="1:5">
      <c r="A145">
        <v>2001</v>
      </c>
      <c r="B145">
        <v>3</v>
      </c>
      <c r="C145" t="s">
        <v>1806</v>
      </c>
      <c r="D145" s="7">
        <v>71.63</v>
      </c>
      <c r="E145" s="20" t="str">
        <f t="shared" si="2"/>
        <v>0%</v>
      </c>
    </row>
    <row r="146" spans="1:5">
      <c r="A146">
        <v>2001</v>
      </c>
      <c r="B146">
        <v>4</v>
      </c>
      <c r="C146" t="s">
        <v>1807</v>
      </c>
      <c r="D146" s="7">
        <v>71.89</v>
      </c>
      <c r="E146" s="20" t="str">
        <f t="shared" si="2"/>
        <v>0.4%</v>
      </c>
    </row>
    <row r="147" spans="1:5">
      <c r="A147">
        <v>2001</v>
      </c>
      <c r="B147">
        <v>5</v>
      </c>
      <c r="C147" t="s">
        <v>1808</v>
      </c>
      <c r="D147" s="7">
        <v>72.25</v>
      </c>
      <c r="E147" s="20" t="str">
        <f t="shared" si="2"/>
        <v>0.5%</v>
      </c>
    </row>
    <row r="148" spans="1:5">
      <c r="A148">
        <v>2001</v>
      </c>
      <c r="B148">
        <v>6</v>
      </c>
      <c r="C148" t="s">
        <v>1809</v>
      </c>
      <c r="D148" s="7">
        <v>72.52</v>
      </c>
      <c r="E148" s="20" t="str">
        <f t="shared" si="2"/>
        <v>0.4%</v>
      </c>
    </row>
    <row r="149" spans="1:5">
      <c r="A149">
        <v>2001</v>
      </c>
      <c r="B149">
        <v>7</v>
      </c>
      <c r="C149" t="s">
        <v>1810</v>
      </c>
      <c r="D149" s="7">
        <v>72.66</v>
      </c>
      <c r="E149" s="20" t="str">
        <f t="shared" si="2"/>
        <v>0.2%</v>
      </c>
    </row>
    <row r="150" spans="1:5">
      <c r="A150">
        <v>2001</v>
      </c>
      <c r="B150">
        <v>8</v>
      </c>
      <c r="C150" t="s">
        <v>1811</v>
      </c>
      <c r="D150" s="7">
        <v>73.06</v>
      </c>
      <c r="E150" s="20" t="str">
        <f t="shared" si="2"/>
        <v>0.6%</v>
      </c>
    </row>
    <row r="151" spans="1:5">
      <c r="A151">
        <v>2001</v>
      </c>
      <c r="B151">
        <v>9</v>
      </c>
      <c r="C151" t="s">
        <v>1812</v>
      </c>
      <c r="D151" s="7">
        <v>72.790000000000006</v>
      </c>
      <c r="E151" s="20" t="str">
        <f t="shared" si="2"/>
        <v>-0.4%</v>
      </c>
    </row>
    <row r="152" spans="1:5">
      <c r="A152">
        <v>2001</v>
      </c>
      <c r="B152">
        <v>10</v>
      </c>
      <c r="C152" t="s">
        <v>1813</v>
      </c>
      <c r="D152" s="7">
        <v>73.66</v>
      </c>
      <c r="E152" s="20" t="str">
        <f t="shared" si="2"/>
        <v>1.2%</v>
      </c>
    </row>
    <row r="153" spans="1:5">
      <c r="A153">
        <v>2001</v>
      </c>
      <c r="B153">
        <v>11</v>
      </c>
      <c r="C153" t="s">
        <v>1814</v>
      </c>
      <c r="D153" s="7">
        <v>73.77</v>
      </c>
      <c r="E153" s="20" t="str">
        <f t="shared" si="2"/>
        <v>0.1%</v>
      </c>
    </row>
    <row r="154" spans="1:5">
      <c r="A154">
        <v>2001</v>
      </c>
      <c r="B154">
        <v>12</v>
      </c>
      <c r="C154" t="s">
        <v>3</v>
      </c>
      <c r="D154" s="7">
        <v>74.27</v>
      </c>
      <c r="E154" s="20" t="str">
        <f t="shared" si="2"/>
        <v>0.7%</v>
      </c>
    </row>
    <row r="155" spans="1:5">
      <c r="A155">
        <v>2002</v>
      </c>
      <c r="B155">
        <v>1</v>
      </c>
      <c r="C155" t="s">
        <v>1804</v>
      </c>
      <c r="D155" s="7">
        <v>73.95</v>
      </c>
      <c r="E155" s="20" t="str">
        <f t="shared" si="2"/>
        <v>-0.4%</v>
      </c>
    </row>
    <row r="156" spans="1:5">
      <c r="A156">
        <v>2002</v>
      </c>
      <c r="B156">
        <v>2</v>
      </c>
      <c r="C156" t="s">
        <v>1805</v>
      </c>
      <c r="D156" s="7">
        <v>74.510000000000005</v>
      </c>
      <c r="E156" s="20" t="str">
        <f t="shared" si="2"/>
        <v>0.8%</v>
      </c>
    </row>
    <row r="157" spans="1:5">
      <c r="A157">
        <v>2002</v>
      </c>
      <c r="B157">
        <v>3</v>
      </c>
      <c r="C157" t="s">
        <v>1806</v>
      </c>
      <c r="D157" s="7">
        <v>74.03</v>
      </c>
      <c r="E157" s="20" t="str">
        <f t="shared" si="2"/>
        <v>-0.6%</v>
      </c>
    </row>
    <row r="158" spans="1:5">
      <c r="A158">
        <v>2002</v>
      </c>
      <c r="B158">
        <v>4</v>
      </c>
      <c r="C158" t="s">
        <v>1807</v>
      </c>
      <c r="D158" s="7">
        <v>74.02</v>
      </c>
      <c r="E158" s="20" t="str">
        <f t="shared" si="2"/>
        <v>0%</v>
      </c>
    </row>
    <row r="159" spans="1:5">
      <c r="A159">
        <v>2002</v>
      </c>
      <c r="B159">
        <v>5</v>
      </c>
      <c r="C159" t="s">
        <v>1808</v>
      </c>
      <c r="D159" s="7">
        <v>73.900000000000006</v>
      </c>
      <c r="E159" s="20" t="str">
        <f t="shared" si="2"/>
        <v>-0.2%</v>
      </c>
    </row>
    <row r="160" spans="1:5">
      <c r="A160">
        <v>2002</v>
      </c>
      <c r="B160">
        <v>6</v>
      </c>
      <c r="C160" t="s">
        <v>1809</v>
      </c>
      <c r="D160" s="7">
        <v>73.849999999999994</v>
      </c>
      <c r="E160" s="20" t="str">
        <f t="shared" si="2"/>
        <v>-0.1%</v>
      </c>
    </row>
    <row r="161" spans="1:5">
      <c r="A161">
        <v>2002</v>
      </c>
      <c r="B161">
        <v>7</v>
      </c>
      <c r="C161" t="s">
        <v>1810</v>
      </c>
      <c r="D161" s="7">
        <v>73.64</v>
      </c>
      <c r="E161" s="20" t="str">
        <f t="shared" si="2"/>
        <v>-0.3%</v>
      </c>
    </row>
    <row r="162" spans="1:5">
      <c r="A162">
        <v>2002</v>
      </c>
      <c r="B162">
        <v>8</v>
      </c>
      <c r="C162" t="s">
        <v>1811</v>
      </c>
      <c r="D162" s="7">
        <v>73.89</v>
      </c>
      <c r="E162" s="20" t="str">
        <f t="shared" si="2"/>
        <v>0.3%</v>
      </c>
    </row>
    <row r="163" spans="1:5">
      <c r="A163">
        <v>2002</v>
      </c>
      <c r="B163">
        <v>9</v>
      </c>
      <c r="C163" t="s">
        <v>1812</v>
      </c>
      <c r="D163" s="7">
        <v>73.81</v>
      </c>
      <c r="E163" s="20" t="str">
        <f t="shared" si="2"/>
        <v>-0.1%</v>
      </c>
    </row>
    <row r="164" spans="1:5">
      <c r="A164">
        <v>2002</v>
      </c>
      <c r="B164">
        <v>10</v>
      </c>
      <c r="C164" t="s">
        <v>1813</v>
      </c>
      <c r="D164" s="7">
        <v>74.17</v>
      </c>
      <c r="E164" s="20" t="str">
        <f t="shared" si="2"/>
        <v>0.5%</v>
      </c>
    </row>
    <row r="165" spans="1:5">
      <c r="A165">
        <v>2002</v>
      </c>
      <c r="B165">
        <v>11</v>
      </c>
      <c r="C165" t="s">
        <v>1814</v>
      </c>
      <c r="D165" s="7">
        <v>75.099999999999994</v>
      </c>
      <c r="E165" s="20" t="str">
        <f t="shared" si="2"/>
        <v>1.3%</v>
      </c>
    </row>
    <row r="166" spans="1:5">
      <c r="A166">
        <v>2002</v>
      </c>
      <c r="B166">
        <v>12</v>
      </c>
      <c r="C166" t="s">
        <v>3</v>
      </c>
      <c r="D166" s="7">
        <v>75.23</v>
      </c>
      <c r="E166" s="20" t="str">
        <f t="shared" si="2"/>
        <v>0.2%</v>
      </c>
    </row>
    <row r="167" spans="1:5">
      <c r="A167">
        <v>2003</v>
      </c>
      <c r="B167">
        <v>1</v>
      </c>
      <c r="C167" t="s">
        <v>1804</v>
      </c>
      <c r="D167" s="7">
        <v>75.88</v>
      </c>
      <c r="E167" s="20" t="str">
        <f t="shared" si="2"/>
        <v>0.9%</v>
      </c>
    </row>
    <row r="168" spans="1:5">
      <c r="A168">
        <v>2003</v>
      </c>
      <c r="B168">
        <v>2</v>
      </c>
      <c r="C168" t="s">
        <v>1805</v>
      </c>
      <c r="D168" s="7">
        <v>77</v>
      </c>
      <c r="E168" s="20" t="str">
        <f t="shared" si="2"/>
        <v>1.5%</v>
      </c>
    </row>
    <row r="169" spans="1:5">
      <c r="A169">
        <v>2003</v>
      </c>
      <c r="B169">
        <v>3</v>
      </c>
      <c r="C169" t="s">
        <v>1806</v>
      </c>
      <c r="D169" s="7">
        <v>77.05</v>
      </c>
      <c r="E169" s="20" t="str">
        <f t="shared" si="2"/>
        <v>0.1%</v>
      </c>
    </row>
    <row r="170" spans="1:5">
      <c r="A170">
        <v>2003</v>
      </c>
      <c r="B170">
        <v>4</v>
      </c>
      <c r="C170" t="s">
        <v>1807</v>
      </c>
      <c r="D170" s="7">
        <v>77.489999999999995</v>
      </c>
      <c r="E170" s="20" t="str">
        <f t="shared" si="2"/>
        <v>0.6%</v>
      </c>
    </row>
    <row r="171" spans="1:5">
      <c r="A171">
        <v>2003</v>
      </c>
      <c r="B171">
        <v>5</v>
      </c>
      <c r="C171" t="s">
        <v>1808</v>
      </c>
      <c r="D171" s="7">
        <v>77.97</v>
      </c>
      <c r="E171" s="20" t="str">
        <f t="shared" si="2"/>
        <v>0.6%</v>
      </c>
    </row>
    <row r="172" spans="1:5">
      <c r="A172">
        <v>2003</v>
      </c>
      <c r="B172">
        <v>6</v>
      </c>
      <c r="C172" t="s">
        <v>1809</v>
      </c>
      <c r="D172" s="7">
        <v>77.62</v>
      </c>
      <c r="E172" s="20" t="str">
        <f t="shared" si="2"/>
        <v>-0.4%</v>
      </c>
    </row>
    <row r="173" spans="1:5">
      <c r="A173">
        <v>2003</v>
      </c>
      <c r="B173">
        <v>7</v>
      </c>
      <c r="C173" t="s">
        <v>1810</v>
      </c>
      <c r="D173" s="7">
        <v>77.63</v>
      </c>
      <c r="E173" s="20" t="str">
        <f t="shared" si="2"/>
        <v>0%</v>
      </c>
    </row>
    <row r="174" spans="1:5">
      <c r="A174">
        <v>2003</v>
      </c>
      <c r="B174">
        <v>8</v>
      </c>
      <c r="C174" t="s">
        <v>1811</v>
      </c>
      <c r="D174" s="7">
        <v>77.44</v>
      </c>
      <c r="E174" s="20" t="str">
        <f t="shared" si="2"/>
        <v>-0.2%</v>
      </c>
    </row>
    <row r="175" spans="1:5">
      <c r="A175">
        <v>2003</v>
      </c>
      <c r="B175">
        <v>9</v>
      </c>
      <c r="C175" t="s">
        <v>1812</v>
      </c>
      <c r="D175" s="7">
        <v>77.78</v>
      </c>
      <c r="E175" s="20" t="str">
        <f t="shared" si="2"/>
        <v>0.4%</v>
      </c>
    </row>
    <row r="176" spans="1:5">
      <c r="A176">
        <v>2003</v>
      </c>
      <c r="B176">
        <v>10</v>
      </c>
      <c r="C176" t="s">
        <v>1813</v>
      </c>
      <c r="D176" s="7">
        <v>78</v>
      </c>
      <c r="E176" s="20" t="str">
        <f t="shared" si="2"/>
        <v>0.3%</v>
      </c>
    </row>
    <row r="177" spans="1:5">
      <c r="A177">
        <v>2003</v>
      </c>
      <c r="B177">
        <v>11</v>
      </c>
      <c r="C177" t="s">
        <v>1814</v>
      </c>
      <c r="D177" s="7">
        <v>78.680000000000007</v>
      </c>
      <c r="E177" s="20" t="str">
        <f t="shared" si="2"/>
        <v>0.9%</v>
      </c>
    </row>
    <row r="178" spans="1:5">
      <c r="A178">
        <v>2003</v>
      </c>
      <c r="B178">
        <v>12</v>
      </c>
      <c r="C178" t="s">
        <v>3</v>
      </c>
      <c r="D178" s="7">
        <v>79.08</v>
      </c>
      <c r="E178" s="20" t="str">
        <f t="shared" si="2"/>
        <v>0.5%</v>
      </c>
    </row>
    <row r="179" spans="1:5">
      <c r="A179">
        <v>2004</v>
      </c>
      <c r="B179">
        <v>1</v>
      </c>
      <c r="C179" t="s">
        <v>1804</v>
      </c>
      <c r="D179" s="7">
        <v>79.08</v>
      </c>
      <c r="E179" s="20" t="str">
        <f t="shared" si="2"/>
        <v>0%</v>
      </c>
    </row>
    <row r="180" spans="1:5">
      <c r="A180">
        <v>2004</v>
      </c>
      <c r="B180">
        <v>2</v>
      </c>
      <c r="C180" t="s">
        <v>1805</v>
      </c>
      <c r="D180" s="7">
        <v>79.72</v>
      </c>
      <c r="E180" s="20" t="str">
        <f t="shared" si="2"/>
        <v>0.8%</v>
      </c>
    </row>
    <row r="181" spans="1:5">
      <c r="A181">
        <v>2004</v>
      </c>
      <c r="B181">
        <v>3</v>
      </c>
      <c r="C181" t="s">
        <v>1806</v>
      </c>
      <c r="D181" s="7">
        <v>79.680000000000007</v>
      </c>
      <c r="E181" s="20" t="str">
        <f t="shared" si="2"/>
        <v>-0.1%</v>
      </c>
    </row>
    <row r="182" spans="1:5">
      <c r="A182">
        <v>2004</v>
      </c>
      <c r="B182">
        <v>4</v>
      </c>
      <c r="C182" t="s">
        <v>1807</v>
      </c>
      <c r="D182" s="7">
        <v>80.790000000000006</v>
      </c>
      <c r="E182" s="20" t="str">
        <f t="shared" si="2"/>
        <v>1.4%</v>
      </c>
    </row>
    <row r="183" spans="1:5">
      <c r="A183">
        <v>2004</v>
      </c>
      <c r="B183">
        <v>5</v>
      </c>
      <c r="C183" t="s">
        <v>1808</v>
      </c>
      <c r="D183" s="7">
        <v>80.52</v>
      </c>
      <c r="E183" s="20" t="str">
        <f t="shared" si="2"/>
        <v>-0.3%</v>
      </c>
    </row>
    <row r="184" spans="1:5">
      <c r="A184">
        <v>2004</v>
      </c>
      <c r="B184">
        <v>6</v>
      </c>
      <c r="C184" t="s">
        <v>1809</v>
      </c>
      <c r="D184" s="7">
        <v>80.8</v>
      </c>
      <c r="E184" s="20" t="str">
        <f t="shared" si="2"/>
        <v>0.3%</v>
      </c>
    </row>
    <row r="185" spans="1:5">
      <c r="A185">
        <v>2004</v>
      </c>
      <c r="B185">
        <v>7</v>
      </c>
      <c r="C185" t="s">
        <v>1810</v>
      </c>
      <c r="D185" s="7">
        <v>81.8</v>
      </c>
      <c r="E185" s="20" t="str">
        <f t="shared" si="2"/>
        <v>1.2%</v>
      </c>
    </row>
    <row r="186" spans="1:5">
      <c r="A186">
        <v>2004</v>
      </c>
      <c r="B186">
        <v>8</v>
      </c>
      <c r="C186" t="s">
        <v>1811</v>
      </c>
      <c r="D186" s="7">
        <v>82.78</v>
      </c>
      <c r="E186" s="20" t="str">
        <f t="shared" si="2"/>
        <v>1.2%</v>
      </c>
    </row>
    <row r="187" spans="1:5">
      <c r="A187">
        <v>2004</v>
      </c>
      <c r="B187">
        <v>9</v>
      </c>
      <c r="C187" t="s">
        <v>1812</v>
      </c>
      <c r="D187" s="7">
        <v>83.62</v>
      </c>
      <c r="E187" s="20" t="str">
        <f t="shared" si="2"/>
        <v>1%</v>
      </c>
    </row>
    <row r="188" spans="1:5">
      <c r="A188">
        <v>2004</v>
      </c>
      <c r="B188">
        <v>10</v>
      </c>
      <c r="C188" t="s">
        <v>1813</v>
      </c>
      <c r="D188" s="7">
        <v>84.46</v>
      </c>
      <c r="E188" s="20" t="str">
        <f t="shared" si="2"/>
        <v>1%</v>
      </c>
    </row>
    <row r="189" spans="1:5">
      <c r="A189">
        <v>2004</v>
      </c>
      <c r="B189">
        <v>11</v>
      </c>
      <c r="C189" t="s">
        <v>1814</v>
      </c>
      <c r="D189" s="7">
        <v>85.19</v>
      </c>
      <c r="E189" s="20" t="str">
        <f t="shared" si="2"/>
        <v>0.9%</v>
      </c>
    </row>
    <row r="190" spans="1:5">
      <c r="A190">
        <v>2004</v>
      </c>
      <c r="B190">
        <v>12</v>
      </c>
      <c r="C190" t="s">
        <v>3</v>
      </c>
      <c r="D190" s="7">
        <v>85.1</v>
      </c>
      <c r="E190" s="20" t="str">
        <f t="shared" si="2"/>
        <v>-0.1%</v>
      </c>
    </row>
    <row r="191" spans="1:5">
      <c r="A191">
        <v>2005</v>
      </c>
      <c r="B191">
        <v>1</v>
      </c>
      <c r="C191" t="s">
        <v>1804</v>
      </c>
      <c r="D191" s="7">
        <v>85.96</v>
      </c>
      <c r="E191" s="20" t="str">
        <f t="shared" si="2"/>
        <v>1%</v>
      </c>
    </row>
    <row r="192" spans="1:5">
      <c r="A192">
        <v>2005</v>
      </c>
      <c r="B192">
        <v>2</v>
      </c>
      <c r="C192" t="s">
        <v>1805</v>
      </c>
      <c r="D192" s="7">
        <v>85.65</v>
      </c>
      <c r="E192" s="20" t="str">
        <f t="shared" si="2"/>
        <v>-0.4%</v>
      </c>
    </row>
    <row r="193" spans="1:5">
      <c r="A193">
        <v>2005</v>
      </c>
      <c r="B193">
        <v>3</v>
      </c>
      <c r="C193" t="s">
        <v>1806</v>
      </c>
      <c r="D193" s="7">
        <v>85.43</v>
      </c>
      <c r="E193" s="20" t="str">
        <f t="shared" si="2"/>
        <v>-0.3%</v>
      </c>
    </row>
    <row r="194" spans="1:5">
      <c r="A194">
        <v>2005</v>
      </c>
      <c r="B194">
        <v>4</v>
      </c>
      <c r="C194" t="s">
        <v>1807</v>
      </c>
      <c r="D194" s="7">
        <v>85.7</v>
      </c>
      <c r="E194" s="20" t="str">
        <f t="shared" si="2"/>
        <v>0.3%</v>
      </c>
    </row>
    <row r="195" spans="1:5">
      <c r="A195">
        <v>2005</v>
      </c>
      <c r="B195">
        <v>5</v>
      </c>
      <c r="C195" t="s">
        <v>1808</v>
      </c>
      <c r="D195" s="7">
        <v>85.81</v>
      </c>
      <c r="E195" s="20" t="str">
        <f t="shared" si="2"/>
        <v>0.1%</v>
      </c>
    </row>
    <row r="196" spans="1:5">
      <c r="A196">
        <v>2005</v>
      </c>
      <c r="B196">
        <v>6</v>
      </c>
      <c r="C196" t="s">
        <v>1809</v>
      </c>
      <c r="D196" s="7">
        <v>86.17</v>
      </c>
      <c r="E196" s="20" t="str">
        <f t="shared" ref="E196:E259" si="3">ROUND((D196-D195)/D195*100,1)&amp;"%"</f>
        <v>0.4%</v>
      </c>
    </row>
    <row r="197" spans="1:5">
      <c r="A197">
        <v>2005</v>
      </c>
      <c r="B197">
        <v>7</v>
      </c>
      <c r="C197" t="s">
        <v>1810</v>
      </c>
      <c r="D197" s="7">
        <v>86.5</v>
      </c>
      <c r="E197" s="20" t="str">
        <f t="shared" si="3"/>
        <v>0.4%</v>
      </c>
    </row>
    <row r="198" spans="1:5">
      <c r="A198">
        <v>2005</v>
      </c>
      <c r="B198">
        <v>8</v>
      </c>
      <c r="C198" t="s">
        <v>1811</v>
      </c>
      <c r="D198" s="7">
        <v>86.6</v>
      </c>
      <c r="E198" s="20" t="str">
        <f t="shared" si="3"/>
        <v>0.1%</v>
      </c>
    </row>
    <row r="199" spans="1:5">
      <c r="A199">
        <v>2005</v>
      </c>
      <c r="B199">
        <v>9</v>
      </c>
      <c r="C199" t="s">
        <v>1812</v>
      </c>
      <c r="D199" s="7">
        <v>87.05</v>
      </c>
      <c r="E199" s="20" t="str">
        <f t="shared" si="3"/>
        <v>0.5%</v>
      </c>
    </row>
    <row r="200" spans="1:5">
      <c r="A200">
        <v>2005</v>
      </c>
      <c r="B200">
        <v>10</v>
      </c>
      <c r="C200" t="s">
        <v>1813</v>
      </c>
      <c r="D200" s="7">
        <v>87.71</v>
      </c>
      <c r="E200" s="20" t="str">
        <f t="shared" si="3"/>
        <v>0.8%</v>
      </c>
    </row>
    <row r="201" spans="1:5">
      <c r="A201">
        <v>2005</v>
      </c>
      <c r="B201">
        <v>11</v>
      </c>
      <c r="C201" t="s">
        <v>1814</v>
      </c>
      <c r="D201" s="7">
        <v>88</v>
      </c>
      <c r="E201" s="20" t="str">
        <f t="shared" si="3"/>
        <v>0.3%</v>
      </c>
    </row>
    <row r="202" spans="1:5">
      <c r="A202">
        <v>2005</v>
      </c>
      <c r="B202">
        <v>12</v>
      </c>
      <c r="C202" t="s">
        <v>3</v>
      </c>
      <c r="D202" s="7">
        <v>88.15</v>
      </c>
      <c r="E202" s="20" t="str">
        <f t="shared" si="3"/>
        <v>0.2%</v>
      </c>
    </row>
    <row r="203" spans="1:5">
      <c r="A203">
        <v>2006</v>
      </c>
      <c r="B203">
        <v>1</v>
      </c>
      <c r="C203" t="s">
        <v>1804</v>
      </c>
      <c r="D203" s="7">
        <v>88.37</v>
      </c>
      <c r="E203" s="20" t="str">
        <f t="shared" si="3"/>
        <v>0.2%</v>
      </c>
    </row>
    <row r="204" spans="1:5">
      <c r="A204">
        <v>2006</v>
      </c>
      <c r="B204">
        <v>2</v>
      </c>
      <c r="C204" t="s">
        <v>1805</v>
      </c>
      <c r="D204" s="7">
        <v>88.82</v>
      </c>
      <c r="E204" s="20" t="str">
        <f t="shared" si="3"/>
        <v>0.5%</v>
      </c>
    </row>
    <row r="205" spans="1:5">
      <c r="A205">
        <v>2006</v>
      </c>
      <c r="B205">
        <v>3</v>
      </c>
      <c r="C205" t="s">
        <v>1806</v>
      </c>
      <c r="D205" s="7">
        <v>89.42</v>
      </c>
      <c r="E205" s="20" t="str">
        <f t="shared" si="3"/>
        <v>0.7%</v>
      </c>
    </row>
    <row r="206" spans="1:5">
      <c r="A206">
        <v>2006</v>
      </c>
      <c r="B206">
        <v>4</v>
      </c>
      <c r="C206" t="s">
        <v>1807</v>
      </c>
      <c r="D206" s="7">
        <v>89.9</v>
      </c>
      <c r="E206" s="20" t="str">
        <f t="shared" si="3"/>
        <v>0.5%</v>
      </c>
    </row>
    <row r="207" spans="1:5">
      <c r="A207">
        <v>2006</v>
      </c>
      <c r="B207">
        <v>5</v>
      </c>
      <c r="C207" t="s">
        <v>1808</v>
      </c>
      <c r="D207" s="7">
        <v>90.36</v>
      </c>
      <c r="E207" s="20" t="str">
        <f t="shared" si="3"/>
        <v>0.5%</v>
      </c>
    </row>
    <row r="208" spans="1:5">
      <c r="A208">
        <v>2006</v>
      </c>
      <c r="B208">
        <v>6</v>
      </c>
      <c r="C208" t="s">
        <v>1809</v>
      </c>
      <c r="D208" s="7">
        <v>91.01</v>
      </c>
      <c r="E208" s="20" t="str">
        <f t="shared" si="3"/>
        <v>0.7%</v>
      </c>
    </row>
    <row r="209" spans="1:5">
      <c r="A209">
        <v>2006</v>
      </c>
      <c r="B209">
        <v>7</v>
      </c>
      <c r="C209" t="s">
        <v>1810</v>
      </c>
      <c r="D209" s="7">
        <v>90.79</v>
      </c>
      <c r="E209" s="20" t="str">
        <f t="shared" si="3"/>
        <v>-0.2%</v>
      </c>
    </row>
    <row r="210" spans="1:5">
      <c r="A210">
        <v>2006</v>
      </c>
      <c r="B210">
        <v>8</v>
      </c>
      <c r="C210" t="s">
        <v>1811</v>
      </c>
      <c r="D210" s="7">
        <v>90.92</v>
      </c>
      <c r="E210" s="20" t="str">
        <f t="shared" si="3"/>
        <v>0.1%</v>
      </c>
    </row>
    <row r="211" spans="1:5">
      <c r="A211">
        <v>2006</v>
      </c>
      <c r="B211">
        <v>9</v>
      </c>
      <c r="C211" t="s">
        <v>1812</v>
      </c>
      <c r="D211" s="7">
        <v>90.85</v>
      </c>
      <c r="E211" s="20" t="str">
        <f t="shared" si="3"/>
        <v>-0.1%</v>
      </c>
    </row>
    <row r="212" spans="1:5">
      <c r="A212">
        <v>2006</v>
      </c>
      <c r="B212">
        <v>10</v>
      </c>
      <c r="C212" t="s">
        <v>1813</v>
      </c>
      <c r="D212" s="7">
        <v>90.8</v>
      </c>
      <c r="E212" s="20" t="str">
        <f t="shared" si="3"/>
        <v>-0.1%</v>
      </c>
    </row>
    <row r="213" spans="1:5">
      <c r="A213">
        <v>2006</v>
      </c>
      <c r="B213">
        <v>11</v>
      </c>
      <c r="C213" t="s">
        <v>1814</v>
      </c>
      <c r="D213" s="7">
        <v>91.48</v>
      </c>
      <c r="E213" s="20" t="str">
        <f t="shared" si="3"/>
        <v>0.7%</v>
      </c>
    </row>
    <row r="214" spans="1:5">
      <c r="A214">
        <v>2006</v>
      </c>
      <c r="B214">
        <v>12</v>
      </c>
      <c r="C214" t="s">
        <v>3</v>
      </c>
      <c r="D214" s="7">
        <v>91.96</v>
      </c>
      <c r="E214" s="20" t="str">
        <f t="shared" si="3"/>
        <v>0.5%</v>
      </c>
    </row>
    <row r="215" spans="1:5">
      <c r="A215">
        <v>2007</v>
      </c>
      <c r="B215">
        <v>1</v>
      </c>
      <c r="C215" t="s">
        <v>1804</v>
      </c>
      <c r="D215" s="7">
        <v>92.81</v>
      </c>
      <c r="E215" s="20" t="str">
        <f t="shared" si="3"/>
        <v>0.9%</v>
      </c>
    </row>
    <row r="216" spans="1:5">
      <c r="A216">
        <v>2007</v>
      </c>
      <c r="B216">
        <v>2</v>
      </c>
      <c r="C216" t="s">
        <v>1805</v>
      </c>
      <c r="D216" s="7">
        <v>92.57</v>
      </c>
      <c r="E216" s="20" t="str">
        <f t="shared" si="3"/>
        <v>-0.3%</v>
      </c>
    </row>
    <row r="217" spans="1:5">
      <c r="A217">
        <v>2007</v>
      </c>
      <c r="B217">
        <v>3</v>
      </c>
      <c r="C217" t="s">
        <v>1806</v>
      </c>
      <c r="D217" s="7">
        <v>94.14</v>
      </c>
      <c r="E217" s="20" t="str">
        <f t="shared" si="3"/>
        <v>1.7%</v>
      </c>
    </row>
    <row r="218" spans="1:5">
      <c r="A218">
        <v>2007</v>
      </c>
      <c r="B218">
        <v>4</v>
      </c>
      <c r="C218" t="s">
        <v>1807</v>
      </c>
      <c r="D218" s="7">
        <v>93.83</v>
      </c>
      <c r="E218" s="20" t="str">
        <f t="shared" si="3"/>
        <v>-0.3%</v>
      </c>
    </row>
    <row r="219" spans="1:5">
      <c r="A219">
        <v>2007</v>
      </c>
      <c r="B219">
        <v>5</v>
      </c>
      <c r="C219" t="s">
        <v>1808</v>
      </c>
      <c r="D219" s="7">
        <v>94.57</v>
      </c>
      <c r="E219" s="20" t="str">
        <f t="shared" si="3"/>
        <v>0.8%</v>
      </c>
    </row>
    <row r="220" spans="1:5">
      <c r="A220">
        <v>2007</v>
      </c>
      <c r="B220">
        <v>6</v>
      </c>
      <c r="C220" t="s">
        <v>1809</v>
      </c>
      <c r="D220" s="7">
        <v>93.67</v>
      </c>
      <c r="E220" s="20" t="str">
        <f t="shared" si="3"/>
        <v>-1%</v>
      </c>
    </row>
    <row r="221" spans="1:5">
      <c r="A221">
        <v>2007</v>
      </c>
      <c r="B221">
        <v>7</v>
      </c>
      <c r="C221" t="s">
        <v>1810</v>
      </c>
      <c r="D221" s="7">
        <v>94.15</v>
      </c>
      <c r="E221" s="20" t="str">
        <f t="shared" si="3"/>
        <v>0.5%</v>
      </c>
    </row>
    <row r="222" spans="1:5">
      <c r="A222">
        <v>2007</v>
      </c>
      <c r="B222">
        <v>8</v>
      </c>
      <c r="C222" t="s">
        <v>1811</v>
      </c>
      <c r="D222" s="7">
        <v>94.11</v>
      </c>
      <c r="E222" s="20" t="str">
        <f t="shared" si="3"/>
        <v>0%</v>
      </c>
    </row>
    <row r="223" spans="1:5">
      <c r="A223">
        <v>2007</v>
      </c>
      <c r="B223">
        <v>9</v>
      </c>
      <c r="C223" t="s">
        <v>1812</v>
      </c>
      <c r="D223" s="7">
        <v>94.14</v>
      </c>
      <c r="E223" s="20" t="str">
        <f t="shared" si="3"/>
        <v>0%</v>
      </c>
    </row>
    <row r="224" spans="1:5">
      <c r="A224">
        <v>2007</v>
      </c>
      <c r="B224">
        <v>10</v>
      </c>
      <c r="C224" t="s">
        <v>1813</v>
      </c>
      <c r="D224" s="7">
        <v>94.74</v>
      </c>
      <c r="E224" s="20" t="str">
        <f t="shared" si="3"/>
        <v>0.6%</v>
      </c>
    </row>
    <row r="225" spans="1:5">
      <c r="A225">
        <v>2007</v>
      </c>
      <c r="B225">
        <v>11</v>
      </c>
      <c r="C225" t="s">
        <v>1814</v>
      </c>
      <c r="D225" s="7">
        <v>96.02</v>
      </c>
      <c r="E225" s="20" t="str">
        <f t="shared" si="3"/>
        <v>1.4%</v>
      </c>
    </row>
    <row r="226" spans="1:5">
      <c r="A226">
        <v>2007</v>
      </c>
      <c r="B226">
        <v>12</v>
      </c>
      <c r="C226" t="s">
        <v>3</v>
      </c>
      <c r="D226" s="7">
        <v>97.64</v>
      </c>
      <c r="E226" s="20" t="str">
        <f t="shared" si="3"/>
        <v>1.7%</v>
      </c>
    </row>
    <row r="227" spans="1:5">
      <c r="A227">
        <v>2008</v>
      </c>
      <c r="B227">
        <v>1</v>
      </c>
      <c r="C227" t="s">
        <v>1804</v>
      </c>
      <c r="D227" s="7">
        <v>98.12</v>
      </c>
      <c r="E227" s="20" t="str">
        <f t="shared" si="3"/>
        <v>0.5%</v>
      </c>
    </row>
    <row r="228" spans="1:5">
      <c r="A228">
        <v>2008</v>
      </c>
      <c r="B228">
        <v>2</v>
      </c>
      <c r="C228" t="s">
        <v>1805</v>
      </c>
      <c r="D228" s="7">
        <v>99.28</v>
      </c>
      <c r="E228" s="20" t="str">
        <f t="shared" si="3"/>
        <v>1.2%</v>
      </c>
    </row>
    <row r="229" spans="1:5">
      <c r="A229">
        <v>2008</v>
      </c>
      <c r="B229">
        <v>3</v>
      </c>
      <c r="C229" t="s">
        <v>1806</v>
      </c>
      <c r="D229" s="7">
        <v>99.63</v>
      </c>
      <c r="E229" s="20" t="str">
        <f t="shared" si="3"/>
        <v>0.4%</v>
      </c>
    </row>
    <row r="230" spans="1:5">
      <c r="A230">
        <v>2008</v>
      </c>
      <c r="B230">
        <v>4</v>
      </c>
      <c r="C230" t="s">
        <v>1807</v>
      </c>
      <c r="D230" s="7">
        <v>100.39</v>
      </c>
      <c r="E230" s="20" t="str">
        <f t="shared" si="3"/>
        <v>0.8%</v>
      </c>
    </row>
    <row r="231" spans="1:5">
      <c r="A231">
        <v>2008</v>
      </c>
      <c r="B231">
        <v>5</v>
      </c>
      <c r="C231" t="s">
        <v>1808</v>
      </c>
      <c r="D231" s="7">
        <v>101.08</v>
      </c>
      <c r="E231" s="20" t="str">
        <f t="shared" si="3"/>
        <v>0.7%</v>
      </c>
    </row>
    <row r="232" spans="1:5">
      <c r="A232">
        <v>2008</v>
      </c>
      <c r="B232">
        <v>6</v>
      </c>
      <c r="C232" t="s">
        <v>1809</v>
      </c>
      <c r="D232" s="7">
        <v>102.74</v>
      </c>
      <c r="E232" s="20" t="str">
        <f t="shared" si="3"/>
        <v>1.6%</v>
      </c>
    </row>
    <row r="233" spans="1:5">
      <c r="A233">
        <v>2008</v>
      </c>
      <c r="B233">
        <v>7</v>
      </c>
      <c r="C233" t="s">
        <v>1810</v>
      </c>
      <c r="D233" s="7">
        <v>102.27</v>
      </c>
      <c r="E233" s="20" t="str">
        <f t="shared" si="3"/>
        <v>-0.5%</v>
      </c>
    </row>
    <row r="234" spans="1:5">
      <c r="A234">
        <v>2008</v>
      </c>
      <c r="B234">
        <v>8</v>
      </c>
      <c r="C234" t="s">
        <v>1811</v>
      </c>
      <c r="D234" s="7">
        <v>103.14</v>
      </c>
      <c r="E234" s="20" t="str">
        <f t="shared" si="3"/>
        <v>0.9%</v>
      </c>
    </row>
    <row r="235" spans="1:5">
      <c r="A235">
        <v>2008</v>
      </c>
      <c r="B235">
        <v>9</v>
      </c>
      <c r="C235" t="s">
        <v>1812</v>
      </c>
      <c r="D235" s="7">
        <v>101.9</v>
      </c>
      <c r="E235" s="20" t="str">
        <f t="shared" si="3"/>
        <v>-1.2%</v>
      </c>
    </row>
    <row r="236" spans="1:5">
      <c r="A236">
        <v>2008</v>
      </c>
      <c r="B236">
        <v>10</v>
      </c>
      <c r="C236" t="s">
        <v>1813</v>
      </c>
      <c r="D236" s="7">
        <v>99.06</v>
      </c>
      <c r="E236" s="20" t="str">
        <f t="shared" si="3"/>
        <v>-2.8%</v>
      </c>
    </row>
    <row r="237" spans="1:5">
      <c r="A237">
        <v>2008</v>
      </c>
      <c r="B237">
        <v>11</v>
      </c>
      <c r="C237" t="s">
        <v>1814</v>
      </c>
      <c r="D237" s="7">
        <v>97.21</v>
      </c>
      <c r="E237" s="20" t="str">
        <f t="shared" si="3"/>
        <v>-1.9%</v>
      </c>
    </row>
    <row r="238" spans="1:5">
      <c r="A238">
        <v>2008</v>
      </c>
      <c r="B238">
        <v>12</v>
      </c>
      <c r="C238" t="s">
        <v>3</v>
      </c>
      <c r="D238" s="7">
        <v>95.17</v>
      </c>
      <c r="E238" s="20" t="str">
        <f t="shared" si="3"/>
        <v>-2.1%</v>
      </c>
    </row>
    <row r="239" spans="1:5">
      <c r="A239">
        <v>2009</v>
      </c>
      <c r="B239">
        <v>1</v>
      </c>
      <c r="C239" t="s">
        <v>1804</v>
      </c>
      <c r="D239" s="7">
        <v>93.7</v>
      </c>
      <c r="E239" s="20" t="str">
        <f t="shared" si="3"/>
        <v>-1.5%</v>
      </c>
    </row>
    <row r="240" spans="1:5">
      <c r="A240">
        <v>2009</v>
      </c>
      <c r="B240">
        <v>2</v>
      </c>
      <c r="C240" t="s">
        <v>1805</v>
      </c>
      <c r="D240" s="7">
        <v>92.45</v>
      </c>
      <c r="E240" s="20" t="str">
        <f t="shared" si="3"/>
        <v>-1.3%</v>
      </c>
    </row>
    <row r="241" spans="1:5">
      <c r="A241">
        <v>2009</v>
      </c>
      <c r="B241">
        <v>3</v>
      </c>
      <c r="C241" t="s">
        <v>1806</v>
      </c>
      <c r="D241" s="7">
        <v>91.62</v>
      </c>
      <c r="E241" s="20" t="str">
        <f t="shared" si="3"/>
        <v>-0.9%</v>
      </c>
    </row>
    <row r="242" spans="1:5">
      <c r="A242">
        <v>2009</v>
      </c>
      <c r="B242">
        <v>4</v>
      </c>
      <c r="C242" t="s">
        <v>1807</v>
      </c>
      <c r="D242" s="7">
        <v>90.59</v>
      </c>
      <c r="E242" s="20" t="str">
        <f t="shared" si="3"/>
        <v>-1.1%</v>
      </c>
    </row>
    <row r="243" spans="1:5">
      <c r="A243">
        <v>2009</v>
      </c>
      <c r="B243">
        <v>5</v>
      </c>
      <c r="C243" t="s">
        <v>1808</v>
      </c>
      <c r="D243" s="7">
        <v>90.3</v>
      </c>
      <c r="E243" s="20" t="str">
        <f t="shared" si="3"/>
        <v>-0.3%</v>
      </c>
    </row>
    <row r="244" spans="1:5">
      <c r="A244">
        <v>2009</v>
      </c>
      <c r="B244">
        <v>6</v>
      </c>
      <c r="C244" t="s">
        <v>1809</v>
      </c>
      <c r="D244" s="7">
        <v>89.89</v>
      </c>
      <c r="E244" s="20" t="str">
        <f t="shared" si="3"/>
        <v>-0.5%</v>
      </c>
    </row>
    <row r="245" spans="1:5">
      <c r="A245">
        <v>2009</v>
      </c>
      <c r="B245">
        <v>7</v>
      </c>
      <c r="C245" t="s">
        <v>1810</v>
      </c>
      <c r="D245" s="7">
        <v>90.44</v>
      </c>
      <c r="E245" s="20" t="str">
        <f t="shared" si="3"/>
        <v>0.6%</v>
      </c>
    </row>
    <row r="246" spans="1:5">
      <c r="A246">
        <v>2009</v>
      </c>
      <c r="B246">
        <v>8</v>
      </c>
      <c r="C246" t="s">
        <v>1811</v>
      </c>
      <c r="D246" s="7">
        <v>91.72</v>
      </c>
      <c r="E246" s="20" t="str">
        <f t="shared" si="3"/>
        <v>1.4%</v>
      </c>
    </row>
    <row r="247" spans="1:5">
      <c r="A247">
        <v>2009</v>
      </c>
      <c r="B247">
        <v>9</v>
      </c>
      <c r="C247" t="s">
        <v>1812</v>
      </c>
      <c r="D247" s="7">
        <v>92.05</v>
      </c>
      <c r="E247" s="20" t="str">
        <f t="shared" si="3"/>
        <v>0.4%</v>
      </c>
    </row>
    <row r="248" spans="1:5">
      <c r="A248">
        <v>2009</v>
      </c>
      <c r="B248">
        <v>10</v>
      </c>
      <c r="C248" t="s">
        <v>1813</v>
      </c>
      <c r="D248" s="7">
        <v>93.22</v>
      </c>
      <c r="E248" s="20" t="str">
        <f t="shared" si="3"/>
        <v>1.3%</v>
      </c>
    </row>
    <row r="249" spans="1:5">
      <c r="A249">
        <v>2009</v>
      </c>
      <c r="B249">
        <v>11</v>
      </c>
      <c r="C249" t="s">
        <v>1814</v>
      </c>
      <c r="D249" s="7">
        <v>93.48</v>
      </c>
      <c r="E249" s="20" t="str">
        <f t="shared" si="3"/>
        <v>0.3%</v>
      </c>
    </row>
    <row r="250" spans="1:5">
      <c r="A250">
        <v>2009</v>
      </c>
      <c r="B250">
        <v>12</v>
      </c>
      <c r="C250" t="s">
        <v>3</v>
      </c>
      <c r="D250" s="7">
        <v>93.98</v>
      </c>
      <c r="E250" s="20" t="str">
        <f t="shared" si="3"/>
        <v>0.5%</v>
      </c>
    </row>
    <row r="251" spans="1:5">
      <c r="A251">
        <v>2010</v>
      </c>
      <c r="B251">
        <v>1</v>
      </c>
      <c r="C251" t="s">
        <v>1804</v>
      </c>
      <c r="D251" s="7">
        <v>94.66</v>
      </c>
      <c r="E251" s="20" t="str">
        <f t="shared" si="3"/>
        <v>0.7%</v>
      </c>
    </row>
    <row r="252" spans="1:5">
      <c r="A252">
        <v>2010</v>
      </c>
      <c r="B252">
        <v>2</v>
      </c>
      <c r="C252" t="s">
        <v>1805</v>
      </c>
      <c r="D252" s="7">
        <v>94.2</v>
      </c>
      <c r="E252" s="20" t="str">
        <f t="shared" si="3"/>
        <v>-0.5%</v>
      </c>
    </row>
    <row r="253" spans="1:5">
      <c r="A253">
        <v>2010</v>
      </c>
      <c r="B253">
        <v>3</v>
      </c>
      <c r="C253" t="s">
        <v>1806</v>
      </c>
      <c r="D253" s="7">
        <v>95.14</v>
      </c>
      <c r="E253" s="20" t="str">
        <f t="shared" si="3"/>
        <v>1%</v>
      </c>
    </row>
    <row r="254" spans="1:5">
      <c r="A254">
        <v>2010</v>
      </c>
      <c r="B254">
        <v>4</v>
      </c>
      <c r="C254" t="s">
        <v>1807</v>
      </c>
      <c r="D254" s="7">
        <v>96.25</v>
      </c>
      <c r="E254" s="20" t="str">
        <f t="shared" si="3"/>
        <v>1.2%</v>
      </c>
    </row>
    <row r="255" spans="1:5">
      <c r="A255">
        <v>2010</v>
      </c>
      <c r="B255">
        <v>5</v>
      </c>
      <c r="C255" t="s">
        <v>1808</v>
      </c>
      <c r="D255" s="7">
        <v>97.81</v>
      </c>
      <c r="E255" s="20" t="str">
        <f t="shared" si="3"/>
        <v>1.6%</v>
      </c>
    </row>
    <row r="256" spans="1:5">
      <c r="A256">
        <v>2010</v>
      </c>
      <c r="B256">
        <v>6</v>
      </c>
      <c r="C256" t="s">
        <v>1809</v>
      </c>
      <c r="D256" s="7">
        <v>97.96</v>
      </c>
      <c r="E256" s="20" t="str">
        <f t="shared" si="3"/>
        <v>0.2%</v>
      </c>
    </row>
    <row r="257" spans="1:5">
      <c r="A257">
        <v>2010</v>
      </c>
      <c r="B257">
        <v>7</v>
      </c>
      <c r="C257" t="s">
        <v>1810</v>
      </c>
      <c r="D257" s="7">
        <v>98.22</v>
      </c>
      <c r="E257" s="20" t="str">
        <f t="shared" si="3"/>
        <v>0.3%</v>
      </c>
    </row>
    <row r="258" spans="1:5">
      <c r="A258">
        <v>2010</v>
      </c>
      <c r="B258">
        <v>8</v>
      </c>
      <c r="C258" t="s">
        <v>1811</v>
      </c>
      <c r="D258" s="7">
        <v>98.7</v>
      </c>
      <c r="E258" s="20" t="str">
        <f t="shared" si="3"/>
        <v>0.5%</v>
      </c>
    </row>
    <row r="259" spans="1:5">
      <c r="A259">
        <v>2010</v>
      </c>
      <c r="B259">
        <v>9</v>
      </c>
      <c r="C259" t="s">
        <v>1812</v>
      </c>
      <c r="D259" s="7">
        <v>99.19</v>
      </c>
      <c r="E259" s="20" t="str">
        <f t="shared" si="3"/>
        <v>0.5%</v>
      </c>
    </row>
    <row r="260" spans="1:5">
      <c r="A260">
        <v>2010</v>
      </c>
      <c r="B260">
        <v>10</v>
      </c>
      <c r="C260" t="s">
        <v>1813</v>
      </c>
      <c r="D260" s="7">
        <v>99.92</v>
      </c>
      <c r="E260" s="20" t="str">
        <f t="shared" ref="E260:E323" si="4">ROUND((D260-D259)/D259*100,1)&amp;"%"</f>
        <v>0.7%</v>
      </c>
    </row>
    <row r="261" spans="1:5">
      <c r="A261">
        <v>2010</v>
      </c>
      <c r="B261">
        <v>11</v>
      </c>
      <c r="C261" t="s">
        <v>1814</v>
      </c>
      <c r="D261" s="7">
        <v>100.52</v>
      </c>
      <c r="E261" s="20" t="str">
        <f t="shared" si="4"/>
        <v>0.6%</v>
      </c>
    </row>
    <row r="262" spans="1:5">
      <c r="A262">
        <v>2010</v>
      </c>
      <c r="B262">
        <v>12</v>
      </c>
      <c r="C262" t="s">
        <v>3</v>
      </c>
      <c r="D262" s="7">
        <v>101.44</v>
      </c>
      <c r="E262" s="20" t="str">
        <f t="shared" si="4"/>
        <v>0.9%</v>
      </c>
    </row>
    <row r="263" spans="1:5">
      <c r="A263">
        <v>2011</v>
      </c>
      <c r="B263">
        <v>1</v>
      </c>
      <c r="C263" t="s">
        <v>1804</v>
      </c>
      <c r="D263" s="7">
        <v>101.68</v>
      </c>
      <c r="E263" s="20" t="str">
        <f t="shared" si="4"/>
        <v>0.2%</v>
      </c>
    </row>
    <row r="264" spans="1:5">
      <c r="A264">
        <v>2011</v>
      </c>
      <c r="B264">
        <v>2</v>
      </c>
      <c r="C264" t="s">
        <v>1805</v>
      </c>
      <c r="D264" s="7">
        <v>102.31</v>
      </c>
      <c r="E264" s="20" t="str">
        <f t="shared" si="4"/>
        <v>0.6%</v>
      </c>
    </row>
    <row r="265" spans="1:5">
      <c r="A265">
        <v>2011</v>
      </c>
      <c r="B265">
        <v>3</v>
      </c>
      <c r="C265" t="s">
        <v>1806</v>
      </c>
      <c r="D265" s="7">
        <v>103.23</v>
      </c>
      <c r="E265" s="20" t="str">
        <f t="shared" si="4"/>
        <v>0.9%</v>
      </c>
    </row>
    <row r="266" spans="1:5">
      <c r="A266">
        <v>2011</v>
      </c>
      <c r="B266">
        <v>4</v>
      </c>
      <c r="C266" t="s">
        <v>1807</v>
      </c>
      <c r="D266" s="7">
        <v>103.76</v>
      </c>
      <c r="E266" s="20" t="str">
        <f t="shared" si="4"/>
        <v>0.5%</v>
      </c>
    </row>
    <row r="267" spans="1:5">
      <c r="A267">
        <v>2011</v>
      </c>
      <c r="B267">
        <v>5</v>
      </c>
      <c r="C267" t="s">
        <v>1808</v>
      </c>
      <c r="D267" s="7">
        <v>104.35</v>
      </c>
      <c r="E267" s="20" t="str">
        <f t="shared" si="4"/>
        <v>0.6%</v>
      </c>
    </row>
    <row r="268" spans="1:5">
      <c r="A268">
        <v>2011</v>
      </c>
      <c r="B268">
        <v>6</v>
      </c>
      <c r="C268" t="s">
        <v>1809</v>
      </c>
      <c r="D268" s="7">
        <v>104.84</v>
      </c>
      <c r="E268" s="20" t="str">
        <f t="shared" si="4"/>
        <v>0.5%</v>
      </c>
    </row>
    <row r="269" spans="1:5">
      <c r="A269">
        <v>2011</v>
      </c>
      <c r="B269">
        <v>7</v>
      </c>
      <c r="C269" t="s">
        <v>1810</v>
      </c>
      <c r="D269" s="7">
        <v>105.73</v>
      </c>
      <c r="E269" s="20" t="str">
        <f t="shared" si="4"/>
        <v>0.8%</v>
      </c>
    </row>
    <row r="270" spans="1:5">
      <c r="A270">
        <v>2011</v>
      </c>
      <c r="B270">
        <v>8</v>
      </c>
      <c r="C270" t="s">
        <v>1811</v>
      </c>
      <c r="D270" s="7">
        <v>105.52</v>
      </c>
      <c r="E270" s="20" t="str">
        <f t="shared" si="4"/>
        <v>-0.2%</v>
      </c>
    </row>
    <row r="271" spans="1:5">
      <c r="A271">
        <v>2011</v>
      </c>
      <c r="B271">
        <v>9</v>
      </c>
      <c r="C271" t="s">
        <v>1812</v>
      </c>
      <c r="D271" s="7">
        <v>106.95</v>
      </c>
      <c r="E271" s="20" t="str">
        <f t="shared" si="4"/>
        <v>1.4%</v>
      </c>
    </row>
    <row r="272" spans="1:5">
      <c r="A272">
        <v>2011</v>
      </c>
      <c r="B272">
        <v>10</v>
      </c>
      <c r="C272" t="s">
        <v>1813</v>
      </c>
      <c r="D272" s="7">
        <v>108.41</v>
      </c>
      <c r="E272" s="20" t="str">
        <f t="shared" si="4"/>
        <v>1.4%</v>
      </c>
    </row>
    <row r="273" spans="1:5">
      <c r="A273">
        <v>2011</v>
      </c>
      <c r="B273">
        <v>11</v>
      </c>
      <c r="C273" t="s">
        <v>1814</v>
      </c>
      <c r="D273" s="7">
        <v>110.16</v>
      </c>
      <c r="E273" s="20" t="str">
        <f t="shared" si="4"/>
        <v>1.6%</v>
      </c>
    </row>
    <row r="274" spans="1:5">
      <c r="A274">
        <v>2011</v>
      </c>
      <c r="B274">
        <v>12</v>
      </c>
      <c r="C274" t="s">
        <v>3</v>
      </c>
      <c r="D274" s="7">
        <v>111.03</v>
      </c>
      <c r="E274" s="20" t="str">
        <f t="shared" si="4"/>
        <v>0.8%</v>
      </c>
    </row>
    <row r="275" spans="1:5">
      <c r="A275">
        <v>2012</v>
      </c>
      <c r="B275">
        <v>1</v>
      </c>
      <c r="C275" t="s">
        <v>1804</v>
      </c>
      <c r="D275" s="7">
        <v>111.86</v>
      </c>
      <c r="E275" s="20" t="str">
        <f t="shared" si="4"/>
        <v>0.7%</v>
      </c>
    </row>
    <row r="276" spans="1:5">
      <c r="A276">
        <v>2012</v>
      </c>
      <c r="B276">
        <v>2</v>
      </c>
      <c r="C276" t="s">
        <v>1805</v>
      </c>
      <c r="D276" s="7">
        <v>112.58</v>
      </c>
      <c r="E276" s="20" t="str">
        <f t="shared" si="4"/>
        <v>0.6%</v>
      </c>
    </row>
    <row r="277" spans="1:5">
      <c r="A277">
        <v>2012</v>
      </c>
      <c r="B277">
        <v>3</v>
      </c>
      <c r="C277" t="s">
        <v>1806</v>
      </c>
      <c r="D277" s="7">
        <v>113.77</v>
      </c>
      <c r="E277" s="20" t="str">
        <f t="shared" si="4"/>
        <v>1.1%</v>
      </c>
    </row>
    <row r="278" spans="1:5">
      <c r="A278">
        <v>2012</v>
      </c>
      <c r="B278">
        <v>4</v>
      </c>
      <c r="C278" t="s">
        <v>1807</v>
      </c>
      <c r="D278" s="7">
        <v>114.51</v>
      </c>
      <c r="E278" s="20" t="str">
        <f t="shared" si="4"/>
        <v>0.7%</v>
      </c>
    </row>
    <row r="279" spans="1:5">
      <c r="A279">
        <v>2012</v>
      </c>
      <c r="B279">
        <v>5</v>
      </c>
      <c r="C279" t="s">
        <v>1808</v>
      </c>
      <c r="D279" s="7">
        <v>115.74</v>
      </c>
      <c r="E279" s="20" t="str">
        <f t="shared" si="4"/>
        <v>1.1%</v>
      </c>
    </row>
    <row r="280" spans="1:5">
      <c r="A280">
        <v>2012</v>
      </c>
      <c r="B280">
        <v>6</v>
      </c>
      <c r="C280" t="s">
        <v>1809</v>
      </c>
      <c r="D280" s="7">
        <v>116.58</v>
      </c>
      <c r="E280" s="20" t="str">
        <f t="shared" si="4"/>
        <v>0.7%</v>
      </c>
    </row>
    <row r="281" spans="1:5">
      <c r="A281">
        <v>2012</v>
      </c>
      <c r="B281">
        <v>7</v>
      </c>
      <c r="C281" t="s">
        <v>1810</v>
      </c>
      <c r="D281" s="7">
        <v>117.46</v>
      </c>
      <c r="E281" s="20" t="str">
        <f t="shared" si="4"/>
        <v>0.8%</v>
      </c>
    </row>
    <row r="282" spans="1:5">
      <c r="A282">
        <v>2012</v>
      </c>
      <c r="B282">
        <v>8</v>
      </c>
      <c r="C282" t="s">
        <v>1811</v>
      </c>
      <c r="D282" s="7">
        <v>118.71</v>
      </c>
      <c r="E282" s="20" t="str">
        <f t="shared" si="4"/>
        <v>1.1%</v>
      </c>
    </row>
    <row r="283" spans="1:5">
      <c r="A283">
        <v>2012</v>
      </c>
      <c r="B283">
        <v>9</v>
      </c>
      <c r="C283" t="s">
        <v>1812</v>
      </c>
      <c r="D283" s="7">
        <v>118.69</v>
      </c>
      <c r="E283" s="20" t="str">
        <f t="shared" si="4"/>
        <v>0%</v>
      </c>
    </row>
    <row r="284" spans="1:5">
      <c r="A284">
        <v>2012</v>
      </c>
      <c r="B284">
        <v>10</v>
      </c>
      <c r="C284" t="s">
        <v>1813</v>
      </c>
      <c r="D284" s="7">
        <v>118.63</v>
      </c>
      <c r="E284" s="20" t="str">
        <f t="shared" si="4"/>
        <v>-0.1%</v>
      </c>
    </row>
    <row r="285" spans="1:5">
      <c r="A285">
        <v>2012</v>
      </c>
      <c r="B285">
        <v>11</v>
      </c>
      <c r="C285" t="s">
        <v>1814</v>
      </c>
      <c r="D285" s="7">
        <v>118.22</v>
      </c>
      <c r="E285" s="20" t="str">
        <f t="shared" si="4"/>
        <v>-0.3%</v>
      </c>
    </row>
    <row r="286" spans="1:5">
      <c r="A286">
        <v>2012</v>
      </c>
      <c r="B286">
        <v>12</v>
      </c>
      <c r="C286" t="s">
        <v>3</v>
      </c>
      <c r="D286" s="7">
        <v>118.63</v>
      </c>
      <c r="E286" s="20" t="str">
        <f t="shared" si="4"/>
        <v>0.3%</v>
      </c>
    </row>
    <row r="287" spans="1:5">
      <c r="A287">
        <v>2013</v>
      </c>
      <c r="B287">
        <v>1</v>
      </c>
      <c r="C287" t="s">
        <v>1804</v>
      </c>
      <c r="D287" s="7">
        <v>117.9</v>
      </c>
      <c r="E287" s="20" t="str">
        <f t="shared" si="4"/>
        <v>-0.6%</v>
      </c>
    </row>
    <row r="288" spans="1:5">
      <c r="A288">
        <v>2013</v>
      </c>
      <c r="B288">
        <v>2</v>
      </c>
      <c r="C288" t="s">
        <v>1805</v>
      </c>
      <c r="D288" s="7">
        <v>118.21</v>
      </c>
      <c r="E288" s="20" t="str">
        <f t="shared" si="4"/>
        <v>0.3%</v>
      </c>
    </row>
    <row r="289" spans="1:5">
      <c r="A289">
        <v>2013</v>
      </c>
      <c r="B289">
        <v>3</v>
      </c>
      <c r="C289" t="s">
        <v>1806</v>
      </c>
      <c r="D289" s="7">
        <v>118.56</v>
      </c>
      <c r="E289" s="20" t="str">
        <f t="shared" si="4"/>
        <v>0.3%</v>
      </c>
    </row>
    <row r="290" spans="1:5">
      <c r="A290">
        <v>2013</v>
      </c>
      <c r="B290">
        <v>4</v>
      </c>
      <c r="C290" t="s">
        <v>1807</v>
      </c>
      <c r="D290" s="7">
        <v>118.83</v>
      </c>
      <c r="E290" s="20" t="str">
        <f t="shared" si="4"/>
        <v>0.2%</v>
      </c>
    </row>
    <row r="291" spans="1:5">
      <c r="A291">
        <v>2013</v>
      </c>
      <c r="B291">
        <v>5</v>
      </c>
      <c r="C291" t="s">
        <v>1808</v>
      </c>
      <c r="D291" s="7">
        <v>120.72</v>
      </c>
      <c r="E291" s="20" t="str">
        <f t="shared" si="4"/>
        <v>1.6%</v>
      </c>
    </row>
    <row r="292" spans="1:5">
      <c r="A292">
        <v>2013</v>
      </c>
      <c r="B292">
        <v>6</v>
      </c>
      <c r="C292" t="s">
        <v>1809</v>
      </c>
      <c r="D292" s="7">
        <v>122.7</v>
      </c>
      <c r="E292" s="20" t="str">
        <f t="shared" si="4"/>
        <v>1.6%</v>
      </c>
    </row>
    <row r="293" spans="1:5">
      <c r="A293">
        <v>2013</v>
      </c>
      <c r="B293">
        <v>7</v>
      </c>
      <c r="C293" t="s">
        <v>1810</v>
      </c>
      <c r="D293" s="7">
        <v>122.46</v>
      </c>
      <c r="E293" s="20" t="str">
        <f t="shared" si="4"/>
        <v>-0.2%</v>
      </c>
    </row>
    <row r="294" spans="1:5">
      <c r="A294">
        <v>2013</v>
      </c>
      <c r="B294">
        <v>8</v>
      </c>
      <c r="C294" t="s">
        <v>1811</v>
      </c>
      <c r="D294" s="7">
        <v>124.48</v>
      </c>
      <c r="E294" s="20" t="str">
        <f t="shared" si="4"/>
        <v>1.6%</v>
      </c>
    </row>
    <row r="295" spans="1:5">
      <c r="A295">
        <v>2013</v>
      </c>
      <c r="B295">
        <v>9</v>
      </c>
      <c r="C295" t="s">
        <v>1812</v>
      </c>
      <c r="D295" s="7">
        <v>124.52</v>
      </c>
      <c r="E295" s="20" t="str">
        <f t="shared" si="4"/>
        <v>0%</v>
      </c>
    </row>
    <row r="296" spans="1:5">
      <c r="A296">
        <v>2013</v>
      </c>
      <c r="B296">
        <v>10</v>
      </c>
      <c r="C296" t="s">
        <v>1813</v>
      </c>
      <c r="D296" s="7">
        <v>124.12</v>
      </c>
      <c r="E296" s="20" t="str">
        <f t="shared" si="4"/>
        <v>-0.3%</v>
      </c>
    </row>
    <row r="297" spans="1:5">
      <c r="A297">
        <v>2013</v>
      </c>
      <c r="B297">
        <v>11</v>
      </c>
      <c r="C297" t="s">
        <v>1814</v>
      </c>
      <c r="D297" s="7">
        <v>124.2</v>
      </c>
      <c r="E297" s="20" t="str">
        <f t="shared" si="4"/>
        <v>0.1%</v>
      </c>
    </row>
    <row r="298" spans="1:5">
      <c r="A298">
        <v>2013</v>
      </c>
      <c r="B298">
        <v>12</v>
      </c>
      <c r="C298" t="s">
        <v>3</v>
      </c>
      <c r="D298" s="7">
        <v>123.93</v>
      </c>
      <c r="E298" s="20" t="str">
        <f t="shared" si="4"/>
        <v>-0.2%</v>
      </c>
    </row>
    <row r="299" spans="1:5">
      <c r="A299">
        <v>2014</v>
      </c>
      <c r="B299">
        <v>1</v>
      </c>
      <c r="C299" t="s">
        <v>1804</v>
      </c>
      <c r="D299" s="7">
        <v>122.43</v>
      </c>
      <c r="E299" s="20" t="str">
        <f t="shared" si="4"/>
        <v>-1.2%</v>
      </c>
    </row>
    <row r="300" spans="1:5">
      <c r="A300">
        <v>2014</v>
      </c>
      <c r="B300">
        <v>2</v>
      </c>
      <c r="C300" t="s">
        <v>1805</v>
      </c>
      <c r="D300" s="7">
        <v>122.21</v>
      </c>
      <c r="E300" s="20" t="str">
        <f t="shared" si="4"/>
        <v>-0.2%</v>
      </c>
    </row>
    <row r="301" spans="1:5">
      <c r="A301">
        <v>2014</v>
      </c>
      <c r="B301">
        <v>3</v>
      </c>
      <c r="C301" t="s">
        <v>1806</v>
      </c>
      <c r="D301" s="7">
        <v>121.25</v>
      </c>
      <c r="E301" s="20" t="str">
        <f t="shared" si="4"/>
        <v>-0.8%</v>
      </c>
    </row>
    <row r="302" spans="1:5">
      <c r="A302">
        <v>2014</v>
      </c>
      <c r="B302">
        <v>4</v>
      </c>
      <c r="C302" t="s">
        <v>1807</v>
      </c>
      <c r="D302" s="7">
        <v>121.03</v>
      </c>
      <c r="E302" s="20" t="str">
        <f t="shared" si="4"/>
        <v>-0.2%</v>
      </c>
    </row>
    <row r="303" spans="1:5">
      <c r="A303">
        <v>2014</v>
      </c>
      <c r="B303">
        <v>5</v>
      </c>
      <c r="C303" t="s">
        <v>1808</v>
      </c>
      <c r="D303" s="7">
        <v>122.09</v>
      </c>
      <c r="E303" s="20" t="str">
        <f t="shared" si="4"/>
        <v>0.9%</v>
      </c>
    </row>
    <row r="304" spans="1:5">
      <c r="A304">
        <v>2014</v>
      </c>
      <c r="B304">
        <v>6</v>
      </c>
      <c r="C304" t="s">
        <v>1809</v>
      </c>
      <c r="D304" s="7">
        <v>121.5</v>
      </c>
      <c r="E304" s="20" t="str">
        <f t="shared" si="4"/>
        <v>-0.5%</v>
      </c>
    </row>
    <row r="305" spans="1:5">
      <c r="A305">
        <v>2014</v>
      </c>
      <c r="B305">
        <v>7</v>
      </c>
      <c r="C305" t="s">
        <v>1810</v>
      </c>
      <c r="D305" s="7">
        <v>121.01</v>
      </c>
      <c r="E305" s="20" t="str">
        <f t="shared" si="4"/>
        <v>-0.4%</v>
      </c>
    </row>
    <row r="306" spans="1:5">
      <c r="A306">
        <v>2014</v>
      </c>
      <c r="B306">
        <v>8</v>
      </c>
      <c r="C306" t="s">
        <v>1811</v>
      </c>
      <c r="D306" s="7">
        <v>121.48</v>
      </c>
      <c r="E306" s="20" t="str">
        <f t="shared" si="4"/>
        <v>0.4%</v>
      </c>
    </row>
    <row r="307" spans="1:5">
      <c r="A307">
        <v>2014</v>
      </c>
      <c r="B307">
        <v>9</v>
      </c>
      <c r="C307" t="s">
        <v>1812</v>
      </c>
      <c r="D307" s="7">
        <v>121.85</v>
      </c>
      <c r="E307" s="20" t="str">
        <f t="shared" si="4"/>
        <v>0.3%</v>
      </c>
    </row>
    <row r="308" spans="1:5">
      <c r="A308">
        <v>2014</v>
      </c>
      <c r="B308">
        <v>10</v>
      </c>
      <c r="C308" t="s">
        <v>1813</v>
      </c>
      <c r="D308" s="7">
        <v>122.23</v>
      </c>
      <c r="E308" s="20" t="str">
        <f t="shared" si="4"/>
        <v>0.3%</v>
      </c>
    </row>
    <row r="309" spans="1:5">
      <c r="A309">
        <v>2014</v>
      </c>
      <c r="B309">
        <v>11</v>
      </c>
      <c r="C309" t="s">
        <v>1814</v>
      </c>
      <c r="D309" s="7">
        <v>122.84</v>
      </c>
      <c r="E309" s="20" t="str">
        <f t="shared" si="4"/>
        <v>0.5%</v>
      </c>
    </row>
    <row r="310" spans="1:5">
      <c r="A310">
        <v>2014</v>
      </c>
      <c r="B310">
        <v>12</v>
      </c>
      <c r="C310" t="s">
        <v>3</v>
      </c>
      <c r="D310" s="7">
        <v>121.43</v>
      </c>
      <c r="E310" s="20" t="str">
        <f t="shared" si="4"/>
        <v>-1.1%</v>
      </c>
    </row>
    <row r="311" spans="1:5">
      <c r="A311">
        <v>2015</v>
      </c>
      <c r="B311">
        <v>1</v>
      </c>
      <c r="C311" t="s">
        <v>1804</v>
      </c>
      <c r="D311" s="7">
        <v>120.97</v>
      </c>
      <c r="E311" s="20" t="str">
        <f t="shared" si="4"/>
        <v>-0.4%</v>
      </c>
    </row>
    <row r="312" spans="1:5">
      <c r="A312">
        <v>2015</v>
      </c>
      <c r="B312">
        <v>2</v>
      </c>
      <c r="C312" t="s">
        <v>1805</v>
      </c>
      <c r="D312" s="7">
        <v>120.73</v>
      </c>
      <c r="E312" s="20" t="str">
        <f t="shared" si="4"/>
        <v>-0.2%</v>
      </c>
    </row>
    <row r="313" spans="1:5">
      <c r="A313">
        <v>2015</v>
      </c>
      <c r="B313">
        <v>3</v>
      </c>
      <c r="C313" t="s">
        <v>1806</v>
      </c>
      <c r="D313" s="7">
        <v>121.54</v>
      </c>
      <c r="E313" s="20" t="str">
        <f t="shared" si="4"/>
        <v>0.7%</v>
      </c>
    </row>
    <row r="314" spans="1:5">
      <c r="A314">
        <v>2015</v>
      </c>
      <c r="B314">
        <v>4</v>
      </c>
      <c r="C314" t="s">
        <v>1807</v>
      </c>
      <c r="D314" s="7">
        <v>122.61</v>
      </c>
      <c r="E314" s="20" t="str">
        <f t="shared" si="4"/>
        <v>0.9%</v>
      </c>
    </row>
    <row r="315" spans="1:5">
      <c r="A315">
        <v>2015</v>
      </c>
      <c r="B315">
        <v>5</v>
      </c>
      <c r="C315" t="s">
        <v>1808</v>
      </c>
      <c r="D315" s="7">
        <v>124.03</v>
      </c>
      <c r="E315" s="20" t="str">
        <f t="shared" si="4"/>
        <v>1.2%</v>
      </c>
    </row>
    <row r="316" spans="1:5">
      <c r="A316">
        <v>2015</v>
      </c>
      <c r="B316">
        <v>6</v>
      </c>
      <c r="C316" t="s">
        <v>1809</v>
      </c>
      <c r="D316" s="7">
        <v>124.37</v>
      </c>
      <c r="E316" s="20" t="str">
        <f t="shared" si="4"/>
        <v>0.3%</v>
      </c>
    </row>
    <row r="317" spans="1:5">
      <c r="A317">
        <v>2015</v>
      </c>
      <c r="B317">
        <v>7</v>
      </c>
      <c r="C317" t="s">
        <v>1810</v>
      </c>
      <c r="D317" s="7">
        <v>124.44</v>
      </c>
      <c r="E317" s="20" t="str">
        <f t="shared" si="4"/>
        <v>0.1%</v>
      </c>
    </row>
    <row r="318" spans="1:5">
      <c r="A318">
        <v>2015</v>
      </c>
      <c r="B318">
        <v>8</v>
      </c>
      <c r="C318" t="s">
        <v>1811</v>
      </c>
      <c r="D318" s="7">
        <v>124.76</v>
      </c>
      <c r="E318" s="20" t="str">
        <f t="shared" si="4"/>
        <v>0.3%</v>
      </c>
    </row>
    <row r="319" spans="1:5">
      <c r="A319">
        <v>2015</v>
      </c>
      <c r="B319">
        <v>9</v>
      </c>
      <c r="C319" t="s">
        <v>1812</v>
      </c>
      <c r="D319" s="7">
        <v>124.54</v>
      </c>
      <c r="E319" s="20" t="str">
        <f t="shared" si="4"/>
        <v>-0.2%</v>
      </c>
    </row>
    <row r="320" spans="1:5">
      <c r="A320">
        <v>2015</v>
      </c>
      <c r="B320">
        <v>10</v>
      </c>
      <c r="C320" t="s">
        <v>1813</v>
      </c>
      <c r="D320" s="7">
        <v>124.84</v>
      </c>
      <c r="E320" s="20" t="str">
        <f t="shared" si="4"/>
        <v>0.2%</v>
      </c>
    </row>
    <row r="321" spans="1:5">
      <c r="A321">
        <v>2015</v>
      </c>
      <c r="B321">
        <v>11</v>
      </c>
      <c r="C321" t="s">
        <v>1814</v>
      </c>
      <c r="D321" s="7">
        <v>124.48</v>
      </c>
      <c r="E321" s="20" t="str">
        <f t="shared" si="4"/>
        <v>-0.3%</v>
      </c>
    </row>
    <row r="322" spans="1:5">
      <c r="A322">
        <v>2015</v>
      </c>
      <c r="B322">
        <v>12</v>
      </c>
      <c r="C322" t="s">
        <v>3</v>
      </c>
      <c r="D322" s="7">
        <v>124.86</v>
      </c>
      <c r="E322" s="20" t="str">
        <f t="shared" si="4"/>
        <v>0.3%</v>
      </c>
    </row>
    <row r="323" spans="1:5">
      <c r="A323">
        <v>2016</v>
      </c>
      <c r="B323">
        <v>1</v>
      </c>
      <c r="C323" t="s">
        <v>1804</v>
      </c>
      <c r="D323" s="7">
        <v>126.33</v>
      </c>
      <c r="E323" s="20" t="str">
        <f t="shared" si="4"/>
        <v>1.2%</v>
      </c>
    </row>
    <row r="324" spans="1:5">
      <c r="A324">
        <v>2016</v>
      </c>
      <c r="B324">
        <v>2</v>
      </c>
      <c r="C324" t="s">
        <v>1805</v>
      </c>
      <c r="D324" s="7">
        <v>127.27</v>
      </c>
      <c r="E324" s="20" t="str">
        <f t="shared" ref="E324:E354" si="5">ROUND((D324-D323)/D323*100,1)&amp;"%"</f>
        <v>0.7%</v>
      </c>
    </row>
    <row r="325" spans="1:5">
      <c r="A325">
        <v>2016</v>
      </c>
      <c r="B325">
        <v>3</v>
      </c>
      <c r="C325" t="s">
        <v>1806</v>
      </c>
      <c r="D325" s="7">
        <v>126.71</v>
      </c>
      <c r="E325" s="20" t="str">
        <f t="shared" si="5"/>
        <v>-0.4%</v>
      </c>
    </row>
    <row r="326" spans="1:5">
      <c r="A326">
        <v>2016</v>
      </c>
      <c r="B326">
        <v>4</v>
      </c>
      <c r="C326" t="s">
        <v>1807</v>
      </c>
      <c r="D326" s="7">
        <v>127.17</v>
      </c>
      <c r="E326" s="20" t="str">
        <f t="shared" si="5"/>
        <v>0.4%</v>
      </c>
    </row>
    <row r="327" spans="1:5">
      <c r="A327">
        <v>2016</v>
      </c>
      <c r="B327">
        <v>5</v>
      </c>
      <c r="C327" t="s">
        <v>1808</v>
      </c>
      <c r="D327" s="7">
        <v>126.56</v>
      </c>
      <c r="E327" s="20" t="str">
        <f t="shared" si="5"/>
        <v>-0.5%</v>
      </c>
    </row>
    <row r="328" spans="1:5">
      <c r="A328">
        <v>2016</v>
      </c>
      <c r="B328">
        <v>6</v>
      </c>
      <c r="C328" t="s">
        <v>1809</v>
      </c>
      <c r="D328" s="7">
        <v>126.86</v>
      </c>
      <c r="E328" s="20" t="str">
        <f t="shared" si="5"/>
        <v>0.2%</v>
      </c>
    </row>
    <row r="329" spans="1:5">
      <c r="A329">
        <v>2016</v>
      </c>
      <c r="B329">
        <v>7</v>
      </c>
      <c r="C329" t="s">
        <v>1810</v>
      </c>
      <c r="D329" s="7">
        <v>126.32</v>
      </c>
      <c r="E329" s="20" t="str">
        <f t="shared" si="5"/>
        <v>-0.4%</v>
      </c>
    </row>
    <row r="330" spans="1:5">
      <c r="A330">
        <v>2016</v>
      </c>
      <c r="B330">
        <v>8</v>
      </c>
      <c r="C330" t="s">
        <v>1811</v>
      </c>
      <c r="D330" s="7">
        <v>126.04</v>
      </c>
      <c r="E330" s="20" t="str">
        <f t="shared" si="5"/>
        <v>-0.2%</v>
      </c>
    </row>
    <row r="331" spans="1:5">
      <c r="A331">
        <v>2016</v>
      </c>
      <c r="B331">
        <v>9</v>
      </c>
      <c r="C331" t="s">
        <v>1812</v>
      </c>
      <c r="D331" s="7">
        <v>124.27</v>
      </c>
      <c r="E331" s="20" t="str">
        <f t="shared" si="5"/>
        <v>-1.4%</v>
      </c>
    </row>
    <row r="332" spans="1:5">
      <c r="A332">
        <v>2016</v>
      </c>
      <c r="B332">
        <v>10</v>
      </c>
      <c r="C332" t="s">
        <v>1813</v>
      </c>
      <c r="D332" s="7">
        <v>123.65</v>
      </c>
      <c r="E332" s="20" t="str">
        <f t="shared" si="5"/>
        <v>-0.5%</v>
      </c>
    </row>
    <row r="333" spans="1:5">
      <c r="A333">
        <v>2016</v>
      </c>
      <c r="B333">
        <v>11</v>
      </c>
      <c r="C333" t="s">
        <v>1814</v>
      </c>
      <c r="D333" s="7">
        <v>119.66</v>
      </c>
      <c r="E333" s="20" t="str">
        <f t="shared" si="5"/>
        <v>-3.2%</v>
      </c>
    </row>
    <row r="334" spans="1:5">
      <c r="A334">
        <v>2016</v>
      </c>
      <c r="B334">
        <v>12</v>
      </c>
      <c r="C334" t="s">
        <v>3</v>
      </c>
      <c r="D334" s="7">
        <v>119.79</v>
      </c>
      <c r="E334" s="20" t="str">
        <f t="shared" si="5"/>
        <v>0.1%</v>
      </c>
    </row>
    <row r="335" spans="1:5">
      <c r="A335">
        <v>2017</v>
      </c>
      <c r="B335">
        <v>1</v>
      </c>
      <c r="C335" t="s">
        <v>1804</v>
      </c>
      <c r="D335" s="7">
        <v>118.83</v>
      </c>
      <c r="E335" s="20" t="str">
        <f t="shared" si="5"/>
        <v>-0.8%</v>
      </c>
    </row>
    <row r="336" spans="1:5">
      <c r="A336">
        <v>2017</v>
      </c>
      <c r="B336">
        <v>2</v>
      </c>
      <c r="C336" t="s">
        <v>1805</v>
      </c>
      <c r="D336" s="7">
        <v>121.27</v>
      </c>
      <c r="E336" s="20" t="str">
        <f t="shared" si="5"/>
        <v>2.1%</v>
      </c>
    </row>
    <row r="337" spans="1:5">
      <c r="A337">
        <v>2017</v>
      </c>
      <c r="B337">
        <v>3</v>
      </c>
      <c r="C337" t="s">
        <v>1806</v>
      </c>
      <c r="D337" s="7">
        <v>119.85</v>
      </c>
      <c r="E337" s="20" t="str">
        <f t="shared" si="5"/>
        <v>-1.2%</v>
      </c>
    </row>
    <row r="338" spans="1:5">
      <c r="A338">
        <v>2017</v>
      </c>
      <c r="B338">
        <v>4</v>
      </c>
      <c r="C338" t="s">
        <v>1807</v>
      </c>
      <c r="D338" s="7">
        <v>120.93</v>
      </c>
      <c r="E338" s="20" t="str">
        <f t="shared" si="5"/>
        <v>0.9%</v>
      </c>
    </row>
    <row r="339" spans="1:5">
      <c r="A339">
        <v>2017</v>
      </c>
      <c r="B339">
        <v>5</v>
      </c>
      <c r="C339" t="s">
        <v>1808</v>
      </c>
      <c r="D339" s="7">
        <v>120.74</v>
      </c>
      <c r="E339" s="20" t="str">
        <f t="shared" si="5"/>
        <v>-0.2%</v>
      </c>
    </row>
    <row r="340" spans="1:5">
      <c r="A340">
        <v>2017</v>
      </c>
      <c r="B340">
        <v>6</v>
      </c>
      <c r="C340" t="s">
        <v>1809</v>
      </c>
      <c r="D340" s="7">
        <v>120.58</v>
      </c>
      <c r="E340" s="20" t="str">
        <f t="shared" si="5"/>
        <v>-0.1%</v>
      </c>
    </row>
    <row r="341" spans="1:5">
      <c r="A341">
        <v>2017</v>
      </c>
      <c r="B341">
        <v>7</v>
      </c>
      <c r="C341" t="s">
        <v>1810</v>
      </c>
      <c r="D341" s="7">
        <v>120.89</v>
      </c>
      <c r="E341" s="20" t="str">
        <f t="shared" si="5"/>
        <v>0.3%</v>
      </c>
    </row>
    <row r="342" spans="1:5">
      <c r="A342">
        <v>2017</v>
      </c>
      <c r="B342">
        <v>8</v>
      </c>
      <c r="C342" t="s">
        <v>1811</v>
      </c>
      <c r="D342" s="7">
        <v>120.83</v>
      </c>
      <c r="E342" s="20" t="str">
        <f t="shared" si="5"/>
        <v>0%</v>
      </c>
    </row>
    <row r="343" spans="1:5">
      <c r="A343">
        <v>2017</v>
      </c>
      <c r="B343">
        <v>9</v>
      </c>
      <c r="C343" t="s">
        <v>1812</v>
      </c>
      <c r="D343" s="7">
        <v>122.4</v>
      </c>
      <c r="E343" s="20" t="str">
        <f t="shared" si="5"/>
        <v>1.3%</v>
      </c>
    </row>
    <row r="344" spans="1:5">
      <c r="A344">
        <v>2017</v>
      </c>
      <c r="B344">
        <v>10</v>
      </c>
      <c r="C344" t="s">
        <v>1813</v>
      </c>
      <c r="D344" s="7">
        <v>122.21</v>
      </c>
      <c r="E344" s="20" t="str">
        <f t="shared" si="5"/>
        <v>-0.2%</v>
      </c>
    </row>
    <row r="345" spans="1:5">
      <c r="A345">
        <v>2017</v>
      </c>
      <c r="B345">
        <v>11</v>
      </c>
      <c r="C345" t="s">
        <v>1814</v>
      </c>
      <c r="D345" s="7">
        <v>123.11</v>
      </c>
      <c r="E345" s="20" t="str">
        <f t="shared" si="5"/>
        <v>0.7%</v>
      </c>
    </row>
    <row r="346" spans="1:5">
      <c r="A346">
        <v>2017</v>
      </c>
      <c r="B346">
        <v>12</v>
      </c>
      <c r="C346" t="s">
        <v>3</v>
      </c>
      <c r="D346" s="7">
        <v>123.53</v>
      </c>
      <c r="E346" s="20" t="str">
        <f t="shared" si="5"/>
        <v>0.3%</v>
      </c>
    </row>
    <row r="347" spans="1:5">
      <c r="A347">
        <v>2018</v>
      </c>
      <c r="B347">
        <v>1</v>
      </c>
      <c r="C347" t="s">
        <v>1804</v>
      </c>
      <c r="D347" s="7">
        <v>124.07</v>
      </c>
      <c r="E347" s="20" t="str">
        <f t="shared" si="5"/>
        <v>0.4%</v>
      </c>
    </row>
    <row r="348" spans="1:5">
      <c r="A348">
        <v>2018</v>
      </c>
      <c r="B348">
        <v>2</v>
      </c>
      <c r="C348" t="s">
        <v>1805</v>
      </c>
      <c r="D348" s="7">
        <v>124.38</v>
      </c>
      <c r="E348" s="20" t="str">
        <f t="shared" si="5"/>
        <v>0.2%</v>
      </c>
    </row>
    <row r="349" spans="1:5">
      <c r="A349">
        <v>2018</v>
      </c>
      <c r="B349">
        <v>3</v>
      </c>
      <c r="C349" t="s">
        <v>1806</v>
      </c>
      <c r="D349" s="7">
        <v>124.76</v>
      </c>
      <c r="E349" s="20" t="str">
        <f t="shared" si="5"/>
        <v>0.3%</v>
      </c>
    </row>
    <row r="350" spans="1:5">
      <c r="A350">
        <v>2018</v>
      </c>
      <c r="B350">
        <v>4</v>
      </c>
      <c r="C350" t="s">
        <v>1807</v>
      </c>
      <c r="D350" s="7">
        <v>124.11</v>
      </c>
      <c r="E350" s="20" t="str">
        <f t="shared" si="5"/>
        <v>-0.5%</v>
      </c>
    </row>
    <row r="351" spans="1:5">
      <c r="A351">
        <v>2018</v>
      </c>
      <c r="B351">
        <v>5</v>
      </c>
      <c r="C351" t="s">
        <v>1808</v>
      </c>
      <c r="D351" s="7">
        <v>124.3</v>
      </c>
      <c r="E351" s="20" t="str">
        <f t="shared" si="5"/>
        <v>0.2%</v>
      </c>
    </row>
    <row r="352" spans="1:5">
      <c r="A352">
        <v>2018</v>
      </c>
      <c r="B352">
        <v>6</v>
      </c>
      <c r="C352" t="s">
        <v>1809</v>
      </c>
      <c r="D352" s="7">
        <v>124.48</v>
      </c>
      <c r="E352" s="20" t="str">
        <f t="shared" si="5"/>
        <v>0.1%</v>
      </c>
    </row>
    <row r="353" spans="1:5">
      <c r="A353">
        <v>2018</v>
      </c>
      <c r="B353">
        <v>7</v>
      </c>
      <c r="C353" t="s">
        <v>1810</v>
      </c>
      <c r="D353" s="7">
        <v>124.14</v>
      </c>
      <c r="E353" s="20" t="str">
        <f t="shared" si="5"/>
        <v>-0.3%</v>
      </c>
    </row>
    <row r="354" spans="1:5">
      <c r="A354">
        <v>2018</v>
      </c>
      <c r="B354">
        <v>8</v>
      </c>
      <c r="C354" t="s">
        <v>1811</v>
      </c>
      <c r="D354" s="7">
        <v>124.24</v>
      </c>
      <c r="E354" s="20" t="str">
        <f t="shared" si="5"/>
        <v>0.1%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N118"/>
  <sheetViews>
    <sheetView topLeftCell="A96" workbookViewId="0">
      <selection activeCell="A118" sqref="A118"/>
    </sheetView>
  </sheetViews>
  <sheetFormatPr baseColWidth="10" defaultRowHeight="14.4"/>
  <cols>
    <col min="1" max="1" width="5" bestFit="1" customWidth="1"/>
    <col min="2" max="2" width="4.88671875" bestFit="1" customWidth="1"/>
    <col min="3" max="3" width="8.109375" bestFit="1" customWidth="1"/>
    <col min="4" max="4" width="17.33203125" bestFit="1" customWidth="1"/>
    <col min="5" max="5" width="13.88671875" bestFit="1" customWidth="1"/>
    <col min="6" max="6" width="27.6640625" bestFit="1" customWidth="1"/>
    <col min="7" max="7" width="31.5546875" bestFit="1" customWidth="1"/>
    <col min="8" max="8" width="28" bestFit="1" customWidth="1"/>
    <col min="9" max="9" width="18.33203125" bestFit="1" customWidth="1"/>
    <col min="10" max="10" width="27.109375" bestFit="1" customWidth="1"/>
    <col min="11" max="11" width="12" bestFit="1" customWidth="1"/>
    <col min="12" max="12" width="32" bestFit="1" customWidth="1"/>
    <col min="13" max="13" width="30.33203125" bestFit="1" customWidth="1"/>
    <col min="14" max="14" width="22.6640625" bestFit="1" customWidth="1"/>
  </cols>
  <sheetData>
    <row r="1" spans="1:14" ht="28.8">
      <c r="A1" s="1" t="s">
        <v>0</v>
      </c>
      <c r="B1" s="2" t="s">
        <v>1815</v>
      </c>
      <c r="C1" s="19" t="s">
        <v>1816</v>
      </c>
      <c r="D1" s="22" t="s">
        <v>1820</v>
      </c>
      <c r="E1" t="s">
        <v>1819</v>
      </c>
      <c r="F1" s="10" t="s">
        <v>30</v>
      </c>
      <c r="G1" s="10" t="s">
        <v>25</v>
      </c>
      <c r="H1" s="11" t="s">
        <v>26</v>
      </c>
      <c r="I1" s="10" t="s">
        <v>27</v>
      </c>
      <c r="J1" s="11" t="s">
        <v>28</v>
      </c>
      <c r="K1" s="11" t="s">
        <v>29</v>
      </c>
      <c r="L1" s="11" t="s">
        <v>31</v>
      </c>
      <c r="M1" s="11" t="s">
        <v>32</v>
      </c>
      <c r="N1" s="11" t="s">
        <v>33</v>
      </c>
    </row>
    <row r="2" spans="1:14">
      <c r="A2" s="3">
        <v>2009</v>
      </c>
      <c r="B2" s="4">
        <v>1</v>
      </c>
      <c r="C2" t="s">
        <v>1804</v>
      </c>
      <c r="D2">
        <f>ROUND(E2/1000000,2)</f>
        <v>1.03</v>
      </c>
      <c r="E2" s="15">
        <f>F2</f>
        <v>1031708</v>
      </c>
      <c r="F2" s="12">
        <f>G2+I2</f>
        <v>1031708</v>
      </c>
      <c r="G2" s="12">
        <v>636845</v>
      </c>
      <c r="H2" s="13">
        <v>88078</v>
      </c>
      <c r="I2" s="12">
        <v>394863</v>
      </c>
      <c r="J2" s="13">
        <v>199747</v>
      </c>
      <c r="K2" s="13">
        <v>195116</v>
      </c>
      <c r="L2" s="14">
        <f>G2</f>
        <v>636845</v>
      </c>
      <c r="M2" s="15">
        <f>J2</f>
        <v>199747</v>
      </c>
      <c r="N2" s="15">
        <f>K2</f>
        <v>195116</v>
      </c>
    </row>
    <row r="3" spans="1:14">
      <c r="A3" s="3">
        <v>2009</v>
      </c>
      <c r="B3" s="4">
        <v>2</v>
      </c>
      <c r="C3" t="s">
        <v>1805</v>
      </c>
      <c r="D3">
        <f>ROUND(E3/1000000,2)</f>
        <v>2.16</v>
      </c>
      <c r="E3">
        <f>IF(A3=A2,E2+F3,F3)</f>
        <v>2158529</v>
      </c>
      <c r="F3" s="12">
        <f>G3+I3</f>
        <v>1126821</v>
      </c>
      <c r="G3" s="12">
        <v>912930</v>
      </c>
      <c r="H3" s="13">
        <v>92581</v>
      </c>
      <c r="I3" s="12">
        <v>213891</v>
      </c>
      <c r="J3" s="13">
        <v>136421</v>
      </c>
      <c r="K3" s="13">
        <v>77470</v>
      </c>
      <c r="L3" s="14">
        <f t="shared" ref="L3:L34" si="0">IF($A3=$A2,L2+G3,G3)</f>
        <v>1549775</v>
      </c>
      <c r="M3" s="14">
        <f t="shared" ref="M3:M34" si="1">IF($A3=$A2,M2+J3,J3)</f>
        <v>336168</v>
      </c>
      <c r="N3" s="14">
        <f t="shared" ref="N3:N34" si="2">IF($A3=$A2,N2+K3,K3)</f>
        <v>272586</v>
      </c>
    </row>
    <row r="4" spans="1:14">
      <c r="A4" s="3">
        <v>2009</v>
      </c>
      <c r="B4" s="4">
        <v>3</v>
      </c>
      <c r="C4" t="s">
        <v>1806</v>
      </c>
      <c r="D4">
        <f t="shared" ref="D4:D66" si="3">ROUND(E4/1000000,2)</f>
        <v>4</v>
      </c>
      <c r="E4">
        <f t="shared" ref="E4:E67" si="4">IF(A4=A3,E3+F4,F4)</f>
        <v>3995495</v>
      </c>
      <c r="F4" s="12">
        <f t="shared" ref="F4:F66" si="5">G4+I4</f>
        <v>1836966</v>
      </c>
      <c r="G4" s="12">
        <v>1356363</v>
      </c>
      <c r="H4" s="13">
        <v>104865</v>
      </c>
      <c r="I4" s="12">
        <v>480603</v>
      </c>
      <c r="J4" s="13">
        <v>267205</v>
      </c>
      <c r="K4" s="13">
        <v>213398</v>
      </c>
      <c r="L4" s="14">
        <f t="shared" si="0"/>
        <v>2906138</v>
      </c>
      <c r="M4" s="14">
        <f t="shared" si="1"/>
        <v>603373</v>
      </c>
      <c r="N4" s="14">
        <f t="shared" si="2"/>
        <v>485984</v>
      </c>
    </row>
    <row r="5" spans="1:14">
      <c r="A5" s="3">
        <v>2009</v>
      </c>
      <c r="B5" s="4">
        <v>4</v>
      </c>
      <c r="C5" t="s">
        <v>1807</v>
      </c>
      <c r="D5">
        <f t="shared" si="3"/>
        <v>5.17</v>
      </c>
      <c r="E5">
        <f t="shared" si="4"/>
        <v>5166001</v>
      </c>
      <c r="F5" s="12">
        <f t="shared" si="5"/>
        <v>1170506</v>
      </c>
      <c r="G5" s="12">
        <v>808894</v>
      </c>
      <c r="H5" s="13">
        <v>68370</v>
      </c>
      <c r="I5" s="12">
        <v>361612</v>
      </c>
      <c r="J5" s="13">
        <v>204857</v>
      </c>
      <c r="K5" s="13">
        <v>156755</v>
      </c>
      <c r="L5" s="14">
        <f t="shared" si="0"/>
        <v>3715032</v>
      </c>
      <c r="M5" s="14">
        <f t="shared" si="1"/>
        <v>808230</v>
      </c>
      <c r="N5" s="14">
        <f t="shared" si="2"/>
        <v>642739</v>
      </c>
    </row>
    <row r="6" spans="1:14">
      <c r="A6" s="3">
        <v>2009</v>
      </c>
      <c r="B6" s="4">
        <v>5</v>
      </c>
      <c r="C6" t="s">
        <v>1808</v>
      </c>
      <c r="D6">
        <f t="shared" si="3"/>
        <v>6.3</v>
      </c>
      <c r="E6">
        <f t="shared" si="4"/>
        <v>6297070</v>
      </c>
      <c r="F6" s="12">
        <f t="shared" si="5"/>
        <v>1131069</v>
      </c>
      <c r="G6" s="12">
        <v>764589</v>
      </c>
      <c r="H6" s="13">
        <v>85738</v>
      </c>
      <c r="I6" s="12">
        <v>366480</v>
      </c>
      <c r="J6" s="13">
        <v>188854</v>
      </c>
      <c r="K6" s="13">
        <v>177626</v>
      </c>
      <c r="L6" s="14">
        <f t="shared" si="0"/>
        <v>4479621</v>
      </c>
      <c r="M6" s="14">
        <f t="shared" si="1"/>
        <v>997084</v>
      </c>
      <c r="N6" s="14">
        <f t="shared" si="2"/>
        <v>820365</v>
      </c>
    </row>
    <row r="7" spans="1:14">
      <c r="A7" s="3">
        <v>2009</v>
      </c>
      <c r="B7" s="4">
        <v>6</v>
      </c>
      <c r="C7" t="s">
        <v>1809</v>
      </c>
      <c r="D7">
        <f t="shared" si="3"/>
        <v>8.51</v>
      </c>
      <c r="E7">
        <f t="shared" si="4"/>
        <v>8511348</v>
      </c>
      <c r="F7" s="12">
        <f t="shared" si="5"/>
        <v>2214278</v>
      </c>
      <c r="G7" s="12">
        <v>1743860</v>
      </c>
      <c r="H7" s="13">
        <v>113155</v>
      </c>
      <c r="I7" s="12">
        <v>470418</v>
      </c>
      <c r="J7" s="13">
        <v>182028</v>
      </c>
      <c r="K7" s="13">
        <v>288390</v>
      </c>
      <c r="L7" s="14">
        <f t="shared" si="0"/>
        <v>6223481</v>
      </c>
      <c r="M7" s="14">
        <f t="shared" si="1"/>
        <v>1179112</v>
      </c>
      <c r="N7" s="14">
        <f t="shared" si="2"/>
        <v>1108755</v>
      </c>
    </row>
    <row r="8" spans="1:14">
      <c r="A8" s="3">
        <v>2009</v>
      </c>
      <c r="B8" s="4">
        <v>7</v>
      </c>
      <c r="C8" t="s">
        <v>1810</v>
      </c>
      <c r="D8">
        <f t="shared" si="3"/>
        <v>9.31</v>
      </c>
      <c r="E8">
        <f t="shared" si="4"/>
        <v>9310756</v>
      </c>
      <c r="F8" s="12">
        <f t="shared" si="5"/>
        <v>799408</v>
      </c>
      <c r="G8" s="12">
        <v>405965</v>
      </c>
      <c r="H8" s="13">
        <v>67922</v>
      </c>
      <c r="I8" s="12">
        <v>393443</v>
      </c>
      <c r="J8" s="13">
        <v>266883</v>
      </c>
      <c r="K8" s="13">
        <v>126560</v>
      </c>
      <c r="L8" s="14">
        <f t="shared" si="0"/>
        <v>6629446</v>
      </c>
      <c r="M8" s="14">
        <f t="shared" si="1"/>
        <v>1445995</v>
      </c>
      <c r="N8" s="14">
        <f t="shared" si="2"/>
        <v>1235315</v>
      </c>
    </row>
    <row r="9" spans="1:14">
      <c r="A9" s="3">
        <v>2009</v>
      </c>
      <c r="B9" s="4">
        <v>8</v>
      </c>
      <c r="C9" t="s">
        <v>1811</v>
      </c>
      <c r="D9">
        <f t="shared" si="3"/>
        <v>10.26</v>
      </c>
      <c r="E9">
        <f t="shared" si="4"/>
        <v>10263223</v>
      </c>
      <c r="F9" s="12">
        <f t="shared" si="5"/>
        <v>952467</v>
      </c>
      <c r="G9" s="12">
        <v>519150</v>
      </c>
      <c r="H9" s="13">
        <v>112578</v>
      </c>
      <c r="I9" s="12">
        <v>433317</v>
      </c>
      <c r="J9" s="13">
        <v>298888</v>
      </c>
      <c r="K9" s="13">
        <v>134429</v>
      </c>
      <c r="L9" s="14">
        <f t="shared" si="0"/>
        <v>7148596</v>
      </c>
      <c r="M9" s="14">
        <f t="shared" si="1"/>
        <v>1744883</v>
      </c>
      <c r="N9" s="14">
        <f t="shared" si="2"/>
        <v>1369744</v>
      </c>
    </row>
    <row r="10" spans="1:14">
      <c r="A10" s="3">
        <v>2009</v>
      </c>
      <c r="B10" s="4">
        <v>9</v>
      </c>
      <c r="C10" t="s">
        <v>1812</v>
      </c>
      <c r="D10">
        <f t="shared" si="3"/>
        <v>11.09</v>
      </c>
      <c r="E10">
        <f t="shared" si="4"/>
        <v>11086255</v>
      </c>
      <c r="F10" s="12">
        <f t="shared" si="5"/>
        <v>823032</v>
      </c>
      <c r="G10" s="12">
        <v>596726</v>
      </c>
      <c r="H10" s="13">
        <v>79053</v>
      </c>
      <c r="I10" s="12">
        <v>226306</v>
      </c>
      <c r="J10" s="13">
        <v>149872</v>
      </c>
      <c r="K10" s="13">
        <v>76434</v>
      </c>
      <c r="L10" s="14">
        <f t="shared" si="0"/>
        <v>7745322</v>
      </c>
      <c r="M10" s="14">
        <f t="shared" si="1"/>
        <v>1894755</v>
      </c>
      <c r="N10" s="14">
        <f t="shared" si="2"/>
        <v>1446178</v>
      </c>
    </row>
    <row r="11" spans="1:14">
      <c r="A11" s="3">
        <v>2009</v>
      </c>
      <c r="B11" s="4">
        <v>10</v>
      </c>
      <c r="C11" t="s">
        <v>1813</v>
      </c>
      <c r="D11">
        <f t="shared" si="3"/>
        <v>11.89</v>
      </c>
      <c r="E11">
        <f t="shared" si="4"/>
        <v>11894005</v>
      </c>
      <c r="F11" s="12">
        <f t="shared" si="5"/>
        <v>807750</v>
      </c>
      <c r="G11" s="12">
        <v>554750</v>
      </c>
      <c r="H11" s="13">
        <v>64951</v>
      </c>
      <c r="I11" s="12">
        <v>253000</v>
      </c>
      <c r="J11" s="13">
        <v>124765</v>
      </c>
      <c r="K11" s="13">
        <v>128235</v>
      </c>
      <c r="L11" s="14">
        <f t="shared" si="0"/>
        <v>8300072</v>
      </c>
      <c r="M11" s="14">
        <f t="shared" si="1"/>
        <v>2019520</v>
      </c>
      <c r="N11" s="14">
        <f t="shared" si="2"/>
        <v>1574413</v>
      </c>
    </row>
    <row r="12" spans="1:14">
      <c r="A12" s="3">
        <v>2009</v>
      </c>
      <c r="B12" s="4">
        <v>11</v>
      </c>
      <c r="C12" t="s">
        <v>1814</v>
      </c>
      <c r="D12">
        <f t="shared" si="3"/>
        <v>12.74</v>
      </c>
      <c r="E12">
        <f t="shared" si="4"/>
        <v>12744121</v>
      </c>
      <c r="F12" s="12">
        <f t="shared" si="5"/>
        <v>850116</v>
      </c>
      <c r="G12" s="12">
        <v>460376</v>
      </c>
      <c r="H12" s="13">
        <v>44827</v>
      </c>
      <c r="I12" s="12">
        <v>389740</v>
      </c>
      <c r="J12" s="13">
        <v>291591</v>
      </c>
      <c r="K12" s="13">
        <v>98149</v>
      </c>
      <c r="L12" s="14">
        <f t="shared" si="0"/>
        <v>8760448</v>
      </c>
      <c r="M12" s="14">
        <f t="shared" si="1"/>
        <v>2311111</v>
      </c>
      <c r="N12" s="14">
        <f t="shared" si="2"/>
        <v>1672562</v>
      </c>
    </row>
    <row r="13" spans="1:14">
      <c r="A13" s="3">
        <v>2009</v>
      </c>
      <c r="B13" s="4">
        <v>12</v>
      </c>
      <c r="C13" t="s">
        <v>3</v>
      </c>
      <c r="D13">
        <f t="shared" si="3"/>
        <v>13.83</v>
      </c>
      <c r="E13">
        <f t="shared" si="4"/>
        <v>13832968</v>
      </c>
      <c r="F13" s="12">
        <f t="shared" si="5"/>
        <v>1088847</v>
      </c>
      <c r="G13" s="12">
        <v>542427</v>
      </c>
      <c r="H13" s="13">
        <v>105405</v>
      </c>
      <c r="I13" s="12">
        <v>546420</v>
      </c>
      <c r="J13" s="13">
        <v>364209</v>
      </c>
      <c r="K13" s="13">
        <v>182211</v>
      </c>
      <c r="L13" s="14">
        <f t="shared" si="0"/>
        <v>9302875</v>
      </c>
      <c r="M13" s="14">
        <f t="shared" si="1"/>
        <v>2675320</v>
      </c>
      <c r="N13" s="14">
        <f t="shared" si="2"/>
        <v>1854773</v>
      </c>
    </row>
    <row r="14" spans="1:14">
      <c r="A14" s="3">
        <v>2010</v>
      </c>
      <c r="B14" s="4">
        <v>1</v>
      </c>
      <c r="C14" t="s">
        <v>1804</v>
      </c>
      <c r="D14">
        <f t="shared" si="3"/>
        <v>1.02</v>
      </c>
      <c r="E14">
        <f t="shared" si="4"/>
        <v>1015044</v>
      </c>
      <c r="F14" s="12">
        <f t="shared" si="5"/>
        <v>1015044</v>
      </c>
      <c r="G14" s="12">
        <v>646695</v>
      </c>
      <c r="H14" s="13">
        <v>55186</v>
      </c>
      <c r="I14" s="12">
        <v>368349</v>
      </c>
      <c r="J14" s="13">
        <v>232204</v>
      </c>
      <c r="K14" s="13">
        <v>136145</v>
      </c>
      <c r="L14" s="14">
        <f t="shared" si="0"/>
        <v>646695</v>
      </c>
      <c r="M14" s="14">
        <f t="shared" si="1"/>
        <v>232204</v>
      </c>
      <c r="N14" s="14">
        <f t="shared" si="2"/>
        <v>136145</v>
      </c>
    </row>
    <row r="15" spans="1:14">
      <c r="A15" s="3">
        <v>2010</v>
      </c>
      <c r="B15" s="4">
        <v>2</v>
      </c>
      <c r="C15" t="s">
        <v>1805</v>
      </c>
      <c r="D15">
        <f t="shared" si="3"/>
        <v>1.76</v>
      </c>
      <c r="E15">
        <f t="shared" si="4"/>
        <v>1763197</v>
      </c>
      <c r="F15" s="12">
        <f t="shared" si="5"/>
        <v>748153</v>
      </c>
      <c r="G15" s="12">
        <v>330209</v>
      </c>
      <c r="H15" s="13">
        <v>41174</v>
      </c>
      <c r="I15" s="12">
        <v>417944</v>
      </c>
      <c r="J15" s="13">
        <v>273594</v>
      </c>
      <c r="K15" s="13">
        <v>144350</v>
      </c>
      <c r="L15" s="14">
        <f t="shared" si="0"/>
        <v>976904</v>
      </c>
      <c r="M15" s="14">
        <f t="shared" si="1"/>
        <v>505798</v>
      </c>
      <c r="N15" s="14">
        <f t="shared" si="2"/>
        <v>280495</v>
      </c>
    </row>
    <row r="16" spans="1:14">
      <c r="A16" s="3">
        <v>2010</v>
      </c>
      <c r="B16" s="4">
        <v>3</v>
      </c>
      <c r="C16" t="s">
        <v>1806</v>
      </c>
      <c r="D16">
        <f t="shared" si="3"/>
        <v>2.5099999999999998</v>
      </c>
      <c r="E16">
        <f t="shared" si="4"/>
        <v>2511882</v>
      </c>
      <c r="F16" s="12">
        <f t="shared" si="5"/>
        <v>748685</v>
      </c>
      <c r="G16" s="12">
        <v>419075</v>
      </c>
      <c r="H16" s="13">
        <v>39264</v>
      </c>
      <c r="I16" s="12">
        <v>329610</v>
      </c>
      <c r="J16" s="13">
        <v>200395</v>
      </c>
      <c r="K16" s="13">
        <v>129215</v>
      </c>
      <c r="L16" s="14">
        <f t="shared" si="0"/>
        <v>1395979</v>
      </c>
      <c r="M16" s="14">
        <f t="shared" si="1"/>
        <v>706193</v>
      </c>
      <c r="N16" s="14">
        <f t="shared" si="2"/>
        <v>409710</v>
      </c>
    </row>
    <row r="17" spans="1:14">
      <c r="A17" s="3">
        <v>2010</v>
      </c>
      <c r="B17" s="4">
        <v>4</v>
      </c>
      <c r="C17" t="s">
        <v>1807</v>
      </c>
      <c r="D17">
        <f t="shared" si="3"/>
        <v>3.56</v>
      </c>
      <c r="E17">
        <f t="shared" si="4"/>
        <v>3558015</v>
      </c>
      <c r="F17" s="12">
        <f t="shared" si="5"/>
        <v>1046133</v>
      </c>
      <c r="G17" s="12">
        <v>411236</v>
      </c>
      <c r="H17" s="13">
        <v>40799</v>
      </c>
      <c r="I17" s="12">
        <v>634897</v>
      </c>
      <c r="J17" s="13">
        <v>209373</v>
      </c>
      <c r="K17" s="13">
        <v>425524</v>
      </c>
      <c r="L17" s="14">
        <f t="shared" si="0"/>
        <v>1807215</v>
      </c>
      <c r="M17" s="14">
        <f t="shared" si="1"/>
        <v>915566</v>
      </c>
      <c r="N17" s="14">
        <f t="shared" si="2"/>
        <v>835234</v>
      </c>
    </row>
    <row r="18" spans="1:14">
      <c r="A18" s="3">
        <v>2010</v>
      </c>
      <c r="B18" s="4">
        <v>5</v>
      </c>
      <c r="C18" t="s">
        <v>1808</v>
      </c>
      <c r="D18">
        <f t="shared" si="3"/>
        <v>4.43</v>
      </c>
      <c r="E18">
        <f t="shared" si="4"/>
        <v>4431794</v>
      </c>
      <c r="F18" s="12">
        <f t="shared" si="5"/>
        <v>873779</v>
      </c>
      <c r="G18" s="12">
        <v>533820</v>
      </c>
      <c r="H18" s="13">
        <v>41354</v>
      </c>
      <c r="I18" s="12">
        <v>339959</v>
      </c>
      <c r="J18" s="13">
        <v>250207</v>
      </c>
      <c r="K18" s="13">
        <v>89752</v>
      </c>
      <c r="L18" s="14">
        <f t="shared" si="0"/>
        <v>2341035</v>
      </c>
      <c r="M18" s="14">
        <f t="shared" si="1"/>
        <v>1165773</v>
      </c>
      <c r="N18" s="14">
        <f t="shared" si="2"/>
        <v>924986</v>
      </c>
    </row>
    <row r="19" spans="1:14">
      <c r="A19" s="3">
        <v>2010</v>
      </c>
      <c r="B19" s="4">
        <v>6</v>
      </c>
      <c r="C19" t="s">
        <v>1809</v>
      </c>
      <c r="D19">
        <f t="shared" si="3"/>
        <v>5.21</v>
      </c>
      <c r="E19">
        <f t="shared" si="4"/>
        <v>5208398</v>
      </c>
      <c r="F19" s="12">
        <f t="shared" si="5"/>
        <v>776604</v>
      </c>
      <c r="G19" s="12">
        <v>435105</v>
      </c>
      <c r="H19" s="13">
        <v>46648</v>
      </c>
      <c r="I19" s="12">
        <v>341499</v>
      </c>
      <c r="J19" s="13">
        <v>245374</v>
      </c>
      <c r="K19" s="13">
        <v>96125</v>
      </c>
      <c r="L19" s="14">
        <f t="shared" si="0"/>
        <v>2776140</v>
      </c>
      <c r="M19" s="14">
        <f t="shared" si="1"/>
        <v>1411147</v>
      </c>
      <c r="N19" s="14">
        <f t="shared" si="2"/>
        <v>1021111</v>
      </c>
    </row>
    <row r="20" spans="1:14">
      <c r="A20" s="3">
        <v>2010</v>
      </c>
      <c r="B20" s="4">
        <v>7</v>
      </c>
      <c r="C20" t="s">
        <v>1810</v>
      </c>
      <c r="D20">
        <f t="shared" si="3"/>
        <v>6.3</v>
      </c>
      <c r="E20">
        <f t="shared" si="4"/>
        <v>6301134</v>
      </c>
      <c r="F20" s="12">
        <f t="shared" si="5"/>
        <v>1092736</v>
      </c>
      <c r="G20" s="12">
        <v>631613</v>
      </c>
      <c r="H20" s="13">
        <v>47932</v>
      </c>
      <c r="I20" s="12">
        <v>461123</v>
      </c>
      <c r="J20" s="13">
        <v>307835</v>
      </c>
      <c r="K20" s="13">
        <v>153288</v>
      </c>
      <c r="L20" s="14">
        <f t="shared" si="0"/>
        <v>3407753</v>
      </c>
      <c r="M20" s="14">
        <f t="shared" si="1"/>
        <v>1718982</v>
      </c>
      <c r="N20" s="14">
        <f t="shared" si="2"/>
        <v>1174399</v>
      </c>
    </row>
    <row r="21" spans="1:14">
      <c r="A21" s="3">
        <v>2010</v>
      </c>
      <c r="B21" s="4">
        <v>8</v>
      </c>
      <c r="C21" t="s">
        <v>1811</v>
      </c>
      <c r="D21">
        <f t="shared" si="3"/>
        <v>7.14</v>
      </c>
      <c r="E21">
        <f t="shared" si="4"/>
        <v>7140012</v>
      </c>
      <c r="F21" s="12">
        <f t="shared" si="5"/>
        <v>838878</v>
      </c>
      <c r="G21" s="12">
        <v>522213</v>
      </c>
      <c r="H21" s="13">
        <v>45837</v>
      </c>
      <c r="I21" s="12">
        <v>316665</v>
      </c>
      <c r="J21" s="13">
        <v>217569</v>
      </c>
      <c r="K21" s="13">
        <v>99096</v>
      </c>
      <c r="L21" s="14">
        <f t="shared" si="0"/>
        <v>3929966</v>
      </c>
      <c r="M21" s="14">
        <f t="shared" si="1"/>
        <v>1936551</v>
      </c>
      <c r="N21" s="14">
        <f t="shared" si="2"/>
        <v>1273495</v>
      </c>
    </row>
    <row r="22" spans="1:14">
      <c r="A22" s="3">
        <v>2010</v>
      </c>
      <c r="B22" s="4">
        <v>9</v>
      </c>
      <c r="C22" t="s">
        <v>1812</v>
      </c>
      <c r="D22">
        <f t="shared" si="3"/>
        <v>8.18</v>
      </c>
      <c r="E22">
        <f t="shared" si="4"/>
        <v>8177487</v>
      </c>
      <c r="F22" s="12">
        <f t="shared" si="5"/>
        <v>1037475</v>
      </c>
      <c r="G22" s="12">
        <v>543198</v>
      </c>
      <c r="H22" s="13">
        <v>61621</v>
      </c>
      <c r="I22" s="12">
        <v>494277</v>
      </c>
      <c r="J22" s="13">
        <v>381739</v>
      </c>
      <c r="K22" s="13">
        <v>112538</v>
      </c>
      <c r="L22" s="14">
        <f t="shared" si="0"/>
        <v>4473164</v>
      </c>
      <c r="M22" s="14">
        <f t="shared" si="1"/>
        <v>2318290</v>
      </c>
      <c r="N22" s="14">
        <f t="shared" si="2"/>
        <v>1386033</v>
      </c>
    </row>
    <row r="23" spans="1:14">
      <c r="A23" s="3">
        <v>2010</v>
      </c>
      <c r="B23" s="4">
        <v>10</v>
      </c>
      <c r="C23" t="s">
        <v>1813</v>
      </c>
      <c r="D23">
        <f t="shared" si="3"/>
        <v>9.0299999999999994</v>
      </c>
      <c r="E23">
        <f t="shared" si="4"/>
        <v>9025691</v>
      </c>
      <c r="F23" s="12">
        <f t="shared" si="5"/>
        <v>848204</v>
      </c>
      <c r="G23" s="12">
        <v>525481</v>
      </c>
      <c r="H23" s="13">
        <v>42119</v>
      </c>
      <c r="I23" s="12">
        <v>322723</v>
      </c>
      <c r="J23" s="13">
        <v>195523</v>
      </c>
      <c r="K23" s="13">
        <v>127200</v>
      </c>
      <c r="L23" s="14">
        <f t="shared" si="0"/>
        <v>4998645</v>
      </c>
      <c r="M23" s="14">
        <f t="shared" si="1"/>
        <v>2513813</v>
      </c>
      <c r="N23" s="14">
        <f t="shared" si="2"/>
        <v>1513233</v>
      </c>
    </row>
    <row r="24" spans="1:14">
      <c r="A24" s="3">
        <v>2010</v>
      </c>
      <c r="B24" s="4">
        <v>11</v>
      </c>
      <c r="C24" t="s">
        <v>1814</v>
      </c>
      <c r="D24">
        <f t="shared" si="3"/>
        <v>9.9600000000000009</v>
      </c>
      <c r="E24">
        <f t="shared" si="4"/>
        <v>9964547</v>
      </c>
      <c r="F24" s="12">
        <f t="shared" si="5"/>
        <v>938856</v>
      </c>
      <c r="G24" s="12">
        <v>619380</v>
      </c>
      <c r="H24" s="13">
        <v>29854</v>
      </c>
      <c r="I24" s="12">
        <v>319476</v>
      </c>
      <c r="J24" s="13">
        <v>185774</v>
      </c>
      <c r="K24" s="13">
        <v>133702</v>
      </c>
      <c r="L24" s="14">
        <f t="shared" si="0"/>
        <v>5618025</v>
      </c>
      <c r="M24" s="14">
        <f t="shared" si="1"/>
        <v>2699587</v>
      </c>
      <c r="N24" s="14">
        <f t="shared" si="2"/>
        <v>1646935</v>
      </c>
    </row>
    <row r="25" spans="1:14">
      <c r="A25" s="3">
        <v>2010</v>
      </c>
      <c r="B25" s="4">
        <v>12</v>
      </c>
      <c r="C25" t="s">
        <v>3</v>
      </c>
      <c r="D25">
        <f t="shared" si="3"/>
        <v>11.42</v>
      </c>
      <c r="E25">
        <f t="shared" si="4"/>
        <v>11418966</v>
      </c>
      <c r="F25" s="12">
        <f t="shared" si="5"/>
        <v>1454419</v>
      </c>
      <c r="G25" s="12">
        <v>901616</v>
      </c>
      <c r="H25" s="13">
        <v>32965</v>
      </c>
      <c r="I25" s="12">
        <v>552803</v>
      </c>
      <c r="J25" s="13">
        <v>365332</v>
      </c>
      <c r="K25" s="13">
        <v>187471</v>
      </c>
      <c r="L25" s="14">
        <f t="shared" si="0"/>
        <v>6519641</v>
      </c>
      <c r="M25" s="14">
        <f t="shared" si="1"/>
        <v>3064919</v>
      </c>
      <c r="N25" s="14">
        <f t="shared" si="2"/>
        <v>1834406</v>
      </c>
    </row>
    <row r="26" spans="1:14">
      <c r="A26" s="3">
        <v>2011</v>
      </c>
      <c r="B26" s="4">
        <v>1</v>
      </c>
      <c r="C26" t="s">
        <v>1804</v>
      </c>
      <c r="D26">
        <f t="shared" si="3"/>
        <v>1.47</v>
      </c>
      <c r="E26">
        <f t="shared" si="4"/>
        <v>1471547</v>
      </c>
      <c r="F26" s="12">
        <f t="shared" si="5"/>
        <v>1471547</v>
      </c>
      <c r="G26" s="12">
        <v>873936</v>
      </c>
      <c r="H26" s="13">
        <v>46567</v>
      </c>
      <c r="I26" s="12">
        <v>597611</v>
      </c>
      <c r="J26" s="13">
        <v>371446</v>
      </c>
      <c r="K26" s="13">
        <v>226165</v>
      </c>
      <c r="L26" s="14">
        <f t="shared" si="0"/>
        <v>873936</v>
      </c>
      <c r="M26" s="14">
        <f t="shared" si="1"/>
        <v>371446</v>
      </c>
      <c r="N26" s="14">
        <f t="shared" si="2"/>
        <v>226165</v>
      </c>
    </row>
    <row r="27" spans="1:14">
      <c r="A27" s="3">
        <v>2011</v>
      </c>
      <c r="B27" s="4">
        <v>2</v>
      </c>
      <c r="C27" t="s">
        <v>1805</v>
      </c>
      <c r="D27">
        <f t="shared" si="3"/>
        <v>2.7</v>
      </c>
      <c r="E27">
        <f t="shared" si="4"/>
        <v>2699105</v>
      </c>
      <c r="F27" s="12">
        <f t="shared" si="5"/>
        <v>1227558</v>
      </c>
      <c r="G27" s="12">
        <v>808404</v>
      </c>
      <c r="H27" s="13">
        <v>65709</v>
      </c>
      <c r="I27" s="12">
        <v>419154</v>
      </c>
      <c r="J27" s="13">
        <v>317931</v>
      </c>
      <c r="K27" s="13">
        <v>101223</v>
      </c>
      <c r="L27" s="14">
        <f t="shared" si="0"/>
        <v>1682340</v>
      </c>
      <c r="M27" s="14">
        <f t="shared" si="1"/>
        <v>689377</v>
      </c>
      <c r="N27" s="14">
        <f t="shared" si="2"/>
        <v>327388</v>
      </c>
    </row>
    <row r="28" spans="1:14">
      <c r="A28" s="3">
        <v>2011</v>
      </c>
      <c r="B28" s="4">
        <v>3</v>
      </c>
      <c r="C28" t="s">
        <v>1806</v>
      </c>
      <c r="D28">
        <f t="shared" si="3"/>
        <v>4.2699999999999996</v>
      </c>
      <c r="E28">
        <f t="shared" si="4"/>
        <v>4274127</v>
      </c>
      <c r="F28" s="12">
        <f t="shared" si="5"/>
        <v>1575022</v>
      </c>
      <c r="G28" s="12">
        <v>770030</v>
      </c>
      <c r="H28" s="13">
        <v>38290</v>
      </c>
      <c r="I28" s="12">
        <v>804992</v>
      </c>
      <c r="J28" s="13">
        <v>408836</v>
      </c>
      <c r="K28" s="13">
        <v>396156</v>
      </c>
      <c r="L28" s="14">
        <f t="shared" si="0"/>
        <v>2452370</v>
      </c>
      <c r="M28" s="14">
        <f t="shared" si="1"/>
        <v>1098213</v>
      </c>
      <c r="N28" s="14">
        <f t="shared" si="2"/>
        <v>723544</v>
      </c>
    </row>
    <row r="29" spans="1:14">
      <c r="A29" s="3">
        <v>2011</v>
      </c>
      <c r="B29" s="4">
        <v>4</v>
      </c>
      <c r="C29" t="s">
        <v>1807</v>
      </c>
      <c r="D29">
        <f t="shared" si="3"/>
        <v>5.39</v>
      </c>
      <c r="E29">
        <f t="shared" si="4"/>
        <v>5385584</v>
      </c>
      <c r="F29" s="12">
        <f t="shared" si="5"/>
        <v>1111457</v>
      </c>
      <c r="G29" s="12">
        <v>750729</v>
      </c>
      <c r="H29" s="13">
        <v>48544</v>
      </c>
      <c r="I29" s="12">
        <v>360728</v>
      </c>
      <c r="J29" s="13">
        <v>247905</v>
      </c>
      <c r="K29" s="13">
        <v>112823</v>
      </c>
      <c r="L29" s="14">
        <f t="shared" si="0"/>
        <v>3203099</v>
      </c>
      <c r="M29" s="14">
        <f t="shared" si="1"/>
        <v>1346118</v>
      </c>
      <c r="N29" s="14">
        <f t="shared" si="2"/>
        <v>836367</v>
      </c>
    </row>
    <row r="30" spans="1:14">
      <c r="A30" s="3">
        <v>2011</v>
      </c>
      <c r="B30" s="4">
        <v>5</v>
      </c>
      <c r="C30" t="s">
        <v>1808</v>
      </c>
      <c r="D30">
        <f t="shared" si="3"/>
        <v>7.2</v>
      </c>
      <c r="E30">
        <f t="shared" si="4"/>
        <v>7195549</v>
      </c>
      <c r="F30" s="12">
        <f t="shared" si="5"/>
        <v>1809965</v>
      </c>
      <c r="G30" s="12">
        <v>1041007</v>
      </c>
      <c r="H30" s="13">
        <v>53903</v>
      </c>
      <c r="I30" s="12">
        <v>768958</v>
      </c>
      <c r="J30" s="13">
        <v>548751</v>
      </c>
      <c r="K30" s="13">
        <v>220207</v>
      </c>
      <c r="L30" s="14">
        <f t="shared" si="0"/>
        <v>4244106</v>
      </c>
      <c r="M30" s="14">
        <f t="shared" si="1"/>
        <v>1894869</v>
      </c>
      <c r="N30" s="14">
        <f t="shared" si="2"/>
        <v>1056574</v>
      </c>
    </row>
    <row r="31" spans="1:14">
      <c r="A31" s="3">
        <v>2011</v>
      </c>
      <c r="B31" s="4">
        <v>6</v>
      </c>
      <c r="C31" t="s">
        <v>1809</v>
      </c>
      <c r="D31">
        <f t="shared" si="3"/>
        <v>8.77</v>
      </c>
      <c r="E31">
        <f t="shared" si="4"/>
        <v>8768371</v>
      </c>
      <c r="F31" s="12">
        <f t="shared" si="5"/>
        <v>1572822</v>
      </c>
      <c r="G31" s="12">
        <v>995320</v>
      </c>
      <c r="H31" s="13">
        <v>81476</v>
      </c>
      <c r="I31" s="12">
        <v>577502</v>
      </c>
      <c r="J31" s="13">
        <v>440282</v>
      </c>
      <c r="K31" s="13">
        <v>137220</v>
      </c>
      <c r="L31" s="14">
        <f t="shared" si="0"/>
        <v>5239426</v>
      </c>
      <c r="M31" s="14">
        <f t="shared" si="1"/>
        <v>2335151</v>
      </c>
      <c r="N31" s="14">
        <f t="shared" si="2"/>
        <v>1193794</v>
      </c>
    </row>
    <row r="32" spans="1:14">
      <c r="A32" s="3">
        <v>2011</v>
      </c>
      <c r="B32" s="4">
        <v>7</v>
      </c>
      <c r="C32" t="s">
        <v>1810</v>
      </c>
      <c r="D32">
        <f t="shared" si="3"/>
        <v>10.039999999999999</v>
      </c>
      <c r="E32">
        <f t="shared" si="4"/>
        <v>10035214</v>
      </c>
      <c r="F32" s="12">
        <f t="shared" si="5"/>
        <v>1266843</v>
      </c>
      <c r="G32" s="12">
        <v>738272</v>
      </c>
      <c r="H32" s="13">
        <v>58537</v>
      </c>
      <c r="I32" s="12">
        <v>528571</v>
      </c>
      <c r="J32" s="13">
        <v>316712</v>
      </c>
      <c r="K32" s="13">
        <v>211859</v>
      </c>
      <c r="L32" s="14">
        <f t="shared" si="0"/>
        <v>5977698</v>
      </c>
      <c r="M32" s="14">
        <f t="shared" si="1"/>
        <v>2651863</v>
      </c>
      <c r="N32" s="14">
        <f t="shared" si="2"/>
        <v>1405653</v>
      </c>
    </row>
    <row r="33" spans="1:14">
      <c r="A33" s="3">
        <v>2011</v>
      </c>
      <c r="B33" s="4">
        <v>8</v>
      </c>
      <c r="C33" t="s">
        <v>1811</v>
      </c>
      <c r="D33">
        <f t="shared" si="3"/>
        <v>11.19</v>
      </c>
      <c r="E33">
        <f t="shared" si="4"/>
        <v>11191346</v>
      </c>
      <c r="F33" s="12">
        <f t="shared" si="5"/>
        <v>1156132</v>
      </c>
      <c r="G33" s="12">
        <v>779476</v>
      </c>
      <c r="H33" s="13">
        <v>54287</v>
      </c>
      <c r="I33" s="12">
        <v>376656</v>
      </c>
      <c r="J33" s="13">
        <v>226259</v>
      </c>
      <c r="K33" s="13">
        <v>150397</v>
      </c>
      <c r="L33" s="14">
        <f t="shared" si="0"/>
        <v>6757174</v>
      </c>
      <c r="M33" s="14">
        <f t="shared" si="1"/>
        <v>2878122</v>
      </c>
      <c r="N33" s="14">
        <f t="shared" si="2"/>
        <v>1556050</v>
      </c>
    </row>
    <row r="34" spans="1:14">
      <c r="A34" s="3">
        <v>2011</v>
      </c>
      <c r="B34" s="4">
        <v>9</v>
      </c>
      <c r="C34" t="s">
        <v>1812</v>
      </c>
      <c r="D34">
        <f t="shared" si="3"/>
        <v>12.44</v>
      </c>
      <c r="E34">
        <f t="shared" si="4"/>
        <v>12440915</v>
      </c>
      <c r="F34" s="12">
        <f t="shared" si="5"/>
        <v>1249569</v>
      </c>
      <c r="G34" s="12">
        <v>781373</v>
      </c>
      <c r="H34" s="13">
        <v>62921</v>
      </c>
      <c r="I34" s="12">
        <v>468196</v>
      </c>
      <c r="J34" s="13">
        <v>316493</v>
      </c>
      <c r="K34" s="13">
        <v>151703</v>
      </c>
      <c r="L34" s="14">
        <f t="shared" si="0"/>
        <v>7538547</v>
      </c>
      <c r="M34" s="14">
        <f t="shared" si="1"/>
        <v>3194615</v>
      </c>
      <c r="N34" s="14">
        <f t="shared" si="2"/>
        <v>1707753</v>
      </c>
    </row>
    <row r="35" spans="1:14">
      <c r="A35" s="3">
        <v>2011</v>
      </c>
      <c r="B35" s="4">
        <v>10</v>
      </c>
      <c r="C35" t="s">
        <v>1813</v>
      </c>
      <c r="D35">
        <f t="shared" si="3"/>
        <v>13.65</v>
      </c>
      <c r="E35">
        <f t="shared" si="4"/>
        <v>13645024</v>
      </c>
      <c r="F35" s="12">
        <f t="shared" si="5"/>
        <v>1204109</v>
      </c>
      <c r="G35" s="12">
        <v>853385</v>
      </c>
      <c r="H35" s="13">
        <v>59584</v>
      </c>
      <c r="I35" s="12">
        <v>350724</v>
      </c>
      <c r="J35" s="13">
        <v>189512</v>
      </c>
      <c r="K35" s="13">
        <v>161212</v>
      </c>
      <c r="L35" s="14">
        <f t="shared" ref="L35:L66" si="6">IF($A35=$A34,L34+G35,G35)</f>
        <v>8391932</v>
      </c>
      <c r="M35" s="14">
        <f t="shared" ref="M35:M66" si="7">IF($A35=$A34,M34+J35,J35)</f>
        <v>3384127</v>
      </c>
      <c r="N35" s="14">
        <f t="shared" ref="N35:N66" si="8">IF($A35=$A34,N34+K35,K35)</f>
        <v>1868965</v>
      </c>
    </row>
    <row r="36" spans="1:14">
      <c r="A36" s="3">
        <v>2011</v>
      </c>
      <c r="B36" s="4">
        <v>11</v>
      </c>
      <c r="C36" t="s">
        <v>1814</v>
      </c>
      <c r="D36">
        <f t="shared" si="3"/>
        <v>15.2</v>
      </c>
      <c r="E36">
        <f t="shared" si="4"/>
        <v>15204742</v>
      </c>
      <c r="F36" s="12">
        <f t="shared" si="5"/>
        <v>1559718</v>
      </c>
      <c r="G36" s="12">
        <v>913685</v>
      </c>
      <c r="H36" s="13">
        <v>88383</v>
      </c>
      <c r="I36" s="12">
        <v>646033</v>
      </c>
      <c r="J36" s="13">
        <v>365663</v>
      </c>
      <c r="K36" s="13">
        <v>280370</v>
      </c>
      <c r="L36" s="14">
        <f t="shared" si="6"/>
        <v>9305617</v>
      </c>
      <c r="M36" s="14">
        <f t="shared" si="7"/>
        <v>3749790</v>
      </c>
      <c r="N36" s="14">
        <f t="shared" si="8"/>
        <v>2149335</v>
      </c>
    </row>
    <row r="37" spans="1:14">
      <c r="A37" s="3">
        <v>2011</v>
      </c>
      <c r="B37" s="4">
        <v>12</v>
      </c>
      <c r="C37" t="s">
        <v>3</v>
      </c>
      <c r="D37">
        <f t="shared" si="3"/>
        <v>16.809999999999999</v>
      </c>
      <c r="E37">
        <f t="shared" si="4"/>
        <v>16811649</v>
      </c>
      <c r="F37" s="12">
        <f t="shared" si="5"/>
        <v>1606907</v>
      </c>
      <c r="G37" s="12">
        <v>1126271</v>
      </c>
      <c r="H37" s="13">
        <v>50875</v>
      </c>
      <c r="I37" s="12">
        <v>480636</v>
      </c>
      <c r="J37" s="13">
        <v>290541</v>
      </c>
      <c r="K37" s="13">
        <v>190095</v>
      </c>
      <c r="L37" s="14">
        <f t="shared" si="6"/>
        <v>10431888</v>
      </c>
      <c r="M37" s="14">
        <f t="shared" si="7"/>
        <v>4040331</v>
      </c>
      <c r="N37" s="14">
        <f t="shared" si="8"/>
        <v>2339430</v>
      </c>
    </row>
    <row r="38" spans="1:14">
      <c r="A38" s="3">
        <v>2012</v>
      </c>
      <c r="B38" s="4">
        <v>1</v>
      </c>
      <c r="C38" t="s">
        <v>1804</v>
      </c>
      <c r="D38">
        <f t="shared" si="3"/>
        <v>1.38</v>
      </c>
      <c r="E38">
        <f t="shared" si="4"/>
        <v>1380268</v>
      </c>
      <c r="F38" s="12">
        <f t="shared" si="5"/>
        <v>1380268</v>
      </c>
      <c r="G38" s="12">
        <v>918531</v>
      </c>
      <c r="H38" s="13">
        <v>67255</v>
      </c>
      <c r="I38" s="12">
        <v>461737</v>
      </c>
      <c r="J38" s="13">
        <v>287034</v>
      </c>
      <c r="K38" s="13">
        <v>174703</v>
      </c>
      <c r="L38" s="14">
        <f t="shared" si="6"/>
        <v>918531</v>
      </c>
      <c r="M38" s="14">
        <f t="shared" si="7"/>
        <v>287034</v>
      </c>
      <c r="N38" s="14">
        <f t="shared" si="8"/>
        <v>174703</v>
      </c>
    </row>
    <row r="39" spans="1:14">
      <c r="A39" s="3">
        <v>2012</v>
      </c>
      <c r="B39" s="4">
        <v>2</v>
      </c>
      <c r="C39" t="s">
        <v>1805</v>
      </c>
      <c r="D39">
        <f t="shared" si="3"/>
        <v>2.72</v>
      </c>
      <c r="E39">
        <f t="shared" si="4"/>
        <v>2715419</v>
      </c>
      <c r="F39" s="12">
        <f t="shared" si="5"/>
        <v>1335151</v>
      </c>
      <c r="G39" s="12">
        <v>801675</v>
      </c>
      <c r="H39" s="13">
        <v>55823</v>
      </c>
      <c r="I39" s="12">
        <v>533476</v>
      </c>
      <c r="J39" s="13">
        <v>389747</v>
      </c>
      <c r="K39" s="13">
        <v>143729</v>
      </c>
      <c r="L39" s="14">
        <f t="shared" si="6"/>
        <v>1720206</v>
      </c>
      <c r="M39" s="14">
        <f t="shared" si="7"/>
        <v>676781</v>
      </c>
      <c r="N39" s="14">
        <f t="shared" si="8"/>
        <v>318432</v>
      </c>
    </row>
    <row r="40" spans="1:14">
      <c r="A40" s="3">
        <v>2012</v>
      </c>
      <c r="B40" s="4">
        <v>3</v>
      </c>
      <c r="C40" t="s">
        <v>1806</v>
      </c>
      <c r="D40">
        <f t="shared" si="3"/>
        <v>4.08</v>
      </c>
      <c r="E40">
        <f t="shared" si="4"/>
        <v>4082256</v>
      </c>
      <c r="F40" s="12">
        <f t="shared" si="5"/>
        <v>1366837</v>
      </c>
      <c r="G40" s="12">
        <v>712988</v>
      </c>
      <c r="H40" s="13">
        <v>58161</v>
      </c>
      <c r="I40" s="12">
        <v>653849</v>
      </c>
      <c r="J40" s="13">
        <v>428681</v>
      </c>
      <c r="K40" s="13">
        <v>225168</v>
      </c>
      <c r="L40" s="14">
        <f t="shared" si="6"/>
        <v>2433194</v>
      </c>
      <c r="M40" s="14">
        <f t="shared" si="7"/>
        <v>1105462</v>
      </c>
      <c r="N40" s="14">
        <f t="shared" si="8"/>
        <v>543600</v>
      </c>
    </row>
    <row r="41" spans="1:14">
      <c r="A41" s="3">
        <v>2012</v>
      </c>
      <c r="B41" s="4">
        <v>4</v>
      </c>
      <c r="C41" t="s">
        <v>1807</v>
      </c>
      <c r="D41">
        <f t="shared" si="3"/>
        <v>5.61</v>
      </c>
      <c r="E41">
        <f t="shared" si="4"/>
        <v>5605941</v>
      </c>
      <c r="F41" s="12">
        <f t="shared" si="5"/>
        <v>1523685</v>
      </c>
      <c r="G41" s="12">
        <v>712840</v>
      </c>
      <c r="H41" s="13">
        <v>79555</v>
      </c>
      <c r="I41" s="12">
        <v>810845</v>
      </c>
      <c r="J41" s="13">
        <v>610359</v>
      </c>
      <c r="K41" s="13">
        <v>200486</v>
      </c>
      <c r="L41" s="14">
        <f t="shared" si="6"/>
        <v>3146034</v>
      </c>
      <c r="M41" s="14">
        <f t="shared" si="7"/>
        <v>1715821</v>
      </c>
      <c r="N41" s="14">
        <f t="shared" si="8"/>
        <v>744086</v>
      </c>
    </row>
    <row r="42" spans="1:14">
      <c r="A42" s="3">
        <v>2012</v>
      </c>
      <c r="B42" s="4">
        <v>5</v>
      </c>
      <c r="C42" t="s">
        <v>1808</v>
      </c>
      <c r="D42">
        <f t="shared" si="3"/>
        <v>6.91</v>
      </c>
      <c r="E42">
        <f t="shared" si="4"/>
        <v>6909814</v>
      </c>
      <c r="F42" s="12">
        <f t="shared" si="5"/>
        <v>1303873</v>
      </c>
      <c r="G42" s="12">
        <v>767801</v>
      </c>
      <c r="H42" s="13">
        <v>70002</v>
      </c>
      <c r="I42" s="12">
        <v>536072</v>
      </c>
      <c r="J42" s="13">
        <v>334720</v>
      </c>
      <c r="K42" s="13">
        <v>201352</v>
      </c>
      <c r="L42" s="14">
        <f t="shared" si="6"/>
        <v>3913835</v>
      </c>
      <c r="M42" s="14">
        <f t="shared" si="7"/>
        <v>2050541</v>
      </c>
      <c r="N42" s="14">
        <f t="shared" si="8"/>
        <v>945438</v>
      </c>
    </row>
    <row r="43" spans="1:14">
      <c r="A43" s="3">
        <v>2012</v>
      </c>
      <c r="B43" s="4">
        <v>6</v>
      </c>
      <c r="C43" t="s">
        <v>1809</v>
      </c>
      <c r="D43">
        <f t="shared" si="3"/>
        <v>8.23</v>
      </c>
      <c r="E43">
        <f t="shared" si="4"/>
        <v>8227130</v>
      </c>
      <c r="F43" s="12">
        <f t="shared" si="5"/>
        <v>1317316</v>
      </c>
      <c r="G43" s="12">
        <v>620192</v>
      </c>
      <c r="H43" s="13">
        <v>61068</v>
      </c>
      <c r="I43" s="12">
        <v>697124</v>
      </c>
      <c r="J43" s="13">
        <v>515391</v>
      </c>
      <c r="K43" s="13">
        <v>181733</v>
      </c>
      <c r="L43" s="14">
        <f t="shared" si="6"/>
        <v>4534027</v>
      </c>
      <c r="M43" s="14">
        <f t="shared" si="7"/>
        <v>2565932</v>
      </c>
      <c r="N43" s="14">
        <f t="shared" si="8"/>
        <v>1127171</v>
      </c>
    </row>
    <row r="44" spans="1:14">
      <c r="A44" s="3">
        <v>2012</v>
      </c>
      <c r="B44" s="4">
        <v>7</v>
      </c>
      <c r="C44" t="s">
        <v>1810</v>
      </c>
      <c r="D44">
        <f t="shared" si="3"/>
        <v>9.67</v>
      </c>
      <c r="E44">
        <f t="shared" si="4"/>
        <v>9665251</v>
      </c>
      <c r="F44" s="12">
        <f t="shared" si="5"/>
        <v>1438121</v>
      </c>
      <c r="G44" s="12">
        <v>510420</v>
      </c>
      <c r="H44" s="13">
        <v>66371</v>
      </c>
      <c r="I44" s="12">
        <v>927701</v>
      </c>
      <c r="J44" s="13">
        <v>615061</v>
      </c>
      <c r="K44" s="13">
        <v>312640</v>
      </c>
      <c r="L44" s="14">
        <f t="shared" si="6"/>
        <v>5044447</v>
      </c>
      <c r="M44" s="14">
        <f t="shared" si="7"/>
        <v>3180993</v>
      </c>
      <c r="N44" s="14">
        <f t="shared" si="8"/>
        <v>1439811</v>
      </c>
    </row>
    <row r="45" spans="1:14">
      <c r="A45" s="3">
        <v>2012</v>
      </c>
      <c r="B45" s="4">
        <v>8</v>
      </c>
      <c r="C45" t="s">
        <v>1811</v>
      </c>
      <c r="D45">
        <f t="shared" si="3"/>
        <v>11.09</v>
      </c>
      <c r="E45">
        <f t="shared" si="4"/>
        <v>11088561</v>
      </c>
      <c r="F45" s="12">
        <f t="shared" si="5"/>
        <v>1423310</v>
      </c>
      <c r="G45" s="12">
        <v>811312</v>
      </c>
      <c r="H45" s="13">
        <v>80224</v>
      </c>
      <c r="I45" s="12">
        <v>611998</v>
      </c>
      <c r="J45" s="13">
        <v>430749</v>
      </c>
      <c r="K45" s="13">
        <v>181249</v>
      </c>
      <c r="L45" s="14">
        <f t="shared" si="6"/>
        <v>5855759</v>
      </c>
      <c r="M45" s="14">
        <f t="shared" si="7"/>
        <v>3611742</v>
      </c>
      <c r="N45" s="14">
        <f t="shared" si="8"/>
        <v>1621060</v>
      </c>
    </row>
    <row r="46" spans="1:14">
      <c r="A46" s="3">
        <v>2012</v>
      </c>
      <c r="B46" s="4">
        <v>9</v>
      </c>
      <c r="C46" t="s">
        <v>1812</v>
      </c>
      <c r="D46">
        <f t="shared" si="3"/>
        <v>12.21</v>
      </c>
      <c r="E46">
        <f t="shared" si="4"/>
        <v>12207458</v>
      </c>
      <c r="F46" s="12">
        <f t="shared" si="5"/>
        <v>1118897</v>
      </c>
      <c r="G46" s="12">
        <v>686649</v>
      </c>
      <c r="H46" s="13">
        <v>47623</v>
      </c>
      <c r="I46" s="12">
        <v>432248</v>
      </c>
      <c r="J46" s="13">
        <v>286947</v>
      </c>
      <c r="K46" s="13">
        <v>145301</v>
      </c>
      <c r="L46" s="14">
        <f t="shared" si="6"/>
        <v>6542408</v>
      </c>
      <c r="M46" s="14">
        <f t="shared" si="7"/>
        <v>3898689</v>
      </c>
      <c r="N46" s="14">
        <f t="shared" si="8"/>
        <v>1766361</v>
      </c>
    </row>
    <row r="47" spans="1:14">
      <c r="A47" s="3">
        <v>2012</v>
      </c>
      <c r="B47" s="4">
        <v>10</v>
      </c>
      <c r="C47" t="s">
        <v>1813</v>
      </c>
      <c r="D47">
        <f t="shared" si="3"/>
        <v>13.71</v>
      </c>
      <c r="E47">
        <f t="shared" si="4"/>
        <v>13705716</v>
      </c>
      <c r="F47" s="12">
        <f t="shared" si="5"/>
        <v>1498258</v>
      </c>
      <c r="G47" s="12">
        <v>892904</v>
      </c>
      <c r="H47" s="13">
        <v>66901</v>
      </c>
      <c r="I47" s="12">
        <v>605354</v>
      </c>
      <c r="J47" s="13">
        <v>430495</v>
      </c>
      <c r="K47" s="13">
        <v>174859</v>
      </c>
      <c r="L47" s="14">
        <f t="shared" si="6"/>
        <v>7435312</v>
      </c>
      <c r="M47" s="14">
        <f t="shared" si="7"/>
        <v>4329184</v>
      </c>
      <c r="N47" s="14">
        <f t="shared" si="8"/>
        <v>1941220</v>
      </c>
    </row>
    <row r="48" spans="1:14">
      <c r="A48" s="3">
        <v>2012</v>
      </c>
      <c r="B48" s="4">
        <v>11</v>
      </c>
      <c r="C48" t="s">
        <v>1814</v>
      </c>
      <c r="D48">
        <f t="shared" si="3"/>
        <v>15.16</v>
      </c>
      <c r="E48">
        <f t="shared" si="4"/>
        <v>15159435</v>
      </c>
      <c r="F48" s="12">
        <f t="shared" si="5"/>
        <v>1453719</v>
      </c>
      <c r="G48" s="12">
        <v>797259</v>
      </c>
      <c r="H48" s="13">
        <v>85079</v>
      </c>
      <c r="I48" s="12">
        <v>656460</v>
      </c>
      <c r="J48" s="13">
        <v>398207</v>
      </c>
      <c r="K48" s="13">
        <v>258253</v>
      </c>
      <c r="L48" s="14">
        <f t="shared" si="6"/>
        <v>8232571</v>
      </c>
      <c r="M48" s="14">
        <f t="shared" si="7"/>
        <v>4727391</v>
      </c>
      <c r="N48" s="14">
        <f t="shared" si="8"/>
        <v>2199473</v>
      </c>
    </row>
    <row r="49" spans="1:14">
      <c r="A49" s="3">
        <v>2012</v>
      </c>
      <c r="B49" s="4">
        <v>12</v>
      </c>
      <c r="C49" t="s">
        <v>3</v>
      </c>
      <c r="D49">
        <f t="shared" si="3"/>
        <v>16.440000000000001</v>
      </c>
      <c r="E49">
        <f t="shared" si="4"/>
        <v>16435837</v>
      </c>
      <c r="F49" s="12">
        <f t="shared" si="5"/>
        <v>1276402</v>
      </c>
      <c r="G49" s="12">
        <v>745961</v>
      </c>
      <c r="H49" s="13">
        <v>49428</v>
      </c>
      <c r="I49" s="12">
        <v>530441</v>
      </c>
      <c r="J49" s="13">
        <v>340877</v>
      </c>
      <c r="K49" s="13">
        <v>189564</v>
      </c>
      <c r="L49" s="14">
        <f t="shared" si="6"/>
        <v>8978532</v>
      </c>
      <c r="M49" s="14">
        <f t="shared" si="7"/>
        <v>5068268</v>
      </c>
      <c r="N49" s="14">
        <f t="shared" si="8"/>
        <v>2389037</v>
      </c>
    </row>
    <row r="50" spans="1:14">
      <c r="A50" s="3">
        <v>2013</v>
      </c>
      <c r="B50" s="4">
        <v>1</v>
      </c>
      <c r="C50" t="s">
        <v>1804</v>
      </c>
      <c r="D50">
        <f t="shared" si="3"/>
        <v>1.33</v>
      </c>
      <c r="E50">
        <f t="shared" si="4"/>
        <v>1325743</v>
      </c>
      <c r="F50" s="12">
        <f t="shared" si="5"/>
        <v>1325743</v>
      </c>
      <c r="G50" s="12">
        <v>860931</v>
      </c>
      <c r="H50" s="13">
        <v>53528</v>
      </c>
      <c r="I50" s="12">
        <v>464812</v>
      </c>
      <c r="J50" s="13">
        <v>221137</v>
      </c>
      <c r="K50" s="13">
        <v>243675</v>
      </c>
      <c r="L50" s="14">
        <f t="shared" si="6"/>
        <v>860931</v>
      </c>
      <c r="M50" s="14">
        <f t="shared" si="7"/>
        <v>221137</v>
      </c>
      <c r="N50" s="14">
        <f t="shared" si="8"/>
        <v>243675</v>
      </c>
    </row>
    <row r="51" spans="1:14">
      <c r="A51" s="3">
        <v>2013</v>
      </c>
      <c r="B51" s="4">
        <v>2</v>
      </c>
      <c r="C51" t="s">
        <v>1805</v>
      </c>
      <c r="D51">
        <f t="shared" si="3"/>
        <v>2.79</v>
      </c>
      <c r="E51">
        <f t="shared" si="4"/>
        <v>2790916</v>
      </c>
      <c r="F51" s="12">
        <f t="shared" si="5"/>
        <v>1465173</v>
      </c>
      <c r="G51" s="12">
        <v>780824</v>
      </c>
      <c r="H51" s="13">
        <v>55055</v>
      </c>
      <c r="I51" s="12">
        <v>684349</v>
      </c>
      <c r="J51" s="13">
        <v>380990</v>
      </c>
      <c r="K51" s="13">
        <v>303359</v>
      </c>
      <c r="L51" s="14">
        <f t="shared" si="6"/>
        <v>1641755</v>
      </c>
      <c r="M51" s="14">
        <f t="shared" si="7"/>
        <v>602127</v>
      </c>
      <c r="N51" s="14">
        <f t="shared" si="8"/>
        <v>547034</v>
      </c>
    </row>
    <row r="52" spans="1:14">
      <c r="A52" s="3">
        <v>2013</v>
      </c>
      <c r="B52" s="4">
        <v>3</v>
      </c>
      <c r="C52" t="s">
        <v>1806</v>
      </c>
      <c r="D52">
        <f t="shared" si="3"/>
        <v>3.94</v>
      </c>
      <c r="E52">
        <f t="shared" si="4"/>
        <v>3940071</v>
      </c>
      <c r="F52" s="12">
        <f t="shared" si="5"/>
        <v>1149155</v>
      </c>
      <c r="G52" s="12">
        <v>626743</v>
      </c>
      <c r="H52" s="13">
        <v>52498</v>
      </c>
      <c r="I52" s="12">
        <v>522412</v>
      </c>
      <c r="J52" s="13">
        <v>381790</v>
      </c>
      <c r="K52" s="13">
        <v>140622</v>
      </c>
      <c r="L52" s="14">
        <f t="shared" si="6"/>
        <v>2268498</v>
      </c>
      <c r="M52" s="14">
        <f t="shared" si="7"/>
        <v>983917</v>
      </c>
      <c r="N52" s="14">
        <f t="shared" si="8"/>
        <v>687656</v>
      </c>
    </row>
    <row r="53" spans="1:14">
      <c r="A53" s="3">
        <v>2013</v>
      </c>
      <c r="B53" s="4">
        <v>4</v>
      </c>
      <c r="C53" t="s">
        <v>1807</v>
      </c>
      <c r="D53">
        <f t="shared" si="3"/>
        <v>5.09</v>
      </c>
      <c r="E53">
        <f t="shared" si="4"/>
        <v>5089225</v>
      </c>
      <c r="F53" s="12">
        <f t="shared" si="5"/>
        <v>1149154</v>
      </c>
      <c r="G53" s="12">
        <v>688284</v>
      </c>
      <c r="H53" s="13">
        <v>53323</v>
      </c>
      <c r="I53" s="12">
        <v>460870</v>
      </c>
      <c r="J53" s="13">
        <v>264208</v>
      </c>
      <c r="K53" s="13">
        <v>196662</v>
      </c>
      <c r="L53" s="14">
        <f t="shared" si="6"/>
        <v>2956782</v>
      </c>
      <c r="M53" s="14">
        <f t="shared" si="7"/>
        <v>1248125</v>
      </c>
      <c r="N53" s="14">
        <f t="shared" si="8"/>
        <v>884318</v>
      </c>
    </row>
    <row r="54" spans="1:14">
      <c r="A54" s="3">
        <v>2013</v>
      </c>
      <c r="B54" s="4">
        <v>5</v>
      </c>
      <c r="C54" t="s">
        <v>1808</v>
      </c>
      <c r="D54">
        <f t="shared" si="3"/>
        <v>6.4</v>
      </c>
      <c r="E54">
        <f t="shared" si="4"/>
        <v>6400929</v>
      </c>
      <c r="F54" s="12">
        <f t="shared" si="5"/>
        <v>1311704</v>
      </c>
      <c r="G54" s="12">
        <v>776773</v>
      </c>
      <c r="H54" s="13">
        <v>62836</v>
      </c>
      <c r="I54" s="12">
        <v>534931</v>
      </c>
      <c r="J54" s="13">
        <v>333760</v>
      </c>
      <c r="K54" s="13">
        <v>201171</v>
      </c>
      <c r="L54" s="14">
        <f t="shared" si="6"/>
        <v>3733555</v>
      </c>
      <c r="M54" s="14">
        <f t="shared" si="7"/>
        <v>1581885</v>
      </c>
      <c r="N54" s="14">
        <f t="shared" si="8"/>
        <v>1085489</v>
      </c>
    </row>
    <row r="55" spans="1:14">
      <c r="A55" s="3">
        <v>2013</v>
      </c>
      <c r="B55" s="4">
        <v>6</v>
      </c>
      <c r="C55" t="s">
        <v>1809</v>
      </c>
      <c r="D55">
        <f t="shared" si="3"/>
        <v>7.72</v>
      </c>
      <c r="E55">
        <f t="shared" si="4"/>
        <v>7723539</v>
      </c>
      <c r="F55" s="12">
        <f t="shared" si="5"/>
        <v>1322610</v>
      </c>
      <c r="G55" s="12">
        <v>841388</v>
      </c>
      <c r="H55" s="13">
        <v>62245</v>
      </c>
      <c r="I55" s="12">
        <v>481222</v>
      </c>
      <c r="J55" s="13">
        <v>349849</v>
      </c>
      <c r="K55" s="13">
        <v>131373</v>
      </c>
      <c r="L55" s="14">
        <f t="shared" si="6"/>
        <v>4574943</v>
      </c>
      <c r="M55" s="14">
        <f t="shared" si="7"/>
        <v>1931734</v>
      </c>
      <c r="N55" s="14">
        <f t="shared" si="8"/>
        <v>1216862</v>
      </c>
    </row>
    <row r="56" spans="1:14">
      <c r="A56" s="3">
        <v>2013</v>
      </c>
      <c r="B56" s="4">
        <v>7</v>
      </c>
      <c r="C56" t="s">
        <v>1810</v>
      </c>
      <c r="D56">
        <f t="shared" si="3"/>
        <v>9.0299999999999994</v>
      </c>
      <c r="E56">
        <f t="shared" si="4"/>
        <v>9031646</v>
      </c>
      <c r="F56" s="12">
        <f t="shared" si="5"/>
        <v>1308107</v>
      </c>
      <c r="G56" s="12">
        <v>889057</v>
      </c>
      <c r="H56" s="13">
        <v>76575</v>
      </c>
      <c r="I56" s="12">
        <v>419050</v>
      </c>
      <c r="J56" s="13">
        <v>265258</v>
      </c>
      <c r="K56" s="13">
        <v>153792</v>
      </c>
      <c r="L56" s="14">
        <f t="shared" si="6"/>
        <v>5464000</v>
      </c>
      <c r="M56" s="14">
        <f t="shared" si="7"/>
        <v>2196992</v>
      </c>
      <c r="N56" s="14">
        <f t="shared" si="8"/>
        <v>1370654</v>
      </c>
    </row>
    <row r="57" spans="1:14">
      <c r="A57" s="3">
        <v>2013</v>
      </c>
      <c r="B57" s="4">
        <v>8</v>
      </c>
      <c r="C57" t="s">
        <v>1811</v>
      </c>
      <c r="D57">
        <f t="shared" si="3"/>
        <v>10.35</v>
      </c>
      <c r="E57">
        <f t="shared" si="4"/>
        <v>10352778</v>
      </c>
      <c r="F57" s="12">
        <f t="shared" si="5"/>
        <v>1321132</v>
      </c>
      <c r="G57" s="12">
        <v>918172</v>
      </c>
      <c r="H57" s="13">
        <v>59797</v>
      </c>
      <c r="I57" s="12">
        <v>402960</v>
      </c>
      <c r="J57" s="13">
        <v>313107</v>
      </c>
      <c r="K57" s="13">
        <v>89853</v>
      </c>
      <c r="L57" s="14">
        <f t="shared" si="6"/>
        <v>6382172</v>
      </c>
      <c r="M57" s="14">
        <f t="shared" si="7"/>
        <v>2510099</v>
      </c>
      <c r="N57" s="14">
        <f t="shared" si="8"/>
        <v>1460507</v>
      </c>
    </row>
    <row r="58" spans="1:14">
      <c r="A58" s="3">
        <v>2013</v>
      </c>
      <c r="B58" s="4">
        <v>9</v>
      </c>
      <c r="C58" t="s">
        <v>1812</v>
      </c>
      <c r="D58">
        <f t="shared" si="3"/>
        <v>11.47</v>
      </c>
      <c r="E58">
        <f t="shared" si="4"/>
        <v>11471983</v>
      </c>
      <c r="F58" s="12">
        <f t="shared" si="5"/>
        <v>1119205</v>
      </c>
      <c r="G58" s="12">
        <v>751674</v>
      </c>
      <c r="H58" s="13">
        <v>47343</v>
      </c>
      <c r="I58" s="12">
        <v>367531</v>
      </c>
      <c r="J58" s="13">
        <v>295601</v>
      </c>
      <c r="K58" s="13">
        <v>71930</v>
      </c>
      <c r="L58" s="14">
        <f t="shared" si="6"/>
        <v>7133846</v>
      </c>
      <c r="M58" s="14">
        <f t="shared" si="7"/>
        <v>2805700</v>
      </c>
      <c r="N58" s="14">
        <f t="shared" si="8"/>
        <v>1532437</v>
      </c>
    </row>
    <row r="59" spans="1:14">
      <c r="A59" s="3">
        <v>2013</v>
      </c>
      <c r="B59" s="4">
        <v>10</v>
      </c>
      <c r="C59" t="s">
        <v>1813</v>
      </c>
      <c r="D59">
        <f t="shared" si="3"/>
        <v>12.57</v>
      </c>
      <c r="E59">
        <f t="shared" si="4"/>
        <v>12565167</v>
      </c>
      <c r="F59" s="12">
        <f t="shared" si="5"/>
        <v>1093184</v>
      </c>
      <c r="G59" s="12">
        <v>786022</v>
      </c>
      <c r="H59" s="13">
        <v>60577</v>
      </c>
      <c r="I59" s="12">
        <v>307162</v>
      </c>
      <c r="J59" s="13">
        <v>207193</v>
      </c>
      <c r="K59" s="13">
        <v>99969</v>
      </c>
      <c r="L59" s="14">
        <f t="shared" si="6"/>
        <v>7919868</v>
      </c>
      <c r="M59" s="14">
        <f t="shared" si="7"/>
        <v>3012893</v>
      </c>
      <c r="N59" s="14">
        <f t="shared" si="8"/>
        <v>1632406</v>
      </c>
    </row>
    <row r="60" spans="1:14">
      <c r="A60" s="3">
        <v>2013</v>
      </c>
      <c r="B60" s="4">
        <v>11</v>
      </c>
      <c r="C60" t="s">
        <v>1814</v>
      </c>
      <c r="D60">
        <f t="shared" si="3"/>
        <v>13.58</v>
      </c>
      <c r="E60">
        <f t="shared" si="4"/>
        <v>13584329</v>
      </c>
      <c r="F60" s="12">
        <f t="shared" si="5"/>
        <v>1019162</v>
      </c>
      <c r="G60" s="12">
        <v>642370</v>
      </c>
      <c r="H60" s="13">
        <v>31650</v>
      </c>
      <c r="I60" s="12">
        <v>376792</v>
      </c>
      <c r="J60" s="13">
        <v>222413</v>
      </c>
      <c r="K60" s="13">
        <v>154379</v>
      </c>
      <c r="L60" s="14">
        <f t="shared" si="6"/>
        <v>8562238</v>
      </c>
      <c r="M60" s="14">
        <f t="shared" si="7"/>
        <v>3235306</v>
      </c>
      <c r="N60" s="14">
        <f t="shared" si="8"/>
        <v>1786785</v>
      </c>
    </row>
    <row r="61" spans="1:14">
      <c r="A61" s="3">
        <v>2013</v>
      </c>
      <c r="B61" s="4">
        <v>12</v>
      </c>
      <c r="C61" t="s">
        <v>3</v>
      </c>
      <c r="D61">
        <f t="shared" si="3"/>
        <v>15.01</v>
      </c>
      <c r="E61">
        <f t="shared" si="4"/>
        <v>15014922</v>
      </c>
      <c r="F61" s="12">
        <f t="shared" si="5"/>
        <v>1430593</v>
      </c>
      <c r="G61" s="12">
        <v>854175</v>
      </c>
      <c r="H61" s="13">
        <v>61209</v>
      </c>
      <c r="I61" s="12">
        <v>576418</v>
      </c>
      <c r="J61" s="13">
        <v>355689</v>
      </c>
      <c r="K61" s="13">
        <v>220729</v>
      </c>
      <c r="L61" s="14">
        <f t="shared" si="6"/>
        <v>9416413</v>
      </c>
      <c r="M61" s="14">
        <f t="shared" si="7"/>
        <v>3590995</v>
      </c>
      <c r="N61" s="14">
        <f t="shared" si="8"/>
        <v>2007514</v>
      </c>
    </row>
    <row r="62" spans="1:14">
      <c r="A62" s="3">
        <v>2014</v>
      </c>
      <c r="B62" s="4">
        <v>1</v>
      </c>
      <c r="C62" t="s">
        <v>1804</v>
      </c>
      <c r="D62">
        <f t="shared" si="3"/>
        <v>1.58</v>
      </c>
      <c r="E62">
        <f t="shared" si="4"/>
        <v>1583800</v>
      </c>
      <c r="F62" s="12">
        <f t="shared" si="5"/>
        <v>1583800</v>
      </c>
      <c r="G62" s="12">
        <v>1160055</v>
      </c>
      <c r="H62" s="13">
        <v>57857</v>
      </c>
      <c r="I62" s="12">
        <v>423745</v>
      </c>
      <c r="J62" s="13">
        <v>327905</v>
      </c>
      <c r="K62" s="13">
        <v>95840</v>
      </c>
      <c r="L62" s="14">
        <f t="shared" si="6"/>
        <v>1160055</v>
      </c>
      <c r="M62" s="14">
        <f t="shared" si="7"/>
        <v>327905</v>
      </c>
      <c r="N62" s="14">
        <f t="shared" si="8"/>
        <v>95840</v>
      </c>
    </row>
    <row r="63" spans="1:14">
      <c r="A63" s="3">
        <v>2014</v>
      </c>
      <c r="B63" s="4">
        <v>2</v>
      </c>
      <c r="C63" t="s">
        <v>1805</v>
      </c>
      <c r="D63">
        <f t="shared" si="3"/>
        <v>2.82</v>
      </c>
      <c r="E63">
        <f t="shared" si="4"/>
        <v>2819293</v>
      </c>
      <c r="F63" s="12">
        <f t="shared" si="5"/>
        <v>1235493</v>
      </c>
      <c r="G63" s="12">
        <v>810077</v>
      </c>
      <c r="H63" s="13">
        <v>53758</v>
      </c>
      <c r="I63" s="12">
        <v>425416</v>
      </c>
      <c r="J63" s="13">
        <v>293158</v>
      </c>
      <c r="K63" s="13">
        <v>132258</v>
      </c>
      <c r="L63" s="14">
        <f t="shared" si="6"/>
        <v>1970132</v>
      </c>
      <c r="M63" s="14">
        <f t="shared" si="7"/>
        <v>621063</v>
      </c>
      <c r="N63" s="14">
        <f t="shared" si="8"/>
        <v>228098</v>
      </c>
    </row>
    <row r="64" spans="1:14">
      <c r="A64" s="3">
        <v>2014</v>
      </c>
      <c r="B64" s="4">
        <v>3</v>
      </c>
      <c r="C64" t="s">
        <v>1806</v>
      </c>
      <c r="D64">
        <f t="shared" si="3"/>
        <v>4.34</v>
      </c>
      <c r="E64">
        <f t="shared" si="4"/>
        <v>4339049</v>
      </c>
      <c r="F64" s="12">
        <f t="shared" si="5"/>
        <v>1519756</v>
      </c>
      <c r="G64" s="12">
        <v>881445</v>
      </c>
      <c r="H64" s="13">
        <v>75591</v>
      </c>
      <c r="I64" s="12">
        <v>638311</v>
      </c>
      <c r="J64" s="13">
        <v>511642</v>
      </c>
      <c r="K64" s="13">
        <v>126669</v>
      </c>
      <c r="L64" s="14">
        <f t="shared" si="6"/>
        <v>2851577</v>
      </c>
      <c r="M64" s="14">
        <f t="shared" si="7"/>
        <v>1132705</v>
      </c>
      <c r="N64" s="14">
        <f t="shared" si="8"/>
        <v>354767</v>
      </c>
    </row>
    <row r="65" spans="1:14">
      <c r="A65" s="3">
        <v>2014</v>
      </c>
      <c r="B65" s="4">
        <v>4</v>
      </c>
      <c r="C65" t="s">
        <v>1807</v>
      </c>
      <c r="D65">
        <f t="shared" si="3"/>
        <v>5.86</v>
      </c>
      <c r="E65">
        <f t="shared" si="4"/>
        <v>5863171</v>
      </c>
      <c r="F65" s="12">
        <f t="shared" si="5"/>
        <v>1524122</v>
      </c>
      <c r="G65" s="12">
        <v>1113217</v>
      </c>
      <c r="H65" s="13">
        <v>59920</v>
      </c>
      <c r="I65" s="12">
        <v>410905</v>
      </c>
      <c r="J65" s="13">
        <v>306619</v>
      </c>
      <c r="K65" s="13">
        <v>104286</v>
      </c>
      <c r="L65" s="14">
        <f t="shared" si="6"/>
        <v>3964794</v>
      </c>
      <c r="M65" s="14">
        <f t="shared" si="7"/>
        <v>1439324</v>
      </c>
      <c r="N65" s="14">
        <f t="shared" si="8"/>
        <v>459053</v>
      </c>
    </row>
    <row r="66" spans="1:14">
      <c r="A66" s="3">
        <v>2014</v>
      </c>
      <c r="B66" s="4">
        <v>5</v>
      </c>
      <c r="C66" t="s">
        <v>1808</v>
      </c>
      <c r="D66">
        <f t="shared" si="3"/>
        <v>7.27</v>
      </c>
      <c r="E66">
        <f t="shared" si="4"/>
        <v>7270147</v>
      </c>
      <c r="F66" s="12">
        <f t="shared" si="5"/>
        <v>1406976</v>
      </c>
      <c r="G66" s="12">
        <v>976685</v>
      </c>
      <c r="H66" s="13">
        <v>63491</v>
      </c>
      <c r="I66" s="12">
        <v>430291</v>
      </c>
      <c r="J66" s="13">
        <v>358409</v>
      </c>
      <c r="K66" s="13">
        <v>71882</v>
      </c>
      <c r="L66" s="14">
        <f t="shared" si="6"/>
        <v>4941479</v>
      </c>
      <c r="M66" s="14">
        <f t="shared" si="7"/>
        <v>1797733</v>
      </c>
      <c r="N66" s="14">
        <f t="shared" si="8"/>
        <v>530935</v>
      </c>
    </row>
    <row r="67" spans="1:14">
      <c r="A67" s="3">
        <v>2014</v>
      </c>
      <c r="B67" s="4">
        <v>6</v>
      </c>
      <c r="C67" t="s">
        <v>1809</v>
      </c>
      <c r="D67">
        <f t="shared" ref="D67:D118" si="9">ROUND(E67/1000000,2)</f>
        <v>8.98</v>
      </c>
      <c r="E67">
        <f t="shared" si="4"/>
        <v>8981239</v>
      </c>
      <c r="F67" s="12">
        <f t="shared" ref="F67:F118" si="10">G67+I67</f>
        <v>1711092</v>
      </c>
      <c r="G67" s="12">
        <v>1223358</v>
      </c>
      <c r="H67" s="13">
        <v>71463</v>
      </c>
      <c r="I67" s="12">
        <v>487734</v>
      </c>
      <c r="J67" s="13">
        <v>398209</v>
      </c>
      <c r="K67" s="13">
        <v>89525</v>
      </c>
      <c r="L67" s="14">
        <f t="shared" ref="L67:L98" si="11">IF($A67=$A66,L66+G67,G67)</f>
        <v>6164837</v>
      </c>
      <c r="M67" s="14">
        <f t="shared" ref="M67:M98" si="12">IF($A67=$A66,M66+J67,J67)</f>
        <v>2195942</v>
      </c>
      <c r="N67" s="14">
        <f t="shared" ref="N67:N98" si="13">IF($A67=$A66,N66+K67,K67)</f>
        <v>620460</v>
      </c>
    </row>
    <row r="68" spans="1:14">
      <c r="A68" s="3">
        <v>2014</v>
      </c>
      <c r="B68" s="4">
        <v>7</v>
      </c>
      <c r="C68" t="s">
        <v>1810</v>
      </c>
      <c r="D68">
        <f t="shared" si="9"/>
        <v>10.44</v>
      </c>
      <c r="E68">
        <f t="shared" ref="E68:E118" si="14">IF(A68=A67,E67+F68,F68)</f>
        <v>10438292</v>
      </c>
      <c r="F68" s="12">
        <f t="shared" si="10"/>
        <v>1457053</v>
      </c>
      <c r="G68" s="12">
        <v>930414</v>
      </c>
      <c r="H68" s="13">
        <v>60907</v>
      </c>
      <c r="I68" s="12">
        <v>526639</v>
      </c>
      <c r="J68" s="13">
        <v>447489</v>
      </c>
      <c r="K68" s="13">
        <v>79150</v>
      </c>
      <c r="L68" s="14">
        <f t="shared" si="11"/>
        <v>7095251</v>
      </c>
      <c r="M68" s="14">
        <f t="shared" si="12"/>
        <v>2643431</v>
      </c>
      <c r="N68" s="14">
        <f t="shared" si="13"/>
        <v>699610</v>
      </c>
    </row>
    <row r="69" spans="1:14">
      <c r="A69" s="3">
        <v>2014</v>
      </c>
      <c r="B69" s="4">
        <v>8</v>
      </c>
      <c r="C69" t="s">
        <v>1811</v>
      </c>
      <c r="D69">
        <f t="shared" si="9"/>
        <v>11.93</v>
      </c>
      <c r="E69">
        <f t="shared" si="14"/>
        <v>11930398</v>
      </c>
      <c r="F69" s="12">
        <f t="shared" si="10"/>
        <v>1492106</v>
      </c>
      <c r="G69" s="12">
        <v>1109462</v>
      </c>
      <c r="H69" s="13">
        <v>59853</v>
      </c>
      <c r="I69" s="12">
        <v>382644</v>
      </c>
      <c r="J69" s="13">
        <v>314404</v>
      </c>
      <c r="K69" s="13">
        <v>68240</v>
      </c>
      <c r="L69" s="14">
        <f t="shared" si="11"/>
        <v>8204713</v>
      </c>
      <c r="M69" s="14">
        <f t="shared" si="12"/>
        <v>2957835</v>
      </c>
      <c r="N69" s="14">
        <f t="shared" si="13"/>
        <v>767850</v>
      </c>
    </row>
    <row r="70" spans="1:14">
      <c r="A70" s="3">
        <v>2014</v>
      </c>
      <c r="B70" s="4">
        <v>9</v>
      </c>
      <c r="C70" t="s">
        <v>1812</v>
      </c>
      <c r="D70">
        <f t="shared" si="9"/>
        <v>13.77</v>
      </c>
      <c r="E70">
        <f t="shared" si="14"/>
        <v>13770139</v>
      </c>
      <c r="F70" s="12">
        <f t="shared" si="10"/>
        <v>1839741</v>
      </c>
      <c r="G70" s="12">
        <v>1080590</v>
      </c>
      <c r="H70" s="13">
        <v>87289</v>
      </c>
      <c r="I70" s="12">
        <v>759151</v>
      </c>
      <c r="J70" s="13">
        <v>648525</v>
      </c>
      <c r="K70" s="13">
        <v>110626</v>
      </c>
      <c r="L70" s="14">
        <f t="shared" si="11"/>
        <v>9285303</v>
      </c>
      <c r="M70" s="14">
        <f t="shared" si="12"/>
        <v>3606360</v>
      </c>
      <c r="N70" s="14">
        <f t="shared" si="13"/>
        <v>878476</v>
      </c>
    </row>
    <row r="71" spans="1:14">
      <c r="A71" s="3">
        <v>2014</v>
      </c>
      <c r="B71" s="4">
        <v>10</v>
      </c>
      <c r="C71" t="s">
        <v>1813</v>
      </c>
      <c r="D71">
        <f t="shared" si="9"/>
        <v>15.35</v>
      </c>
      <c r="E71">
        <f t="shared" si="14"/>
        <v>15348152</v>
      </c>
      <c r="F71" s="12">
        <f t="shared" si="10"/>
        <v>1578013</v>
      </c>
      <c r="G71" s="12">
        <v>1084315</v>
      </c>
      <c r="H71" s="13">
        <v>85813</v>
      </c>
      <c r="I71" s="12">
        <v>493698</v>
      </c>
      <c r="J71" s="13">
        <v>311910</v>
      </c>
      <c r="K71" s="13">
        <v>181788</v>
      </c>
      <c r="L71" s="14">
        <f t="shared" si="11"/>
        <v>10369618</v>
      </c>
      <c r="M71" s="14">
        <f t="shared" si="12"/>
        <v>3918270</v>
      </c>
      <c r="N71" s="14">
        <f t="shared" si="13"/>
        <v>1060264</v>
      </c>
    </row>
    <row r="72" spans="1:14">
      <c r="A72" s="3">
        <v>2014</v>
      </c>
      <c r="B72" s="4">
        <v>11</v>
      </c>
      <c r="C72" t="s">
        <v>1814</v>
      </c>
      <c r="D72">
        <f t="shared" si="9"/>
        <v>16.78</v>
      </c>
      <c r="E72">
        <f t="shared" si="14"/>
        <v>16777024</v>
      </c>
      <c r="F72" s="12">
        <f t="shared" si="10"/>
        <v>1428872</v>
      </c>
      <c r="G72" s="12">
        <v>908808</v>
      </c>
      <c r="H72" s="13">
        <v>76273</v>
      </c>
      <c r="I72" s="12">
        <v>520064</v>
      </c>
      <c r="J72" s="13">
        <v>435270</v>
      </c>
      <c r="K72" s="13">
        <v>84794</v>
      </c>
      <c r="L72" s="14">
        <f t="shared" si="11"/>
        <v>11278426</v>
      </c>
      <c r="M72" s="14">
        <f t="shared" si="12"/>
        <v>4353540</v>
      </c>
      <c r="N72" s="14">
        <f t="shared" si="13"/>
        <v>1145058</v>
      </c>
    </row>
    <row r="73" spans="1:14">
      <c r="A73" s="3">
        <v>2014</v>
      </c>
      <c r="B73" s="4">
        <v>12</v>
      </c>
      <c r="C73" t="s">
        <v>3</v>
      </c>
      <c r="D73">
        <f t="shared" si="9"/>
        <v>18.75</v>
      </c>
      <c r="E73">
        <f t="shared" si="14"/>
        <v>18751847</v>
      </c>
      <c r="F73" s="12">
        <f t="shared" si="10"/>
        <v>1974823</v>
      </c>
      <c r="G73" s="12">
        <v>1221978</v>
      </c>
      <c r="H73" s="13">
        <v>69956</v>
      </c>
      <c r="I73" s="12">
        <v>752845</v>
      </c>
      <c r="J73" s="13">
        <v>521694</v>
      </c>
      <c r="K73" s="13">
        <v>231151</v>
      </c>
      <c r="L73" s="14">
        <f t="shared" si="11"/>
        <v>12500404</v>
      </c>
      <c r="M73" s="14">
        <f t="shared" si="12"/>
        <v>4875234</v>
      </c>
      <c r="N73" s="14">
        <f t="shared" si="13"/>
        <v>1376209</v>
      </c>
    </row>
    <row r="74" spans="1:14">
      <c r="A74" s="3">
        <v>2015</v>
      </c>
      <c r="B74" s="4">
        <v>1</v>
      </c>
      <c r="C74" t="s">
        <v>1804</v>
      </c>
      <c r="D74">
        <f t="shared" si="9"/>
        <v>1.2</v>
      </c>
      <c r="E74">
        <f t="shared" si="14"/>
        <v>1202416</v>
      </c>
      <c r="F74" s="12">
        <f t="shared" si="10"/>
        <v>1202416</v>
      </c>
      <c r="G74" s="12">
        <v>856211</v>
      </c>
      <c r="H74" s="13">
        <v>65581</v>
      </c>
      <c r="I74" s="12">
        <v>346205</v>
      </c>
      <c r="J74" s="13">
        <v>287534</v>
      </c>
      <c r="K74" s="13">
        <v>58671</v>
      </c>
      <c r="L74" s="14">
        <f t="shared" si="11"/>
        <v>856211</v>
      </c>
      <c r="M74" s="14">
        <f t="shared" si="12"/>
        <v>287534</v>
      </c>
      <c r="N74" s="14">
        <f t="shared" si="13"/>
        <v>58671</v>
      </c>
    </row>
    <row r="75" spans="1:14">
      <c r="A75" s="3">
        <v>2015</v>
      </c>
      <c r="B75" s="4">
        <v>2</v>
      </c>
      <c r="C75" t="s">
        <v>1805</v>
      </c>
      <c r="D75">
        <f t="shared" si="9"/>
        <v>2.64</v>
      </c>
      <c r="E75">
        <f t="shared" si="14"/>
        <v>2643012</v>
      </c>
      <c r="F75" s="12">
        <f t="shared" si="10"/>
        <v>1440596</v>
      </c>
      <c r="G75" s="12">
        <v>902697</v>
      </c>
      <c r="H75" s="13">
        <v>58767</v>
      </c>
      <c r="I75" s="12">
        <v>537899</v>
      </c>
      <c r="J75" s="13">
        <v>383005</v>
      </c>
      <c r="K75" s="13">
        <v>154894</v>
      </c>
      <c r="L75" s="14">
        <f t="shared" si="11"/>
        <v>1758908</v>
      </c>
      <c r="M75" s="14">
        <f t="shared" si="12"/>
        <v>670539</v>
      </c>
      <c r="N75" s="14">
        <f t="shared" si="13"/>
        <v>213565</v>
      </c>
    </row>
    <row r="76" spans="1:14">
      <c r="A76" s="3">
        <v>2015</v>
      </c>
      <c r="B76" s="4">
        <v>3</v>
      </c>
      <c r="C76" t="s">
        <v>1806</v>
      </c>
      <c r="D76">
        <f t="shared" si="9"/>
        <v>3.89</v>
      </c>
      <c r="E76">
        <f t="shared" si="14"/>
        <v>3893051</v>
      </c>
      <c r="F76" s="12">
        <f t="shared" si="10"/>
        <v>1250039</v>
      </c>
      <c r="G76" s="12">
        <v>884864</v>
      </c>
      <c r="H76" s="13">
        <v>70577</v>
      </c>
      <c r="I76" s="12">
        <v>365175</v>
      </c>
      <c r="J76" s="13">
        <v>251976</v>
      </c>
      <c r="K76" s="13">
        <v>113199</v>
      </c>
      <c r="L76" s="14">
        <f t="shared" si="11"/>
        <v>2643772</v>
      </c>
      <c r="M76" s="14">
        <f t="shared" si="12"/>
        <v>922515</v>
      </c>
      <c r="N76" s="14">
        <f t="shared" si="13"/>
        <v>326764</v>
      </c>
    </row>
    <row r="77" spans="1:14">
      <c r="A77" s="3">
        <v>2015</v>
      </c>
      <c r="B77" s="4">
        <v>4</v>
      </c>
      <c r="C77" t="s">
        <v>1807</v>
      </c>
      <c r="D77">
        <f t="shared" si="9"/>
        <v>5.25</v>
      </c>
      <c r="E77">
        <f t="shared" si="14"/>
        <v>5248257</v>
      </c>
      <c r="F77" s="12">
        <f t="shared" si="10"/>
        <v>1355206</v>
      </c>
      <c r="G77" s="12">
        <v>871387</v>
      </c>
      <c r="H77" s="13">
        <v>52956</v>
      </c>
      <c r="I77" s="12">
        <v>483819</v>
      </c>
      <c r="J77" s="13">
        <v>361024</v>
      </c>
      <c r="K77" s="13">
        <v>122795</v>
      </c>
      <c r="L77" s="14">
        <f t="shared" si="11"/>
        <v>3515159</v>
      </c>
      <c r="M77" s="14">
        <f t="shared" si="12"/>
        <v>1283539</v>
      </c>
      <c r="N77" s="14">
        <f t="shared" si="13"/>
        <v>449559</v>
      </c>
    </row>
    <row r="78" spans="1:14">
      <c r="A78" s="3">
        <v>2015</v>
      </c>
      <c r="B78" s="4">
        <v>5</v>
      </c>
      <c r="C78" t="s">
        <v>1808</v>
      </c>
      <c r="D78">
        <f t="shared" si="9"/>
        <v>6.7</v>
      </c>
      <c r="E78">
        <f t="shared" si="14"/>
        <v>6697400</v>
      </c>
      <c r="F78" s="12">
        <f t="shared" si="10"/>
        <v>1449143</v>
      </c>
      <c r="G78" s="12">
        <v>1085167</v>
      </c>
      <c r="H78" s="13">
        <v>57612</v>
      </c>
      <c r="I78" s="12">
        <v>363976</v>
      </c>
      <c r="J78" s="13">
        <v>291761</v>
      </c>
      <c r="K78" s="13">
        <v>72215</v>
      </c>
      <c r="L78" s="14">
        <f t="shared" si="11"/>
        <v>4600326</v>
      </c>
      <c r="M78" s="14">
        <f t="shared" si="12"/>
        <v>1575300</v>
      </c>
      <c r="N78" s="14">
        <f t="shared" si="13"/>
        <v>521774</v>
      </c>
    </row>
    <row r="79" spans="1:14">
      <c r="A79" s="3">
        <v>2015</v>
      </c>
      <c r="B79" s="4">
        <v>6</v>
      </c>
      <c r="C79" t="s">
        <v>1809</v>
      </c>
      <c r="D79">
        <f t="shared" si="9"/>
        <v>8.1199999999999992</v>
      </c>
      <c r="E79">
        <f t="shared" si="14"/>
        <v>8119279</v>
      </c>
      <c r="F79" s="12">
        <f t="shared" si="10"/>
        <v>1421879</v>
      </c>
      <c r="G79" s="12">
        <v>927784</v>
      </c>
      <c r="H79" s="13">
        <v>71801</v>
      </c>
      <c r="I79" s="12">
        <v>494095</v>
      </c>
      <c r="J79" s="13">
        <v>371561</v>
      </c>
      <c r="K79" s="13">
        <v>122534</v>
      </c>
      <c r="L79" s="14">
        <f t="shared" si="11"/>
        <v>5528110</v>
      </c>
      <c r="M79" s="14">
        <f t="shared" si="12"/>
        <v>1946861</v>
      </c>
      <c r="N79" s="14">
        <f t="shared" si="13"/>
        <v>644308</v>
      </c>
    </row>
    <row r="80" spans="1:14">
      <c r="A80" s="3">
        <v>2015</v>
      </c>
      <c r="B80" s="4">
        <v>7</v>
      </c>
      <c r="C80" t="s">
        <v>1810</v>
      </c>
      <c r="D80">
        <f t="shared" si="9"/>
        <v>9.7799999999999994</v>
      </c>
      <c r="E80">
        <f t="shared" si="14"/>
        <v>9780263</v>
      </c>
      <c r="F80" s="12">
        <f t="shared" si="10"/>
        <v>1660984</v>
      </c>
      <c r="G80" s="12">
        <v>1309553</v>
      </c>
      <c r="H80" s="13">
        <v>67586</v>
      </c>
      <c r="I80" s="12">
        <v>351431</v>
      </c>
      <c r="J80" s="13">
        <v>270994</v>
      </c>
      <c r="K80" s="13">
        <v>80437</v>
      </c>
      <c r="L80" s="14">
        <f t="shared" si="11"/>
        <v>6837663</v>
      </c>
      <c r="M80" s="14">
        <f t="shared" si="12"/>
        <v>2217855</v>
      </c>
      <c r="N80" s="14">
        <f t="shared" si="13"/>
        <v>724745</v>
      </c>
    </row>
    <row r="81" spans="1:14">
      <c r="A81" s="3">
        <v>2015</v>
      </c>
      <c r="B81" s="4">
        <v>8</v>
      </c>
      <c r="C81" t="s">
        <v>1811</v>
      </c>
      <c r="D81">
        <f t="shared" si="9"/>
        <v>11.45</v>
      </c>
      <c r="E81">
        <f t="shared" si="14"/>
        <v>11446875</v>
      </c>
      <c r="F81" s="12">
        <f t="shared" si="10"/>
        <v>1666612</v>
      </c>
      <c r="G81" s="12">
        <v>1157380</v>
      </c>
      <c r="H81" s="13">
        <v>60768</v>
      </c>
      <c r="I81" s="12">
        <v>509232</v>
      </c>
      <c r="J81" s="13">
        <v>354071</v>
      </c>
      <c r="K81" s="13">
        <v>155161</v>
      </c>
      <c r="L81" s="14">
        <f t="shared" si="11"/>
        <v>7995043</v>
      </c>
      <c r="M81" s="14">
        <f t="shared" si="12"/>
        <v>2571926</v>
      </c>
      <c r="N81" s="14">
        <f t="shared" si="13"/>
        <v>879906</v>
      </c>
    </row>
    <row r="82" spans="1:14">
      <c r="A82" s="3">
        <v>2015</v>
      </c>
      <c r="B82" s="4">
        <v>9</v>
      </c>
      <c r="C82" t="s">
        <v>1812</v>
      </c>
      <c r="D82">
        <f t="shared" si="9"/>
        <v>13.01</v>
      </c>
      <c r="E82">
        <f t="shared" si="14"/>
        <v>13006815</v>
      </c>
      <c r="F82" s="12">
        <f t="shared" si="10"/>
        <v>1559940</v>
      </c>
      <c r="G82" s="12">
        <v>1063983</v>
      </c>
      <c r="H82" s="13">
        <v>55291</v>
      </c>
      <c r="I82" s="12">
        <v>495957</v>
      </c>
      <c r="J82" s="13">
        <v>283697</v>
      </c>
      <c r="K82" s="13">
        <v>212260</v>
      </c>
      <c r="L82" s="14">
        <f t="shared" si="11"/>
        <v>9059026</v>
      </c>
      <c r="M82" s="14">
        <f t="shared" si="12"/>
        <v>2855623</v>
      </c>
      <c r="N82" s="14">
        <f t="shared" si="13"/>
        <v>1092166</v>
      </c>
    </row>
    <row r="83" spans="1:14">
      <c r="A83" s="3">
        <v>2015</v>
      </c>
      <c r="B83" s="4">
        <v>10</v>
      </c>
      <c r="C83" t="s">
        <v>1813</v>
      </c>
      <c r="D83">
        <f t="shared" si="9"/>
        <v>14.56</v>
      </c>
      <c r="E83">
        <f t="shared" si="14"/>
        <v>14557559</v>
      </c>
      <c r="F83" s="12">
        <f t="shared" si="10"/>
        <v>1550744</v>
      </c>
      <c r="G83" s="12">
        <v>1194609</v>
      </c>
      <c r="H83" s="13">
        <v>84860</v>
      </c>
      <c r="I83" s="12">
        <v>356135</v>
      </c>
      <c r="J83" s="13">
        <v>252309</v>
      </c>
      <c r="K83" s="13">
        <v>103826</v>
      </c>
      <c r="L83" s="14">
        <f t="shared" si="11"/>
        <v>10253635</v>
      </c>
      <c r="M83" s="14">
        <f t="shared" si="12"/>
        <v>3107932</v>
      </c>
      <c r="N83" s="14">
        <f t="shared" si="13"/>
        <v>1195992</v>
      </c>
    </row>
    <row r="84" spans="1:14">
      <c r="A84" s="3">
        <v>2015</v>
      </c>
      <c r="B84" s="4">
        <v>11</v>
      </c>
      <c r="C84" t="s">
        <v>1814</v>
      </c>
      <c r="D84">
        <f t="shared" si="9"/>
        <v>16.43</v>
      </c>
      <c r="E84">
        <f t="shared" si="14"/>
        <v>16433560</v>
      </c>
      <c r="F84" s="12">
        <f t="shared" si="10"/>
        <v>1876001</v>
      </c>
      <c r="G84" s="12">
        <v>1444273</v>
      </c>
      <c r="H84" s="13">
        <v>56242</v>
      </c>
      <c r="I84" s="12">
        <v>431728</v>
      </c>
      <c r="J84" s="13">
        <v>366699</v>
      </c>
      <c r="K84" s="13">
        <v>65029</v>
      </c>
      <c r="L84" s="14">
        <f t="shared" si="11"/>
        <v>11697908</v>
      </c>
      <c r="M84" s="14">
        <f t="shared" si="12"/>
        <v>3474631</v>
      </c>
      <c r="N84" s="14">
        <f t="shared" si="13"/>
        <v>1261021</v>
      </c>
    </row>
    <row r="85" spans="1:14">
      <c r="A85" s="3">
        <v>2015</v>
      </c>
      <c r="B85" s="4">
        <v>12</v>
      </c>
      <c r="C85" t="s">
        <v>3</v>
      </c>
      <c r="D85">
        <f t="shared" si="9"/>
        <v>19.95</v>
      </c>
      <c r="E85">
        <f t="shared" si="14"/>
        <v>19948787</v>
      </c>
      <c r="F85" s="12">
        <f t="shared" si="10"/>
        <v>3515227</v>
      </c>
      <c r="G85" s="12">
        <v>2980413</v>
      </c>
      <c r="H85" s="13">
        <v>85110</v>
      </c>
      <c r="I85" s="12">
        <v>534814</v>
      </c>
      <c r="J85" s="13">
        <v>333154</v>
      </c>
      <c r="K85" s="13">
        <v>201660</v>
      </c>
      <c r="L85" s="14">
        <f t="shared" si="11"/>
        <v>14678321</v>
      </c>
      <c r="M85" s="14">
        <f t="shared" si="12"/>
        <v>3807785</v>
      </c>
      <c r="N85" s="14">
        <f t="shared" si="13"/>
        <v>1462681</v>
      </c>
    </row>
    <row r="86" spans="1:14">
      <c r="A86" s="3">
        <v>2016</v>
      </c>
      <c r="B86" s="4">
        <v>1</v>
      </c>
      <c r="C86" t="s">
        <v>1804</v>
      </c>
      <c r="D86">
        <f t="shared" si="9"/>
        <v>1.08</v>
      </c>
      <c r="E86">
        <f t="shared" si="14"/>
        <v>1081123</v>
      </c>
      <c r="F86" s="12">
        <f t="shared" si="10"/>
        <v>1081123</v>
      </c>
      <c r="G86" s="12">
        <v>785940</v>
      </c>
      <c r="H86" s="13">
        <v>68165</v>
      </c>
      <c r="I86" s="12">
        <v>295183</v>
      </c>
      <c r="J86" s="13">
        <v>200116</v>
      </c>
      <c r="K86" s="13">
        <v>95067</v>
      </c>
      <c r="L86" s="14">
        <f t="shared" si="11"/>
        <v>785940</v>
      </c>
      <c r="M86" s="14">
        <f t="shared" si="12"/>
        <v>200116</v>
      </c>
      <c r="N86" s="14">
        <f t="shared" si="13"/>
        <v>95067</v>
      </c>
    </row>
    <row r="87" spans="1:14">
      <c r="A87" s="3">
        <v>2016</v>
      </c>
      <c r="B87" s="4">
        <v>2</v>
      </c>
      <c r="C87" t="s">
        <v>1805</v>
      </c>
      <c r="D87">
        <f t="shared" si="9"/>
        <v>2.04</v>
      </c>
      <c r="E87">
        <f t="shared" si="14"/>
        <v>2039546</v>
      </c>
      <c r="F87" s="12">
        <f t="shared" si="10"/>
        <v>958423</v>
      </c>
      <c r="G87" s="12">
        <v>665289</v>
      </c>
      <c r="H87" s="13">
        <v>55834</v>
      </c>
      <c r="I87" s="12">
        <v>293134</v>
      </c>
      <c r="J87" s="13">
        <v>219603</v>
      </c>
      <c r="K87" s="13">
        <v>73531</v>
      </c>
      <c r="L87" s="14">
        <f t="shared" si="11"/>
        <v>1451229</v>
      </c>
      <c r="M87" s="14">
        <f t="shared" si="12"/>
        <v>419719</v>
      </c>
      <c r="N87" s="14">
        <f t="shared" si="13"/>
        <v>168598</v>
      </c>
    </row>
    <row r="88" spans="1:14">
      <c r="A88" s="3">
        <v>2016</v>
      </c>
      <c r="B88" s="4">
        <v>3</v>
      </c>
      <c r="C88" t="s">
        <v>1806</v>
      </c>
      <c r="D88">
        <f t="shared" si="9"/>
        <v>3.58</v>
      </c>
      <c r="E88">
        <f t="shared" si="14"/>
        <v>3576348</v>
      </c>
      <c r="F88" s="12">
        <f t="shared" si="10"/>
        <v>1536802</v>
      </c>
      <c r="G88" s="12">
        <v>1116650</v>
      </c>
      <c r="H88" s="13">
        <v>78845</v>
      </c>
      <c r="I88" s="12">
        <v>420152</v>
      </c>
      <c r="J88" s="13">
        <v>225722</v>
      </c>
      <c r="K88" s="13">
        <v>194430</v>
      </c>
      <c r="L88" s="14">
        <f t="shared" si="11"/>
        <v>2567879</v>
      </c>
      <c r="M88" s="14">
        <f t="shared" si="12"/>
        <v>645441</v>
      </c>
      <c r="N88" s="14">
        <f t="shared" si="13"/>
        <v>363028</v>
      </c>
    </row>
    <row r="89" spans="1:14">
      <c r="A89" s="3">
        <v>2016</v>
      </c>
      <c r="B89" s="4">
        <v>4</v>
      </c>
      <c r="C89" t="s">
        <v>1807</v>
      </c>
      <c r="D89">
        <f t="shared" si="9"/>
        <v>4.79</v>
      </c>
      <c r="E89">
        <f t="shared" si="14"/>
        <v>4794234</v>
      </c>
      <c r="F89" s="12">
        <f t="shared" si="10"/>
        <v>1217886</v>
      </c>
      <c r="G89" s="12">
        <v>761758</v>
      </c>
      <c r="H89" s="13">
        <v>80848</v>
      </c>
      <c r="I89" s="12">
        <v>456128</v>
      </c>
      <c r="J89" s="13">
        <v>330304</v>
      </c>
      <c r="K89" s="13">
        <v>125824</v>
      </c>
      <c r="L89" s="14">
        <f t="shared" si="11"/>
        <v>3329637</v>
      </c>
      <c r="M89" s="14">
        <f t="shared" si="12"/>
        <v>975745</v>
      </c>
      <c r="N89" s="14">
        <f t="shared" si="13"/>
        <v>488852</v>
      </c>
    </row>
    <row r="90" spans="1:14">
      <c r="A90" s="3">
        <v>2016</v>
      </c>
      <c r="B90" s="4">
        <v>5</v>
      </c>
      <c r="C90" t="s">
        <v>1808</v>
      </c>
      <c r="D90">
        <f t="shared" si="9"/>
        <v>6.06</v>
      </c>
      <c r="E90">
        <f t="shared" si="14"/>
        <v>6059830</v>
      </c>
      <c r="F90" s="12">
        <f t="shared" si="10"/>
        <v>1265596</v>
      </c>
      <c r="G90" s="12">
        <v>828996</v>
      </c>
      <c r="H90" s="13">
        <v>63947</v>
      </c>
      <c r="I90" s="12">
        <v>436600</v>
      </c>
      <c r="J90" s="13">
        <v>299250</v>
      </c>
      <c r="K90" s="13">
        <v>137350</v>
      </c>
      <c r="L90" s="14">
        <f t="shared" si="11"/>
        <v>4158633</v>
      </c>
      <c r="M90" s="14">
        <f t="shared" si="12"/>
        <v>1274995</v>
      </c>
      <c r="N90" s="14">
        <f t="shared" si="13"/>
        <v>626202</v>
      </c>
    </row>
    <row r="91" spans="1:14">
      <c r="A91" s="3">
        <v>2016</v>
      </c>
      <c r="B91" s="4">
        <v>6</v>
      </c>
      <c r="C91" t="s">
        <v>1809</v>
      </c>
      <c r="D91">
        <f t="shared" si="9"/>
        <v>7.46</v>
      </c>
      <c r="E91">
        <f t="shared" si="14"/>
        <v>7457581</v>
      </c>
      <c r="F91" s="12">
        <f t="shared" si="10"/>
        <v>1397751</v>
      </c>
      <c r="G91" s="12">
        <v>806325</v>
      </c>
      <c r="H91" s="13">
        <v>78331</v>
      </c>
      <c r="I91" s="12">
        <v>591426</v>
      </c>
      <c r="J91" s="13">
        <v>316983</v>
      </c>
      <c r="K91" s="13">
        <v>274443</v>
      </c>
      <c r="L91" s="14">
        <f t="shared" si="11"/>
        <v>4964958</v>
      </c>
      <c r="M91" s="14">
        <f t="shared" si="12"/>
        <v>1591978</v>
      </c>
      <c r="N91" s="14">
        <f t="shared" si="13"/>
        <v>900645</v>
      </c>
    </row>
    <row r="92" spans="1:14">
      <c r="A92" s="3">
        <v>2016</v>
      </c>
      <c r="B92" s="4">
        <v>7</v>
      </c>
      <c r="C92" t="s">
        <v>1810</v>
      </c>
      <c r="D92">
        <f t="shared" si="9"/>
        <v>8.31</v>
      </c>
      <c r="E92">
        <f t="shared" si="14"/>
        <v>8308671</v>
      </c>
      <c r="F92" s="12">
        <f t="shared" si="10"/>
        <v>851090</v>
      </c>
      <c r="G92" s="12">
        <v>470741</v>
      </c>
      <c r="H92" s="13">
        <v>73696</v>
      </c>
      <c r="I92" s="12">
        <v>380349</v>
      </c>
      <c r="J92" s="13">
        <v>277530</v>
      </c>
      <c r="K92" s="13">
        <v>102819</v>
      </c>
      <c r="L92" s="14">
        <f t="shared" si="11"/>
        <v>5435699</v>
      </c>
      <c r="M92" s="14">
        <f t="shared" si="12"/>
        <v>1869508</v>
      </c>
      <c r="N92" s="14">
        <f t="shared" si="13"/>
        <v>1003464</v>
      </c>
    </row>
    <row r="93" spans="1:14">
      <c r="A93" s="3">
        <v>2016</v>
      </c>
      <c r="B93" s="4">
        <v>8</v>
      </c>
      <c r="C93" t="s">
        <v>1811</v>
      </c>
      <c r="D93">
        <f t="shared" si="9"/>
        <v>9.4600000000000009</v>
      </c>
      <c r="E93">
        <f t="shared" si="14"/>
        <v>9460247</v>
      </c>
      <c r="F93" s="12">
        <f t="shared" si="10"/>
        <v>1151576</v>
      </c>
      <c r="G93" s="12">
        <v>721244</v>
      </c>
      <c r="H93" s="13">
        <v>87138</v>
      </c>
      <c r="I93" s="12">
        <v>430332</v>
      </c>
      <c r="J93" s="13">
        <v>295803</v>
      </c>
      <c r="K93" s="13">
        <v>134529</v>
      </c>
      <c r="L93" s="14">
        <f t="shared" si="11"/>
        <v>6156943</v>
      </c>
      <c r="M93" s="14">
        <f t="shared" si="12"/>
        <v>2165311</v>
      </c>
      <c r="N93" s="14">
        <f t="shared" si="13"/>
        <v>1137993</v>
      </c>
    </row>
    <row r="94" spans="1:14">
      <c r="A94" s="3">
        <v>2016</v>
      </c>
      <c r="B94" s="4">
        <v>9</v>
      </c>
      <c r="C94" t="s">
        <v>1812</v>
      </c>
      <c r="D94">
        <f t="shared" si="9"/>
        <v>10.59</v>
      </c>
      <c r="E94">
        <f t="shared" si="14"/>
        <v>10591991</v>
      </c>
      <c r="F94" s="12">
        <f t="shared" si="10"/>
        <v>1131744</v>
      </c>
      <c r="G94" s="12">
        <v>730388</v>
      </c>
      <c r="H94" s="13">
        <v>78804</v>
      </c>
      <c r="I94" s="12">
        <v>401356</v>
      </c>
      <c r="J94" s="13">
        <v>289889</v>
      </c>
      <c r="K94" s="13">
        <v>111467</v>
      </c>
      <c r="L94" s="14">
        <f t="shared" si="11"/>
        <v>6887331</v>
      </c>
      <c r="M94" s="14">
        <f t="shared" si="12"/>
        <v>2455200</v>
      </c>
      <c r="N94" s="14">
        <f t="shared" si="13"/>
        <v>1249460</v>
      </c>
    </row>
    <row r="95" spans="1:14">
      <c r="A95" s="3">
        <v>2016</v>
      </c>
      <c r="B95" s="4">
        <v>10</v>
      </c>
      <c r="C95" t="s">
        <v>1813</v>
      </c>
      <c r="D95">
        <f t="shared" si="9"/>
        <v>11.79</v>
      </c>
      <c r="E95">
        <f t="shared" si="14"/>
        <v>11792997</v>
      </c>
      <c r="F95" s="12">
        <f t="shared" si="10"/>
        <v>1201006</v>
      </c>
      <c r="G95" s="12">
        <v>866076</v>
      </c>
      <c r="H95" s="13">
        <v>84572</v>
      </c>
      <c r="I95" s="12">
        <v>334930</v>
      </c>
      <c r="J95" s="13">
        <v>226738</v>
      </c>
      <c r="K95" s="13">
        <v>108192</v>
      </c>
      <c r="L95" s="14">
        <f t="shared" si="11"/>
        <v>7753407</v>
      </c>
      <c r="M95" s="14">
        <f t="shared" si="12"/>
        <v>2681938</v>
      </c>
      <c r="N95" s="14">
        <f t="shared" si="13"/>
        <v>1357652</v>
      </c>
    </row>
    <row r="96" spans="1:14">
      <c r="A96" s="3">
        <v>2016</v>
      </c>
      <c r="B96" s="4">
        <v>11</v>
      </c>
      <c r="C96" t="s">
        <v>1814</v>
      </c>
      <c r="D96">
        <f t="shared" si="9"/>
        <v>13.13</v>
      </c>
      <c r="E96">
        <f t="shared" si="14"/>
        <v>13127088</v>
      </c>
      <c r="F96" s="12">
        <f t="shared" si="10"/>
        <v>1334091</v>
      </c>
      <c r="G96" s="12">
        <v>899980</v>
      </c>
      <c r="H96" s="13">
        <v>72173</v>
      </c>
      <c r="I96" s="12">
        <v>434111</v>
      </c>
      <c r="J96" s="13">
        <v>224114</v>
      </c>
      <c r="K96" s="13">
        <v>209997</v>
      </c>
      <c r="L96" s="14">
        <f t="shared" si="11"/>
        <v>8653387</v>
      </c>
      <c r="M96" s="14">
        <f t="shared" si="12"/>
        <v>2906052</v>
      </c>
      <c r="N96" s="14">
        <f t="shared" si="13"/>
        <v>1567649</v>
      </c>
    </row>
    <row r="97" spans="1:14">
      <c r="A97" s="3">
        <v>2016</v>
      </c>
      <c r="B97" s="4">
        <v>12</v>
      </c>
      <c r="C97" t="s">
        <v>3</v>
      </c>
      <c r="D97">
        <f t="shared" si="9"/>
        <v>15</v>
      </c>
      <c r="E97">
        <f t="shared" si="14"/>
        <v>14998464</v>
      </c>
      <c r="F97" s="12">
        <f t="shared" si="10"/>
        <v>1871376</v>
      </c>
      <c r="G97" s="12">
        <v>1350588</v>
      </c>
      <c r="H97" s="13">
        <v>101890</v>
      </c>
      <c r="I97" s="12">
        <v>520788</v>
      </c>
      <c r="J97" s="13">
        <v>328809</v>
      </c>
      <c r="K97" s="13">
        <v>191979</v>
      </c>
      <c r="L97" s="14">
        <f t="shared" si="11"/>
        <v>10003975</v>
      </c>
      <c r="M97" s="14">
        <f t="shared" si="12"/>
        <v>3234861</v>
      </c>
      <c r="N97" s="14">
        <f t="shared" si="13"/>
        <v>1759628</v>
      </c>
    </row>
    <row r="98" spans="1:14">
      <c r="A98" s="3">
        <v>2017</v>
      </c>
      <c r="B98" s="4">
        <v>1</v>
      </c>
      <c r="C98" t="s">
        <v>1804</v>
      </c>
      <c r="D98">
        <f t="shared" si="9"/>
        <v>1.1399999999999999</v>
      </c>
      <c r="E98">
        <f t="shared" si="14"/>
        <v>1140346</v>
      </c>
      <c r="F98" s="12">
        <f t="shared" si="10"/>
        <v>1140346</v>
      </c>
      <c r="G98" s="12">
        <v>862757</v>
      </c>
      <c r="H98" s="13">
        <v>64879</v>
      </c>
      <c r="I98" s="12">
        <v>277589</v>
      </c>
      <c r="J98" s="13">
        <v>175331</v>
      </c>
      <c r="K98" s="13">
        <v>102258</v>
      </c>
      <c r="L98" s="14">
        <f t="shared" si="11"/>
        <v>862757</v>
      </c>
      <c r="M98" s="14">
        <f t="shared" si="12"/>
        <v>175331</v>
      </c>
      <c r="N98" s="14">
        <f t="shared" si="13"/>
        <v>102258</v>
      </c>
    </row>
    <row r="99" spans="1:14">
      <c r="A99" s="3">
        <v>2017</v>
      </c>
      <c r="B99" s="4">
        <v>2</v>
      </c>
      <c r="C99" t="s">
        <v>1805</v>
      </c>
      <c r="D99">
        <f t="shared" si="9"/>
        <v>2.15</v>
      </c>
      <c r="E99">
        <f t="shared" si="14"/>
        <v>2148601</v>
      </c>
      <c r="F99" s="12">
        <f t="shared" si="10"/>
        <v>1008255</v>
      </c>
      <c r="G99" s="12">
        <v>698524</v>
      </c>
      <c r="H99" s="13">
        <v>79531</v>
      </c>
      <c r="I99" s="12">
        <v>309731</v>
      </c>
      <c r="J99" s="13">
        <v>224080</v>
      </c>
      <c r="K99" s="13">
        <v>85651</v>
      </c>
      <c r="L99" s="14">
        <f t="shared" ref="L99:L118" si="15">IF($A99=$A98,L98+G99,G99)</f>
        <v>1561281</v>
      </c>
      <c r="M99" s="14">
        <f t="shared" ref="M99:M118" si="16">IF($A99=$A98,M98+J99,J99)</f>
        <v>399411</v>
      </c>
      <c r="N99" s="14">
        <f t="shared" ref="N99:N118" si="17">IF($A99=$A98,N98+K99,K99)</f>
        <v>187909</v>
      </c>
    </row>
    <row r="100" spans="1:14">
      <c r="A100" s="3">
        <v>2017</v>
      </c>
      <c r="B100" s="4">
        <v>3</v>
      </c>
      <c r="C100" t="s">
        <v>1806</v>
      </c>
      <c r="D100">
        <f t="shared" si="9"/>
        <v>3.52</v>
      </c>
      <c r="E100">
        <f t="shared" si="14"/>
        <v>3522518</v>
      </c>
      <c r="F100" s="12">
        <f t="shared" si="10"/>
        <v>1373917</v>
      </c>
      <c r="G100" s="12">
        <v>1010519</v>
      </c>
      <c r="H100" s="13">
        <v>83328</v>
      </c>
      <c r="I100" s="12">
        <v>363398</v>
      </c>
      <c r="J100" s="13">
        <v>265933</v>
      </c>
      <c r="K100" s="13">
        <v>97465</v>
      </c>
      <c r="L100" s="14">
        <f t="shared" si="15"/>
        <v>2571800</v>
      </c>
      <c r="M100" s="14">
        <f t="shared" si="16"/>
        <v>665344</v>
      </c>
      <c r="N100" s="14">
        <f t="shared" si="17"/>
        <v>285374</v>
      </c>
    </row>
    <row r="101" spans="1:14">
      <c r="A101" s="3">
        <v>2017</v>
      </c>
      <c r="B101" s="4">
        <v>4</v>
      </c>
      <c r="C101" t="s">
        <v>1807</v>
      </c>
      <c r="D101">
        <f t="shared" si="9"/>
        <v>4.53</v>
      </c>
      <c r="E101">
        <f t="shared" si="14"/>
        <v>4533268</v>
      </c>
      <c r="F101" s="12">
        <f t="shared" si="10"/>
        <v>1010750</v>
      </c>
      <c r="G101" s="12">
        <v>712928</v>
      </c>
      <c r="H101" s="13">
        <v>79324</v>
      </c>
      <c r="I101" s="12">
        <v>297822</v>
      </c>
      <c r="J101" s="13">
        <v>244571</v>
      </c>
      <c r="K101" s="13">
        <v>53251</v>
      </c>
      <c r="L101" s="14">
        <f t="shared" si="15"/>
        <v>3284728</v>
      </c>
      <c r="M101" s="14">
        <f t="shared" si="16"/>
        <v>909915</v>
      </c>
      <c r="N101" s="14">
        <f t="shared" si="17"/>
        <v>338625</v>
      </c>
    </row>
    <row r="102" spans="1:14">
      <c r="A102" s="3">
        <v>2017</v>
      </c>
      <c r="B102" s="4">
        <v>5</v>
      </c>
      <c r="C102" t="s">
        <v>1808</v>
      </c>
      <c r="D102">
        <f t="shared" si="9"/>
        <v>6</v>
      </c>
      <c r="E102">
        <f t="shared" si="14"/>
        <v>6004994</v>
      </c>
      <c r="F102" s="12">
        <f t="shared" si="10"/>
        <v>1471726</v>
      </c>
      <c r="G102" s="12">
        <v>1062449</v>
      </c>
      <c r="H102" s="13">
        <v>74544</v>
      </c>
      <c r="I102" s="12">
        <v>409277</v>
      </c>
      <c r="J102" s="13">
        <v>308419</v>
      </c>
      <c r="K102" s="13">
        <v>100858</v>
      </c>
      <c r="L102" s="14">
        <f t="shared" si="15"/>
        <v>4347177</v>
      </c>
      <c r="M102" s="14">
        <f t="shared" si="16"/>
        <v>1218334</v>
      </c>
      <c r="N102" s="14">
        <f t="shared" si="17"/>
        <v>439483</v>
      </c>
    </row>
    <row r="103" spans="1:14">
      <c r="A103" s="3">
        <v>2017</v>
      </c>
      <c r="B103" s="4">
        <v>6</v>
      </c>
      <c r="C103" t="s">
        <v>1809</v>
      </c>
      <c r="D103">
        <f t="shared" si="9"/>
        <v>7.6</v>
      </c>
      <c r="E103">
        <f t="shared" si="14"/>
        <v>7601992</v>
      </c>
      <c r="F103" s="12">
        <f t="shared" si="10"/>
        <v>1596998</v>
      </c>
      <c r="G103" s="12">
        <v>1162686</v>
      </c>
      <c r="H103" s="13">
        <v>68773</v>
      </c>
      <c r="I103" s="12">
        <v>434312</v>
      </c>
      <c r="J103" s="13">
        <v>239836</v>
      </c>
      <c r="K103" s="13">
        <v>194476</v>
      </c>
      <c r="L103" s="14">
        <f t="shared" si="15"/>
        <v>5509863</v>
      </c>
      <c r="M103" s="14">
        <f t="shared" si="16"/>
        <v>1458170</v>
      </c>
      <c r="N103" s="14">
        <f t="shared" si="17"/>
        <v>633959</v>
      </c>
    </row>
    <row r="104" spans="1:14">
      <c r="A104" s="3">
        <v>2017</v>
      </c>
      <c r="B104" s="4">
        <v>7</v>
      </c>
      <c r="C104" t="s">
        <v>1810</v>
      </c>
      <c r="D104">
        <f t="shared" si="9"/>
        <v>8.74</v>
      </c>
      <c r="E104">
        <f t="shared" si="14"/>
        <v>8740817</v>
      </c>
      <c r="F104" s="12">
        <f t="shared" si="10"/>
        <v>1138825</v>
      </c>
      <c r="G104" s="12">
        <v>779591</v>
      </c>
      <c r="H104" s="13">
        <v>70128</v>
      </c>
      <c r="I104" s="12">
        <v>359234</v>
      </c>
      <c r="J104" s="13">
        <v>270315</v>
      </c>
      <c r="K104" s="13">
        <v>88919</v>
      </c>
      <c r="L104" s="14">
        <f t="shared" si="15"/>
        <v>6289454</v>
      </c>
      <c r="M104" s="14">
        <f t="shared" si="16"/>
        <v>1728485</v>
      </c>
      <c r="N104" s="14">
        <f t="shared" si="17"/>
        <v>722878</v>
      </c>
    </row>
    <row r="105" spans="1:14">
      <c r="A105" s="3">
        <v>2017</v>
      </c>
      <c r="B105" s="4">
        <v>8</v>
      </c>
      <c r="C105" t="s">
        <v>1811</v>
      </c>
      <c r="D105">
        <f t="shared" si="9"/>
        <v>9.8800000000000008</v>
      </c>
      <c r="E105">
        <f t="shared" si="14"/>
        <v>9883433</v>
      </c>
      <c r="F105" s="12">
        <f t="shared" si="10"/>
        <v>1142616</v>
      </c>
      <c r="G105" s="12">
        <v>785245</v>
      </c>
      <c r="H105" s="13">
        <v>82025</v>
      </c>
      <c r="I105" s="12">
        <v>357371</v>
      </c>
      <c r="J105" s="13">
        <v>237607</v>
      </c>
      <c r="K105" s="13">
        <v>119764</v>
      </c>
      <c r="L105" s="14">
        <f t="shared" si="15"/>
        <v>7074699</v>
      </c>
      <c r="M105" s="14">
        <f t="shared" si="16"/>
        <v>1966092</v>
      </c>
      <c r="N105" s="14">
        <f t="shared" si="17"/>
        <v>842642</v>
      </c>
    </row>
    <row r="106" spans="1:14">
      <c r="A106" s="3">
        <v>2017</v>
      </c>
      <c r="B106" s="4">
        <v>9</v>
      </c>
      <c r="C106" t="s">
        <v>1812</v>
      </c>
      <c r="D106">
        <f t="shared" si="9"/>
        <v>10.83</v>
      </c>
      <c r="E106">
        <f t="shared" si="14"/>
        <v>10827693</v>
      </c>
      <c r="F106" s="12">
        <f t="shared" si="10"/>
        <v>944260</v>
      </c>
      <c r="G106" s="12">
        <v>623534</v>
      </c>
      <c r="H106" s="13">
        <v>74265</v>
      </c>
      <c r="I106" s="12">
        <v>320726</v>
      </c>
      <c r="J106" s="13">
        <v>252117</v>
      </c>
      <c r="K106" s="13">
        <v>68609</v>
      </c>
      <c r="L106" s="14">
        <f t="shared" si="15"/>
        <v>7698233</v>
      </c>
      <c r="M106" s="14">
        <f t="shared" si="16"/>
        <v>2218209</v>
      </c>
      <c r="N106" s="14">
        <f t="shared" si="17"/>
        <v>911251</v>
      </c>
    </row>
    <row r="107" spans="1:14">
      <c r="A107" s="3">
        <v>2017</v>
      </c>
      <c r="B107" s="4">
        <v>10</v>
      </c>
      <c r="C107" t="s">
        <v>1813</v>
      </c>
      <c r="D107">
        <f t="shared" si="9"/>
        <v>11.8</v>
      </c>
      <c r="E107">
        <f t="shared" si="14"/>
        <v>11800606</v>
      </c>
      <c r="F107" s="12">
        <f t="shared" si="10"/>
        <v>972913</v>
      </c>
      <c r="G107" s="12">
        <v>645731</v>
      </c>
      <c r="H107" s="13">
        <v>73057</v>
      </c>
      <c r="I107" s="12">
        <v>327182</v>
      </c>
      <c r="J107" s="13">
        <v>176536</v>
      </c>
      <c r="K107" s="13">
        <v>150646</v>
      </c>
      <c r="L107" s="14">
        <f t="shared" si="15"/>
        <v>8343964</v>
      </c>
      <c r="M107" s="14">
        <f t="shared" si="16"/>
        <v>2394745</v>
      </c>
      <c r="N107" s="14">
        <f t="shared" si="17"/>
        <v>1061897</v>
      </c>
    </row>
    <row r="108" spans="1:14">
      <c r="A108" s="3">
        <v>2017</v>
      </c>
      <c r="B108" s="4">
        <v>11</v>
      </c>
      <c r="C108" t="s">
        <v>1814</v>
      </c>
      <c r="D108">
        <f t="shared" si="9"/>
        <v>13</v>
      </c>
      <c r="E108">
        <f t="shared" si="14"/>
        <v>12997463</v>
      </c>
      <c r="F108" s="12">
        <f t="shared" si="10"/>
        <v>1196857</v>
      </c>
      <c r="G108" s="12">
        <v>845216</v>
      </c>
      <c r="H108" s="13">
        <v>77583</v>
      </c>
      <c r="I108" s="12">
        <v>351641</v>
      </c>
      <c r="J108" s="13">
        <v>268939</v>
      </c>
      <c r="K108" s="13">
        <v>82702</v>
      </c>
      <c r="L108" s="14">
        <f t="shared" si="15"/>
        <v>9189180</v>
      </c>
      <c r="M108" s="14">
        <f t="shared" si="16"/>
        <v>2663684</v>
      </c>
      <c r="N108" s="14">
        <f t="shared" si="17"/>
        <v>1144599</v>
      </c>
    </row>
    <row r="109" spans="1:14">
      <c r="A109" s="3">
        <v>2017</v>
      </c>
      <c r="B109" s="4">
        <v>12</v>
      </c>
      <c r="C109" t="s">
        <v>3</v>
      </c>
      <c r="D109">
        <f t="shared" si="9"/>
        <v>14.29</v>
      </c>
      <c r="E109">
        <f t="shared" si="14"/>
        <v>14294593</v>
      </c>
      <c r="F109" s="12">
        <f t="shared" si="10"/>
        <v>1297130</v>
      </c>
      <c r="G109" s="12">
        <v>907017</v>
      </c>
      <c r="H109" s="13">
        <v>68172</v>
      </c>
      <c r="I109" s="12">
        <v>390113</v>
      </c>
      <c r="J109" s="13">
        <v>270651</v>
      </c>
      <c r="K109" s="13">
        <v>119462</v>
      </c>
      <c r="L109" s="14">
        <f t="shared" si="15"/>
        <v>10096197</v>
      </c>
      <c r="M109" s="14">
        <f t="shared" si="16"/>
        <v>2934335</v>
      </c>
      <c r="N109" s="14">
        <f t="shared" si="17"/>
        <v>1264061</v>
      </c>
    </row>
    <row r="110" spans="1:14">
      <c r="A110" s="3">
        <v>2018</v>
      </c>
      <c r="B110" s="4">
        <v>1</v>
      </c>
      <c r="C110" t="s">
        <v>1804</v>
      </c>
      <c r="D110">
        <f t="shared" si="9"/>
        <v>1.1100000000000001</v>
      </c>
      <c r="E110">
        <f t="shared" si="14"/>
        <v>1108882</v>
      </c>
      <c r="F110" s="12">
        <f t="shared" si="10"/>
        <v>1108882</v>
      </c>
      <c r="G110" s="12">
        <v>841021</v>
      </c>
      <c r="H110" s="13">
        <v>73533</v>
      </c>
      <c r="I110" s="12">
        <v>267861</v>
      </c>
      <c r="J110" s="13">
        <v>186719</v>
      </c>
      <c r="K110" s="13">
        <v>81142</v>
      </c>
      <c r="L110" s="14">
        <f t="shared" si="15"/>
        <v>841021</v>
      </c>
      <c r="M110" s="14">
        <f t="shared" si="16"/>
        <v>186719</v>
      </c>
      <c r="N110" s="14">
        <f t="shared" si="17"/>
        <v>81142</v>
      </c>
    </row>
    <row r="111" spans="1:14">
      <c r="A111" s="3">
        <v>2018</v>
      </c>
      <c r="B111" s="4">
        <v>2</v>
      </c>
      <c r="C111" t="s">
        <v>1805</v>
      </c>
      <c r="D111">
        <f t="shared" si="9"/>
        <v>2.71</v>
      </c>
      <c r="E111">
        <f t="shared" si="14"/>
        <v>2709925</v>
      </c>
      <c r="F111" s="12">
        <f t="shared" si="10"/>
        <v>1601043</v>
      </c>
      <c r="G111" s="12">
        <v>1308439</v>
      </c>
      <c r="H111" s="13">
        <v>68680</v>
      </c>
      <c r="I111" s="12">
        <v>292604</v>
      </c>
      <c r="J111" s="13">
        <v>213505</v>
      </c>
      <c r="K111" s="13">
        <v>79099</v>
      </c>
      <c r="L111" s="14">
        <f t="shared" si="15"/>
        <v>2149460</v>
      </c>
      <c r="M111" s="14">
        <f t="shared" si="16"/>
        <v>400224</v>
      </c>
      <c r="N111" s="14">
        <f t="shared" si="17"/>
        <v>160241</v>
      </c>
    </row>
    <row r="112" spans="1:14">
      <c r="A112" s="3">
        <v>2018</v>
      </c>
      <c r="B112" s="4">
        <v>3</v>
      </c>
      <c r="C112" t="s">
        <v>1806</v>
      </c>
      <c r="D112">
        <f t="shared" si="9"/>
        <v>4.13</v>
      </c>
      <c r="E112">
        <f t="shared" si="14"/>
        <v>4127370</v>
      </c>
      <c r="F112" s="12">
        <f t="shared" si="10"/>
        <v>1417445</v>
      </c>
      <c r="G112" s="12">
        <v>1024030</v>
      </c>
      <c r="H112" s="13">
        <v>93101</v>
      </c>
      <c r="I112" s="12">
        <v>393415</v>
      </c>
      <c r="J112" s="13">
        <v>321320</v>
      </c>
      <c r="K112" s="13">
        <v>72095</v>
      </c>
      <c r="L112" s="14">
        <f t="shared" si="15"/>
        <v>3173490</v>
      </c>
      <c r="M112" s="14">
        <f t="shared" si="16"/>
        <v>721544</v>
      </c>
      <c r="N112" s="14">
        <f t="shared" si="17"/>
        <v>232336</v>
      </c>
    </row>
    <row r="113" spans="1:14">
      <c r="A113" s="3">
        <v>2018</v>
      </c>
      <c r="B113" s="4">
        <v>4</v>
      </c>
      <c r="C113" t="s">
        <v>1807</v>
      </c>
      <c r="D113">
        <f t="shared" si="9"/>
        <v>5.59</v>
      </c>
      <c r="E113">
        <f t="shared" si="14"/>
        <v>5585759</v>
      </c>
      <c r="F113" s="12">
        <f t="shared" si="10"/>
        <v>1458389</v>
      </c>
      <c r="G113" s="12">
        <v>1100122</v>
      </c>
      <c r="H113" s="13">
        <v>83658</v>
      </c>
      <c r="I113" s="12">
        <v>358267</v>
      </c>
      <c r="J113" s="13">
        <v>269343</v>
      </c>
      <c r="K113" s="13">
        <v>88924</v>
      </c>
      <c r="L113" s="14">
        <f t="shared" si="15"/>
        <v>4273612</v>
      </c>
      <c r="M113" s="14">
        <f t="shared" si="16"/>
        <v>990887</v>
      </c>
      <c r="N113" s="14">
        <f t="shared" si="17"/>
        <v>321260</v>
      </c>
    </row>
    <row r="114" spans="1:14">
      <c r="A114" s="3">
        <v>2018</v>
      </c>
      <c r="B114" s="4">
        <v>5</v>
      </c>
      <c r="C114" t="s">
        <v>1808</v>
      </c>
      <c r="D114">
        <f t="shared" si="9"/>
        <v>7.08</v>
      </c>
      <c r="E114">
        <f t="shared" si="14"/>
        <v>7076880</v>
      </c>
      <c r="F114" s="12">
        <f t="shared" si="10"/>
        <v>1491121</v>
      </c>
      <c r="G114" s="12">
        <v>1211158</v>
      </c>
      <c r="H114" s="13">
        <v>84343</v>
      </c>
      <c r="I114" s="12">
        <v>279963</v>
      </c>
      <c r="J114" s="13">
        <v>202681</v>
      </c>
      <c r="K114" s="13">
        <v>77282</v>
      </c>
      <c r="L114" s="14">
        <f t="shared" si="15"/>
        <v>5484770</v>
      </c>
      <c r="M114" s="14">
        <f t="shared" si="16"/>
        <v>1193568</v>
      </c>
      <c r="N114" s="14">
        <f t="shared" si="17"/>
        <v>398542</v>
      </c>
    </row>
    <row r="115" spans="1:14">
      <c r="A115" s="3">
        <v>2018</v>
      </c>
      <c r="B115" s="4">
        <v>6</v>
      </c>
      <c r="C115" t="s">
        <v>1809</v>
      </c>
      <c r="D115">
        <f t="shared" si="9"/>
        <v>8.44</v>
      </c>
      <c r="E115">
        <f t="shared" si="14"/>
        <v>8440519</v>
      </c>
      <c r="F115" s="12">
        <f t="shared" si="10"/>
        <v>1363639</v>
      </c>
      <c r="G115" s="12">
        <v>1073494</v>
      </c>
      <c r="H115" s="13">
        <v>96152</v>
      </c>
      <c r="I115" s="12">
        <v>290145</v>
      </c>
      <c r="J115" s="13">
        <v>197150</v>
      </c>
      <c r="K115" s="13">
        <v>92995</v>
      </c>
      <c r="L115" s="14">
        <f t="shared" si="15"/>
        <v>6558264</v>
      </c>
      <c r="M115" s="14">
        <f t="shared" si="16"/>
        <v>1390718</v>
      </c>
      <c r="N115" s="14">
        <f t="shared" si="17"/>
        <v>491537</v>
      </c>
    </row>
    <row r="116" spans="1:14">
      <c r="A116" s="3">
        <v>2018</v>
      </c>
      <c r="B116" s="4">
        <v>7</v>
      </c>
      <c r="C116" t="s">
        <v>1810</v>
      </c>
      <c r="D116">
        <f t="shared" si="9"/>
        <v>9.2200000000000006</v>
      </c>
      <c r="E116">
        <f t="shared" si="14"/>
        <v>9224687</v>
      </c>
      <c r="F116" s="12">
        <f t="shared" si="10"/>
        <v>784168</v>
      </c>
      <c r="G116" s="12">
        <v>553108</v>
      </c>
      <c r="H116" s="13">
        <v>77211</v>
      </c>
      <c r="I116" s="12">
        <v>231060</v>
      </c>
      <c r="J116" s="13">
        <v>183129</v>
      </c>
      <c r="K116" s="13">
        <v>47931</v>
      </c>
      <c r="L116" s="14">
        <f t="shared" si="15"/>
        <v>7111372</v>
      </c>
      <c r="M116" s="14">
        <f t="shared" si="16"/>
        <v>1573847</v>
      </c>
      <c r="N116" s="14">
        <f t="shared" si="17"/>
        <v>539468</v>
      </c>
    </row>
    <row r="117" spans="1:14">
      <c r="A117" s="3">
        <v>2018</v>
      </c>
      <c r="B117" s="4">
        <v>8</v>
      </c>
      <c r="C117" t="s">
        <v>1811</v>
      </c>
      <c r="D117">
        <f t="shared" si="9"/>
        <v>10.51</v>
      </c>
      <c r="E117">
        <f t="shared" si="14"/>
        <v>10514425</v>
      </c>
      <c r="F117" s="12">
        <f t="shared" si="10"/>
        <v>1289738</v>
      </c>
      <c r="G117" s="12">
        <v>834244</v>
      </c>
      <c r="H117" s="13">
        <v>86382</v>
      </c>
      <c r="I117" s="12">
        <v>455494</v>
      </c>
      <c r="J117" s="13">
        <v>319986</v>
      </c>
      <c r="K117" s="13">
        <v>135508</v>
      </c>
      <c r="L117" s="14">
        <f t="shared" si="15"/>
        <v>7945616</v>
      </c>
      <c r="M117" s="14">
        <f t="shared" si="16"/>
        <v>1893833</v>
      </c>
      <c r="N117" s="14">
        <f t="shared" si="17"/>
        <v>674976</v>
      </c>
    </row>
    <row r="118" spans="1:14">
      <c r="A118" s="3">
        <v>2018</v>
      </c>
      <c r="B118" s="4">
        <v>9</v>
      </c>
      <c r="C118" t="s">
        <v>1812</v>
      </c>
      <c r="D118">
        <f t="shared" si="9"/>
        <v>11.3</v>
      </c>
      <c r="E118">
        <f t="shared" si="14"/>
        <v>11303440</v>
      </c>
      <c r="F118" s="12">
        <f t="shared" si="10"/>
        <v>789015</v>
      </c>
      <c r="G118" s="12">
        <v>596448</v>
      </c>
      <c r="H118" s="13">
        <v>150046</v>
      </c>
      <c r="I118" s="12">
        <v>192567</v>
      </c>
      <c r="J118" s="13">
        <v>122276</v>
      </c>
      <c r="K118" s="13">
        <v>70291</v>
      </c>
      <c r="L118" s="14">
        <f t="shared" si="15"/>
        <v>8542064</v>
      </c>
      <c r="M118" s="14">
        <f t="shared" si="16"/>
        <v>2016109</v>
      </c>
      <c r="N118" s="14">
        <f t="shared" si="17"/>
        <v>745267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118"/>
  <sheetViews>
    <sheetView workbookViewId="0">
      <selection activeCell="G1" sqref="G1"/>
    </sheetView>
  </sheetViews>
  <sheetFormatPr baseColWidth="10" defaultRowHeight="14.4"/>
  <sheetData>
    <row r="1" spans="1:7">
      <c r="A1" t="s">
        <v>0</v>
      </c>
      <c r="B1" t="s">
        <v>1815</v>
      </c>
      <c r="C1" s="19" t="s">
        <v>1816</v>
      </c>
      <c r="D1" t="s">
        <v>1801</v>
      </c>
      <c r="E1" t="s">
        <v>1802</v>
      </c>
      <c r="F1" t="s">
        <v>1803</v>
      </c>
      <c r="G1" t="s">
        <v>1823</v>
      </c>
    </row>
    <row r="2" spans="1:7">
      <c r="A2">
        <v>2009</v>
      </c>
      <c r="B2">
        <v>1</v>
      </c>
      <c r="C2" t="s">
        <v>1804</v>
      </c>
      <c r="D2">
        <f>SUMIFS('m2'!F:F,'m2'!A:A,'%_Certificacion'!A2,'m2'!B:B,'%_Certificacion'!B2)</f>
        <v>1031708</v>
      </c>
      <c r="E2">
        <f>SUMIFS(LEED_input!U:U,LEED_input!Q:Q,'%_Certificacion'!A2,LEED_input!P:P,'%_Certificacion'!B2)</f>
        <v>0</v>
      </c>
      <c r="F2">
        <f>SUMIFS(CES_input!O:O,CES_input!Y:Y,'%_Certificacion'!A2,CES_input!Z:Z,'%_Certificacion'!B2)</f>
        <v>0</v>
      </c>
      <c r="G2" t="str">
        <f t="shared" ref="G2:G65" si="0">ROUND(((E2+F2)/D2*100),1)&amp;"%"</f>
        <v>0%</v>
      </c>
    </row>
    <row r="3" spans="1:7">
      <c r="A3">
        <v>2009</v>
      </c>
      <c r="B3">
        <v>2</v>
      </c>
      <c r="C3" t="s">
        <v>1805</v>
      </c>
      <c r="D3">
        <f>SUMIFS('m2'!F:F,'m2'!A:A,'%_Certificacion'!A3,'m2'!B:B,'%_Certificacion'!B3)</f>
        <v>1126821</v>
      </c>
      <c r="E3">
        <f>SUMIFS(LEED_input!U:U,LEED_input!Q:Q,'%_Certificacion'!A3,LEED_input!P:P,'%_Certificacion'!B3)</f>
        <v>0</v>
      </c>
      <c r="F3">
        <f>SUMIFS(CES_input!O:O,CES_input!Y:Y,'%_Certificacion'!A3,CES_input!Z:Z,'%_Certificacion'!B3)</f>
        <v>0</v>
      </c>
      <c r="G3" t="str">
        <f t="shared" si="0"/>
        <v>0%</v>
      </c>
    </row>
    <row r="4" spans="1:7">
      <c r="A4">
        <v>2009</v>
      </c>
      <c r="B4">
        <v>3</v>
      </c>
      <c r="C4" t="s">
        <v>1806</v>
      </c>
      <c r="D4">
        <f>SUMIFS('m2'!F:F,'m2'!A:A,'%_Certificacion'!A4,'m2'!B:B,'%_Certificacion'!B4)</f>
        <v>1836966</v>
      </c>
      <c r="E4">
        <f>SUMIFS(LEED_input!U:U,LEED_input!Q:Q,'%_Certificacion'!A4,LEED_input!P:P,'%_Certificacion'!B4)</f>
        <v>0</v>
      </c>
      <c r="F4">
        <f>SUMIFS(CES_input!O:O,CES_input!Y:Y,'%_Certificacion'!A4,CES_input!Z:Z,'%_Certificacion'!B4)</f>
        <v>0</v>
      </c>
      <c r="G4" t="str">
        <f t="shared" si="0"/>
        <v>0%</v>
      </c>
    </row>
    <row r="5" spans="1:7">
      <c r="A5">
        <v>2009</v>
      </c>
      <c r="B5">
        <v>4</v>
      </c>
      <c r="C5" t="s">
        <v>1807</v>
      </c>
      <c r="D5">
        <f>SUMIFS('m2'!F:F,'m2'!A:A,'%_Certificacion'!A5,'m2'!B:B,'%_Certificacion'!B5)</f>
        <v>1170506</v>
      </c>
      <c r="E5">
        <f>SUMIFS(LEED_input!U:U,LEED_input!Q:Q,'%_Certificacion'!A5,LEED_input!P:P,'%_Certificacion'!B5)</f>
        <v>0</v>
      </c>
      <c r="F5">
        <f>SUMIFS(CES_input!O:O,CES_input!Y:Y,'%_Certificacion'!A5,CES_input!Z:Z,'%_Certificacion'!B5)</f>
        <v>0</v>
      </c>
      <c r="G5" t="str">
        <f t="shared" si="0"/>
        <v>0%</v>
      </c>
    </row>
    <row r="6" spans="1:7">
      <c r="A6">
        <v>2009</v>
      </c>
      <c r="B6">
        <v>5</v>
      </c>
      <c r="C6" t="s">
        <v>1808</v>
      </c>
      <c r="D6">
        <f>SUMIFS('m2'!F:F,'m2'!A:A,'%_Certificacion'!A6,'m2'!B:B,'%_Certificacion'!B6)</f>
        <v>1131069</v>
      </c>
      <c r="E6">
        <f>SUMIFS(LEED_input!U:U,LEED_input!Q:Q,'%_Certificacion'!A6,LEED_input!P:P,'%_Certificacion'!B6)</f>
        <v>0</v>
      </c>
      <c r="F6">
        <f>SUMIFS(CES_input!O:O,CES_input!Y:Y,'%_Certificacion'!A6,CES_input!Z:Z,'%_Certificacion'!B6)</f>
        <v>0</v>
      </c>
      <c r="G6" t="str">
        <f t="shared" si="0"/>
        <v>0%</v>
      </c>
    </row>
    <row r="7" spans="1:7">
      <c r="A7">
        <v>2009</v>
      </c>
      <c r="B7">
        <v>6</v>
      </c>
      <c r="C7" t="s">
        <v>1809</v>
      </c>
      <c r="D7">
        <f>SUMIFS('m2'!F:F,'m2'!A:A,'%_Certificacion'!A7,'m2'!B:B,'%_Certificacion'!B7)</f>
        <v>2214278</v>
      </c>
      <c r="E7">
        <f>SUMIFS(LEED_input!U:U,LEED_input!Q:Q,'%_Certificacion'!A7,LEED_input!P:P,'%_Certificacion'!B7)</f>
        <v>0</v>
      </c>
      <c r="F7">
        <f>SUMIFS(CES_input!O:O,CES_input!Y:Y,'%_Certificacion'!A7,CES_input!Z:Z,'%_Certificacion'!B7)</f>
        <v>0</v>
      </c>
      <c r="G7" t="str">
        <f t="shared" si="0"/>
        <v>0%</v>
      </c>
    </row>
    <row r="8" spans="1:7">
      <c r="A8">
        <v>2009</v>
      </c>
      <c r="B8">
        <v>7</v>
      </c>
      <c r="C8" t="s">
        <v>1810</v>
      </c>
      <c r="D8">
        <f>SUMIFS('m2'!F:F,'m2'!A:A,'%_Certificacion'!A8,'m2'!B:B,'%_Certificacion'!B8)</f>
        <v>799408</v>
      </c>
      <c r="E8">
        <f>SUMIFS(LEED_input!U:U,LEED_input!Q:Q,'%_Certificacion'!A8,LEED_input!P:P,'%_Certificacion'!B8)</f>
        <v>0</v>
      </c>
      <c r="F8">
        <f>SUMIFS(CES_input!O:O,CES_input!Y:Y,'%_Certificacion'!A8,CES_input!Z:Z,'%_Certificacion'!B8)</f>
        <v>0</v>
      </c>
      <c r="G8" t="str">
        <f t="shared" si="0"/>
        <v>0%</v>
      </c>
    </row>
    <row r="9" spans="1:7">
      <c r="A9">
        <v>2009</v>
      </c>
      <c r="B9">
        <v>8</v>
      </c>
      <c r="C9" t="s">
        <v>1811</v>
      </c>
      <c r="D9">
        <f>SUMIFS('m2'!F:F,'m2'!A:A,'%_Certificacion'!A9,'m2'!B:B,'%_Certificacion'!B9)</f>
        <v>952467</v>
      </c>
      <c r="E9">
        <f>SUMIFS(LEED_input!U:U,LEED_input!Q:Q,'%_Certificacion'!A9,LEED_input!P:P,'%_Certificacion'!B9)</f>
        <v>10280.185891200001</v>
      </c>
      <c r="F9">
        <f>SUMIFS(CES_input!O:O,CES_input!Y:Y,'%_Certificacion'!A9,CES_input!Z:Z,'%_Certificacion'!B9)</f>
        <v>0</v>
      </c>
      <c r="G9" t="str">
        <f t="shared" si="0"/>
        <v>1.1%</v>
      </c>
    </row>
    <row r="10" spans="1:7">
      <c r="A10">
        <v>2009</v>
      </c>
      <c r="B10">
        <v>9</v>
      </c>
      <c r="C10" t="s">
        <v>1812</v>
      </c>
      <c r="D10">
        <f>SUMIFS('m2'!F:F,'m2'!A:A,'%_Certificacion'!A10,'m2'!B:B,'%_Certificacion'!B10)</f>
        <v>823032</v>
      </c>
      <c r="E10">
        <f>SUMIFS(LEED_input!U:U,LEED_input!Q:Q,'%_Certificacion'!A10,LEED_input!P:P,'%_Certificacion'!B10)</f>
        <v>0</v>
      </c>
      <c r="F10">
        <f>SUMIFS(CES_input!O:O,CES_input!Y:Y,'%_Certificacion'!A10,CES_input!Z:Z,'%_Certificacion'!B10)</f>
        <v>0</v>
      </c>
      <c r="G10" t="str">
        <f t="shared" si="0"/>
        <v>0%</v>
      </c>
    </row>
    <row r="11" spans="1:7">
      <c r="A11">
        <v>2009</v>
      </c>
      <c r="B11">
        <v>10</v>
      </c>
      <c r="C11" t="s">
        <v>1813</v>
      </c>
      <c r="D11">
        <f>SUMIFS('m2'!F:F,'m2'!A:A,'%_Certificacion'!A11,'m2'!B:B,'%_Certificacion'!B11)</f>
        <v>807750</v>
      </c>
      <c r="E11">
        <f>SUMIFS(LEED_input!U:U,LEED_input!Q:Q,'%_Certificacion'!A11,LEED_input!P:P,'%_Certificacion'!B11)</f>
        <v>0</v>
      </c>
      <c r="F11">
        <f>SUMIFS(CES_input!O:O,CES_input!Y:Y,'%_Certificacion'!A11,CES_input!Z:Z,'%_Certificacion'!B11)</f>
        <v>0</v>
      </c>
      <c r="G11" t="str">
        <f t="shared" si="0"/>
        <v>0%</v>
      </c>
    </row>
    <row r="12" spans="1:7">
      <c r="A12">
        <v>2009</v>
      </c>
      <c r="B12">
        <v>11</v>
      </c>
      <c r="C12" t="s">
        <v>1814</v>
      </c>
      <c r="D12">
        <f>SUMIFS('m2'!F:F,'m2'!A:A,'%_Certificacion'!A12,'m2'!B:B,'%_Certificacion'!B12)</f>
        <v>850116</v>
      </c>
      <c r="E12">
        <f>SUMIFS(LEED_input!U:U,LEED_input!Q:Q,'%_Certificacion'!A12,LEED_input!P:P,'%_Certificacion'!B12)</f>
        <v>0</v>
      </c>
      <c r="F12">
        <f>SUMIFS(CES_input!O:O,CES_input!Y:Y,'%_Certificacion'!A12,CES_input!Z:Z,'%_Certificacion'!B12)</f>
        <v>0</v>
      </c>
      <c r="G12" t="str">
        <f t="shared" si="0"/>
        <v>0%</v>
      </c>
    </row>
    <row r="13" spans="1:7">
      <c r="A13">
        <v>2009</v>
      </c>
      <c r="B13">
        <v>12</v>
      </c>
      <c r="C13" t="s">
        <v>3</v>
      </c>
      <c r="D13">
        <f>SUMIFS('m2'!F:F,'m2'!A:A,'%_Certificacion'!A13,'m2'!B:B,'%_Certificacion'!B13)</f>
        <v>1088847</v>
      </c>
      <c r="E13">
        <f>SUMIFS(LEED_input!U:U,LEED_input!Q:Q,'%_Certificacion'!A13,LEED_input!P:P,'%_Certificacion'!B13)</f>
        <v>0</v>
      </c>
      <c r="F13">
        <f>SUMIFS(CES_input!O:O,CES_input!Y:Y,'%_Certificacion'!A13,CES_input!Z:Z,'%_Certificacion'!B13)</f>
        <v>0</v>
      </c>
      <c r="G13" t="str">
        <f t="shared" si="0"/>
        <v>0%</v>
      </c>
    </row>
    <row r="14" spans="1:7">
      <c r="A14">
        <f>A2+1</f>
        <v>2010</v>
      </c>
      <c r="B14">
        <v>1</v>
      </c>
      <c r="C14" t="s">
        <v>1804</v>
      </c>
      <c r="D14">
        <f>SUMIFS('m2'!F:F,'m2'!A:A,'%_Certificacion'!A14,'m2'!B:B,'%_Certificacion'!B14)</f>
        <v>1015044</v>
      </c>
      <c r="E14">
        <f>SUMIFS(LEED_input!U:U,LEED_input!Q:Q,'%_Certificacion'!A14,LEED_input!P:P,'%_Certificacion'!B14)</f>
        <v>0</v>
      </c>
      <c r="F14">
        <f>SUMIFS(CES_input!O:O,CES_input!Y:Y,'%_Certificacion'!A14,CES_input!Z:Z,'%_Certificacion'!B14)</f>
        <v>0</v>
      </c>
      <c r="G14" t="str">
        <f t="shared" si="0"/>
        <v>0%</v>
      </c>
    </row>
    <row r="15" spans="1:7">
      <c r="A15">
        <f t="shared" ref="A15:A78" si="1">A3+1</f>
        <v>2010</v>
      </c>
      <c r="B15">
        <v>2</v>
      </c>
      <c r="C15" t="s">
        <v>1805</v>
      </c>
      <c r="D15">
        <f>SUMIFS('m2'!F:F,'m2'!A:A,'%_Certificacion'!A15,'m2'!B:B,'%_Certificacion'!B15)</f>
        <v>748153</v>
      </c>
      <c r="E15">
        <f>SUMIFS(LEED_input!U:U,LEED_input!Q:Q,'%_Certificacion'!A15,LEED_input!P:P,'%_Certificacion'!B15)</f>
        <v>0</v>
      </c>
      <c r="F15">
        <f>SUMIFS(CES_input!O:O,CES_input!Y:Y,'%_Certificacion'!A15,CES_input!Z:Z,'%_Certificacion'!B15)</f>
        <v>0</v>
      </c>
      <c r="G15" t="str">
        <f t="shared" si="0"/>
        <v>0%</v>
      </c>
    </row>
    <row r="16" spans="1:7">
      <c r="A16">
        <f t="shared" si="1"/>
        <v>2010</v>
      </c>
      <c r="B16">
        <v>3</v>
      </c>
      <c r="C16" t="s">
        <v>1806</v>
      </c>
      <c r="D16">
        <f>SUMIFS('m2'!F:F,'m2'!A:A,'%_Certificacion'!A16,'m2'!B:B,'%_Certificacion'!B16)</f>
        <v>748685</v>
      </c>
      <c r="E16">
        <f>SUMIFS(LEED_input!U:U,LEED_input!Q:Q,'%_Certificacion'!A16,LEED_input!P:P,'%_Certificacion'!B16)</f>
        <v>0</v>
      </c>
      <c r="F16">
        <f>SUMIFS(CES_input!O:O,CES_input!Y:Y,'%_Certificacion'!A16,CES_input!Z:Z,'%_Certificacion'!B16)</f>
        <v>0</v>
      </c>
      <c r="G16" t="str">
        <f t="shared" si="0"/>
        <v>0%</v>
      </c>
    </row>
    <row r="17" spans="1:7">
      <c r="A17">
        <f t="shared" si="1"/>
        <v>2010</v>
      </c>
      <c r="B17">
        <v>4</v>
      </c>
      <c r="C17" t="s">
        <v>1807</v>
      </c>
      <c r="D17">
        <f>SUMIFS('m2'!F:F,'m2'!A:A,'%_Certificacion'!A17,'m2'!B:B,'%_Certificacion'!B17)</f>
        <v>1046133</v>
      </c>
      <c r="E17">
        <f>SUMIFS(LEED_input!U:U,LEED_input!Q:Q,'%_Certificacion'!A17,LEED_input!P:P,'%_Certificacion'!B17)</f>
        <v>0</v>
      </c>
      <c r="F17">
        <f>SUMIFS(CES_input!O:O,CES_input!Y:Y,'%_Certificacion'!A17,CES_input!Z:Z,'%_Certificacion'!B17)</f>
        <v>0</v>
      </c>
      <c r="G17" t="str">
        <f t="shared" si="0"/>
        <v>0%</v>
      </c>
    </row>
    <row r="18" spans="1:7">
      <c r="A18">
        <f t="shared" si="1"/>
        <v>2010</v>
      </c>
      <c r="B18">
        <v>5</v>
      </c>
      <c r="C18" t="s">
        <v>1808</v>
      </c>
      <c r="D18">
        <f>SUMIFS('m2'!F:F,'m2'!A:A,'%_Certificacion'!A18,'m2'!B:B,'%_Certificacion'!B18)</f>
        <v>873779</v>
      </c>
      <c r="E18">
        <f>SUMIFS(LEED_input!U:U,LEED_input!Q:Q,'%_Certificacion'!A18,LEED_input!P:P,'%_Certificacion'!B18)</f>
        <v>0</v>
      </c>
      <c r="F18">
        <f>SUMIFS(CES_input!O:O,CES_input!Y:Y,'%_Certificacion'!A18,CES_input!Z:Z,'%_Certificacion'!B18)</f>
        <v>0</v>
      </c>
      <c r="G18" t="str">
        <f t="shared" si="0"/>
        <v>0%</v>
      </c>
    </row>
    <row r="19" spans="1:7">
      <c r="A19">
        <f t="shared" si="1"/>
        <v>2010</v>
      </c>
      <c r="B19">
        <v>6</v>
      </c>
      <c r="C19" t="s">
        <v>1809</v>
      </c>
      <c r="D19">
        <f>SUMIFS('m2'!F:F,'m2'!A:A,'%_Certificacion'!A19,'m2'!B:B,'%_Certificacion'!B19)</f>
        <v>776604</v>
      </c>
      <c r="E19">
        <f>SUMIFS(LEED_input!U:U,LEED_input!Q:Q,'%_Certificacion'!A19,LEED_input!P:P,'%_Certificacion'!B19)</f>
        <v>0</v>
      </c>
      <c r="F19">
        <f>SUMIFS(CES_input!O:O,CES_input!Y:Y,'%_Certificacion'!A19,CES_input!Z:Z,'%_Certificacion'!B19)</f>
        <v>0</v>
      </c>
      <c r="G19" t="str">
        <f t="shared" si="0"/>
        <v>0%</v>
      </c>
    </row>
    <row r="20" spans="1:7">
      <c r="A20">
        <f t="shared" si="1"/>
        <v>2010</v>
      </c>
      <c r="B20">
        <v>7</v>
      </c>
      <c r="C20" t="s">
        <v>1810</v>
      </c>
      <c r="D20">
        <f>SUMIFS('m2'!F:F,'m2'!A:A,'%_Certificacion'!A20,'m2'!B:B,'%_Certificacion'!B20)</f>
        <v>1092736</v>
      </c>
      <c r="E20">
        <f>SUMIFS(LEED_input!U:U,LEED_input!Q:Q,'%_Certificacion'!A20,LEED_input!P:P,'%_Certificacion'!B20)</f>
        <v>0</v>
      </c>
      <c r="F20">
        <f>SUMIFS(CES_input!O:O,CES_input!Y:Y,'%_Certificacion'!A20,CES_input!Z:Z,'%_Certificacion'!B20)</f>
        <v>0</v>
      </c>
      <c r="G20" t="str">
        <f t="shared" si="0"/>
        <v>0%</v>
      </c>
    </row>
    <row r="21" spans="1:7">
      <c r="A21">
        <f t="shared" si="1"/>
        <v>2010</v>
      </c>
      <c r="B21">
        <v>8</v>
      </c>
      <c r="C21" t="s">
        <v>1811</v>
      </c>
      <c r="D21">
        <f>SUMIFS('m2'!F:F,'m2'!A:A,'%_Certificacion'!A21,'m2'!B:B,'%_Certificacion'!B21)</f>
        <v>838878</v>
      </c>
      <c r="E21">
        <f>SUMIFS(LEED_input!U:U,LEED_input!Q:Q,'%_Certificacion'!A21,LEED_input!P:P,'%_Certificacion'!B21)</f>
        <v>0</v>
      </c>
      <c r="F21">
        <f>SUMIFS(CES_input!O:O,CES_input!Y:Y,'%_Certificacion'!A21,CES_input!Z:Z,'%_Certificacion'!B21)</f>
        <v>0</v>
      </c>
      <c r="G21" t="str">
        <f t="shared" si="0"/>
        <v>0%</v>
      </c>
    </row>
    <row r="22" spans="1:7">
      <c r="A22">
        <f t="shared" si="1"/>
        <v>2010</v>
      </c>
      <c r="B22">
        <v>9</v>
      </c>
      <c r="C22" t="s">
        <v>1812</v>
      </c>
      <c r="D22">
        <f>SUMIFS('m2'!F:F,'m2'!A:A,'%_Certificacion'!A22,'m2'!B:B,'%_Certificacion'!B22)</f>
        <v>1037475</v>
      </c>
      <c r="E22">
        <f>SUMIFS(LEED_input!U:U,LEED_input!Q:Q,'%_Certificacion'!A22,LEED_input!P:P,'%_Certificacion'!B22)</f>
        <v>0</v>
      </c>
      <c r="F22">
        <f>SUMIFS(CES_input!O:O,CES_input!Y:Y,'%_Certificacion'!A22,CES_input!Z:Z,'%_Certificacion'!B22)</f>
        <v>0</v>
      </c>
      <c r="G22" t="str">
        <f t="shared" si="0"/>
        <v>0%</v>
      </c>
    </row>
    <row r="23" spans="1:7">
      <c r="A23">
        <f t="shared" si="1"/>
        <v>2010</v>
      </c>
      <c r="B23">
        <v>10</v>
      </c>
      <c r="C23" t="s">
        <v>1813</v>
      </c>
      <c r="D23">
        <f>SUMIFS('m2'!F:F,'m2'!A:A,'%_Certificacion'!A23,'m2'!B:B,'%_Certificacion'!B23)</f>
        <v>848204</v>
      </c>
      <c r="E23">
        <f>SUMIFS(LEED_input!U:U,LEED_input!Q:Q,'%_Certificacion'!A23,LEED_input!P:P,'%_Certificacion'!B23)</f>
        <v>6507.9508550400005</v>
      </c>
      <c r="F23">
        <f>SUMIFS(CES_input!O:O,CES_input!Y:Y,'%_Certificacion'!A23,CES_input!Z:Z,'%_Certificacion'!B23)</f>
        <v>0</v>
      </c>
      <c r="G23" t="str">
        <f t="shared" si="0"/>
        <v>0.8%</v>
      </c>
    </row>
    <row r="24" spans="1:7">
      <c r="A24">
        <f t="shared" si="1"/>
        <v>2010</v>
      </c>
      <c r="B24">
        <v>11</v>
      </c>
      <c r="C24" t="s">
        <v>1814</v>
      </c>
      <c r="D24">
        <f>SUMIFS('m2'!F:F,'m2'!A:A,'%_Certificacion'!A24,'m2'!B:B,'%_Certificacion'!B24)</f>
        <v>938856</v>
      </c>
      <c r="E24">
        <f>SUMIFS(LEED_input!U:U,LEED_input!Q:Q,'%_Certificacion'!A24,LEED_input!P:P,'%_Certificacion'!B24)</f>
        <v>0</v>
      </c>
      <c r="F24">
        <f>SUMIFS(CES_input!O:O,CES_input!Y:Y,'%_Certificacion'!A24,CES_input!Z:Z,'%_Certificacion'!B24)</f>
        <v>0</v>
      </c>
      <c r="G24" t="str">
        <f t="shared" si="0"/>
        <v>0%</v>
      </c>
    </row>
    <row r="25" spans="1:7">
      <c r="A25">
        <f t="shared" si="1"/>
        <v>2010</v>
      </c>
      <c r="B25">
        <v>12</v>
      </c>
      <c r="C25" t="s">
        <v>3</v>
      </c>
      <c r="D25">
        <f>SUMIFS('m2'!F:F,'m2'!A:A,'%_Certificacion'!A25,'m2'!B:B,'%_Certificacion'!B25)</f>
        <v>1454419</v>
      </c>
      <c r="E25">
        <f>SUMIFS(LEED_input!U:U,LEED_input!Q:Q,'%_Certificacion'!A25,LEED_input!P:P,'%_Certificacion'!B25)</f>
        <v>82683.705600000001</v>
      </c>
      <c r="F25">
        <f>SUMIFS(CES_input!O:O,CES_input!Y:Y,'%_Certificacion'!A25,CES_input!Z:Z,'%_Certificacion'!B25)</f>
        <v>0</v>
      </c>
      <c r="G25" t="str">
        <f t="shared" si="0"/>
        <v>5.7%</v>
      </c>
    </row>
    <row r="26" spans="1:7">
      <c r="A26">
        <f t="shared" si="1"/>
        <v>2011</v>
      </c>
      <c r="B26">
        <v>1</v>
      </c>
      <c r="C26" t="s">
        <v>1804</v>
      </c>
      <c r="D26">
        <f>SUMIFS('m2'!F:F,'m2'!A:A,'%_Certificacion'!A26,'m2'!B:B,'%_Certificacion'!B26)</f>
        <v>1471547</v>
      </c>
      <c r="E26">
        <f>SUMIFS(LEED_input!U:U,LEED_input!Q:Q,'%_Certificacion'!A26,LEED_input!P:P,'%_Certificacion'!B26)</f>
        <v>0</v>
      </c>
      <c r="F26">
        <f>SUMIFS(CES_input!O:O,CES_input!Y:Y,'%_Certificacion'!A26,CES_input!Z:Z,'%_Certificacion'!B26)</f>
        <v>0</v>
      </c>
      <c r="G26" t="str">
        <f t="shared" si="0"/>
        <v>0%</v>
      </c>
    </row>
    <row r="27" spans="1:7">
      <c r="A27">
        <f t="shared" si="1"/>
        <v>2011</v>
      </c>
      <c r="B27">
        <v>2</v>
      </c>
      <c r="C27" t="s">
        <v>1805</v>
      </c>
      <c r="D27">
        <f>SUMIFS('m2'!F:F,'m2'!A:A,'%_Certificacion'!A27,'m2'!B:B,'%_Certificacion'!B27)</f>
        <v>1227558</v>
      </c>
      <c r="E27">
        <f>SUMIFS(LEED_input!U:U,LEED_input!Q:Q,'%_Certificacion'!A27,LEED_input!P:P,'%_Certificacion'!B27)</f>
        <v>0</v>
      </c>
      <c r="F27">
        <f>SUMIFS(CES_input!O:O,CES_input!Y:Y,'%_Certificacion'!A27,CES_input!Z:Z,'%_Certificacion'!B27)</f>
        <v>0</v>
      </c>
      <c r="G27" t="str">
        <f t="shared" si="0"/>
        <v>0%</v>
      </c>
    </row>
    <row r="28" spans="1:7">
      <c r="A28">
        <f t="shared" si="1"/>
        <v>2011</v>
      </c>
      <c r="B28">
        <v>3</v>
      </c>
      <c r="C28" t="s">
        <v>1806</v>
      </c>
      <c r="D28">
        <f>SUMIFS('m2'!F:F,'m2'!A:A,'%_Certificacion'!A28,'m2'!B:B,'%_Certificacion'!B28)</f>
        <v>1575022</v>
      </c>
      <c r="E28">
        <f>SUMIFS(LEED_input!U:U,LEED_input!Q:Q,'%_Certificacion'!A28,LEED_input!P:P,'%_Certificacion'!B28)</f>
        <v>0</v>
      </c>
      <c r="F28">
        <f>SUMIFS(CES_input!O:O,CES_input!Y:Y,'%_Certificacion'!A28,CES_input!Z:Z,'%_Certificacion'!B28)</f>
        <v>0</v>
      </c>
      <c r="G28" t="str">
        <f t="shared" si="0"/>
        <v>0%</v>
      </c>
    </row>
    <row r="29" spans="1:7">
      <c r="A29">
        <f t="shared" si="1"/>
        <v>2011</v>
      </c>
      <c r="B29">
        <v>4</v>
      </c>
      <c r="C29" t="s">
        <v>1807</v>
      </c>
      <c r="D29">
        <f>SUMIFS('m2'!F:F,'m2'!A:A,'%_Certificacion'!A29,'m2'!B:B,'%_Certificacion'!B29)</f>
        <v>1111457</v>
      </c>
      <c r="E29">
        <f>SUMIFS(LEED_input!U:U,LEED_input!Q:Q,'%_Certificacion'!A29,LEED_input!P:P,'%_Certificacion'!B29)</f>
        <v>19523.280282393604</v>
      </c>
      <c r="F29">
        <f>SUMIFS(CES_input!O:O,CES_input!Y:Y,'%_Certificacion'!A29,CES_input!Z:Z,'%_Certificacion'!B29)</f>
        <v>0</v>
      </c>
      <c r="G29" t="str">
        <f t="shared" si="0"/>
        <v>1.8%</v>
      </c>
    </row>
    <row r="30" spans="1:7">
      <c r="A30">
        <f t="shared" si="1"/>
        <v>2011</v>
      </c>
      <c r="B30">
        <v>5</v>
      </c>
      <c r="C30" t="s">
        <v>1808</v>
      </c>
      <c r="D30">
        <f>SUMIFS('m2'!F:F,'m2'!A:A,'%_Certificacion'!A30,'m2'!B:B,'%_Certificacion'!B30)</f>
        <v>1809965</v>
      </c>
      <c r="E30">
        <f>SUMIFS(LEED_input!U:U,LEED_input!Q:Q,'%_Certificacion'!A30,LEED_input!P:P,'%_Certificacion'!B30)</f>
        <v>0</v>
      </c>
      <c r="F30">
        <f>SUMIFS(CES_input!O:O,CES_input!Y:Y,'%_Certificacion'!A30,CES_input!Z:Z,'%_Certificacion'!B30)</f>
        <v>0</v>
      </c>
      <c r="G30" t="str">
        <f t="shared" si="0"/>
        <v>0%</v>
      </c>
    </row>
    <row r="31" spans="1:7">
      <c r="A31">
        <f t="shared" si="1"/>
        <v>2011</v>
      </c>
      <c r="B31">
        <v>6</v>
      </c>
      <c r="C31" t="s">
        <v>1809</v>
      </c>
      <c r="D31">
        <f>SUMIFS('m2'!F:F,'m2'!A:A,'%_Certificacion'!A31,'m2'!B:B,'%_Certificacion'!B31)</f>
        <v>1572822</v>
      </c>
      <c r="E31">
        <f>SUMIFS(LEED_input!U:U,LEED_input!Q:Q,'%_Certificacion'!A31,LEED_input!P:P,'%_Certificacion'!B31)</f>
        <v>1434.05132544</v>
      </c>
      <c r="F31">
        <f>SUMIFS(CES_input!O:O,CES_input!Y:Y,'%_Certificacion'!A31,CES_input!Z:Z,'%_Certificacion'!B31)</f>
        <v>0</v>
      </c>
      <c r="G31" t="str">
        <f t="shared" si="0"/>
        <v>0.1%</v>
      </c>
    </row>
    <row r="32" spans="1:7">
      <c r="A32">
        <f t="shared" si="1"/>
        <v>2011</v>
      </c>
      <c r="B32">
        <v>7</v>
      </c>
      <c r="C32" t="s">
        <v>1810</v>
      </c>
      <c r="D32">
        <f>SUMIFS('m2'!F:F,'m2'!A:A,'%_Certificacion'!A32,'m2'!B:B,'%_Certificacion'!B32)</f>
        <v>1266843</v>
      </c>
      <c r="E32">
        <f>SUMIFS(LEED_input!U:U,LEED_input!Q:Q,'%_Certificacion'!A32,LEED_input!P:P,'%_Certificacion'!B32)</f>
        <v>0</v>
      </c>
      <c r="F32">
        <f>SUMIFS(CES_input!O:O,CES_input!Y:Y,'%_Certificacion'!A32,CES_input!Z:Z,'%_Certificacion'!B32)</f>
        <v>0</v>
      </c>
      <c r="G32" t="str">
        <f t="shared" si="0"/>
        <v>0%</v>
      </c>
    </row>
    <row r="33" spans="1:7">
      <c r="A33">
        <f t="shared" si="1"/>
        <v>2011</v>
      </c>
      <c r="B33">
        <v>8</v>
      </c>
      <c r="C33" t="s">
        <v>1811</v>
      </c>
      <c r="D33">
        <f>SUMIFS('m2'!F:F,'m2'!A:A,'%_Certificacion'!A33,'m2'!B:B,'%_Certificacion'!B33)</f>
        <v>1156132</v>
      </c>
      <c r="E33">
        <f>SUMIFS(LEED_input!U:U,LEED_input!Q:Q,'%_Certificacion'!A33,LEED_input!P:P,'%_Certificacion'!B33)</f>
        <v>10430.410106880001</v>
      </c>
      <c r="F33">
        <f>SUMIFS(CES_input!O:O,CES_input!Y:Y,'%_Certificacion'!A33,CES_input!Z:Z,'%_Certificacion'!B33)</f>
        <v>0</v>
      </c>
      <c r="G33" t="str">
        <f t="shared" si="0"/>
        <v>0.9%</v>
      </c>
    </row>
    <row r="34" spans="1:7">
      <c r="A34">
        <f t="shared" si="1"/>
        <v>2011</v>
      </c>
      <c r="B34">
        <v>9</v>
      </c>
      <c r="C34" t="s">
        <v>1812</v>
      </c>
      <c r="D34">
        <f>SUMIFS('m2'!F:F,'m2'!A:A,'%_Certificacion'!A34,'m2'!B:B,'%_Certificacion'!B34)</f>
        <v>1249569</v>
      </c>
      <c r="E34">
        <f>SUMIFS(LEED_input!U:U,LEED_input!Q:Q,'%_Certificacion'!A34,LEED_input!P:P,'%_Certificacion'!B34)</f>
        <v>0</v>
      </c>
      <c r="F34">
        <f>SUMIFS(CES_input!O:O,CES_input!Y:Y,'%_Certificacion'!A34,CES_input!Z:Z,'%_Certificacion'!B34)</f>
        <v>0</v>
      </c>
      <c r="G34" t="str">
        <f t="shared" si="0"/>
        <v>0%</v>
      </c>
    </row>
    <row r="35" spans="1:7">
      <c r="A35">
        <f t="shared" si="1"/>
        <v>2011</v>
      </c>
      <c r="B35">
        <v>10</v>
      </c>
      <c r="C35" t="s">
        <v>1813</v>
      </c>
      <c r="D35">
        <f>SUMIFS('m2'!F:F,'m2'!A:A,'%_Certificacion'!A35,'m2'!B:B,'%_Certificacion'!B35)</f>
        <v>1204109</v>
      </c>
      <c r="E35">
        <f>SUMIFS(LEED_input!U:U,LEED_input!Q:Q,'%_Certificacion'!A35,LEED_input!P:P,'%_Certificacion'!B35)</f>
        <v>0</v>
      </c>
      <c r="F35">
        <f>SUMIFS(CES_input!O:O,CES_input!Y:Y,'%_Certificacion'!A35,CES_input!Z:Z,'%_Certificacion'!B35)</f>
        <v>0</v>
      </c>
      <c r="G35" t="str">
        <f t="shared" si="0"/>
        <v>0%</v>
      </c>
    </row>
    <row r="36" spans="1:7">
      <c r="A36">
        <f t="shared" si="1"/>
        <v>2011</v>
      </c>
      <c r="B36">
        <v>11</v>
      </c>
      <c r="C36" t="s">
        <v>1814</v>
      </c>
      <c r="D36">
        <f>SUMIFS('m2'!F:F,'m2'!A:A,'%_Certificacion'!A36,'m2'!B:B,'%_Certificacion'!B36)</f>
        <v>1559718</v>
      </c>
      <c r="E36">
        <f>SUMIFS(LEED_input!U:U,LEED_input!Q:Q,'%_Certificacion'!A36,LEED_input!P:P,'%_Certificacion'!B36)</f>
        <v>11255.665024108801</v>
      </c>
      <c r="F36">
        <f>SUMIFS(CES_input!O:O,CES_input!Y:Y,'%_Certificacion'!A36,CES_input!Z:Z,'%_Certificacion'!B36)</f>
        <v>0</v>
      </c>
      <c r="G36" t="str">
        <f t="shared" si="0"/>
        <v>0.7%</v>
      </c>
    </row>
    <row r="37" spans="1:7">
      <c r="A37">
        <f t="shared" si="1"/>
        <v>2011</v>
      </c>
      <c r="B37">
        <v>12</v>
      </c>
      <c r="C37" t="s">
        <v>3</v>
      </c>
      <c r="D37">
        <f>SUMIFS('m2'!F:F,'m2'!A:A,'%_Certificacion'!A37,'m2'!B:B,'%_Certificacion'!B37)</f>
        <v>1606907</v>
      </c>
      <c r="E37">
        <f>SUMIFS(LEED_input!U:U,LEED_input!Q:Q,'%_Certificacion'!A37,LEED_input!P:P,'%_Certificacion'!B37)</f>
        <v>0</v>
      </c>
      <c r="F37">
        <f>SUMIFS(CES_input!O:O,CES_input!Y:Y,'%_Certificacion'!A37,CES_input!Z:Z,'%_Certificacion'!B37)</f>
        <v>0</v>
      </c>
      <c r="G37" t="str">
        <f t="shared" si="0"/>
        <v>0%</v>
      </c>
    </row>
    <row r="38" spans="1:7">
      <c r="A38">
        <f t="shared" si="1"/>
        <v>2012</v>
      </c>
      <c r="B38">
        <v>1</v>
      </c>
      <c r="C38" t="s">
        <v>1804</v>
      </c>
      <c r="D38">
        <f>SUMIFS('m2'!F:F,'m2'!A:A,'%_Certificacion'!A38,'m2'!B:B,'%_Certificacion'!B38)</f>
        <v>1380268</v>
      </c>
      <c r="E38">
        <f>SUMIFS(LEED_input!U:U,LEED_input!Q:Q,'%_Certificacion'!A38,LEED_input!P:P,'%_Certificacion'!B38)</f>
        <v>0</v>
      </c>
      <c r="F38">
        <f>SUMIFS(CES_input!O:O,CES_input!Y:Y,'%_Certificacion'!A38,CES_input!Z:Z,'%_Certificacion'!B38)</f>
        <v>0</v>
      </c>
      <c r="G38" t="str">
        <f t="shared" si="0"/>
        <v>0%</v>
      </c>
    </row>
    <row r="39" spans="1:7">
      <c r="A39">
        <f t="shared" si="1"/>
        <v>2012</v>
      </c>
      <c r="B39">
        <v>2</v>
      </c>
      <c r="C39" t="s">
        <v>1805</v>
      </c>
      <c r="D39">
        <f>SUMIFS('m2'!F:F,'m2'!A:A,'%_Certificacion'!A39,'m2'!B:B,'%_Certificacion'!B39)</f>
        <v>1335151</v>
      </c>
      <c r="E39">
        <f>SUMIFS(LEED_input!U:U,LEED_input!Q:Q,'%_Certificacion'!A39,LEED_input!P:P,'%_Certificacion'!B39)</f>
        <v>0</v>
      </c>
      <c r="F39">
        <f>SUMIFS(CES_input!O:O,CES_input!Y:Y,'%_Certificacion'!A39,CES_input!Z:Z,'%_Certificacion'!B39)</f>
        <v>0</v>
      </c>
      <c r="G39" t="str">
        <f t="shared" si="0"/>
        <v>0%</v>
      </c>
    </row>
    <row r="40" spans="1:7">
      <c r="A40">
        <f t="shared" si="1"/>
        <v>2012</v>
      </c>
      <c r="B40">
        <v>3</v>
      </c>
      <c r="C40" t="s">
        <v>1806</v>
      </c>
      <c r="D40">
        <f>SUMIFS('m2'!F:F,'m2'!A:A,'%_Certificacion'!A40,'m2'!B:B,'%_Certificacion'!B40)</f>
        <v>1366837</v>
      </c>
      <c r="E40">
        <f>SUMIFS(LEED_input!U:U,LEED_input!Q:Q,'%_Certificacion'!A40,LEED_input!P:P,'%_Certificacion'!B40)</f>
        <v>0</v>
      </c>
      <c r="F40">
        <f>SUMIFS(CES_input!O:O,CES_input!Y:Y,'%_Certificacion'!A40,CES_input!Z:Z,'%_Certificacion'!B40)</f>
        <v>0</v>
      </c>
      <c r="G40" t="str">
        <f t="shared" si="0"/>
        <v>0%</v>
      </c>
    </row>
    <row r="41" spans="1:7">
      <c r="A41">
        <f t="shared" si="1"/>
        <v>2012</v>
      </c>
      <c r="B41">
        <v>4</v>
      </c>
      <c r="C41" t="s">
        <v>1807</v>
      </c>
      <c r="D41">
        <f>SUMIFS('m2'!F:F,'m2'!A:A,'%_Certificacion'!A41,'m2'!B:B,'%_Certificacion'!B41)</f>
        <v>1523685</v>
      </c>
      <c r="E41">
        <f>SUMIFS(LEED_input!U:U,LEED_input!Q:Q,'%_Certificacion'!A41,LEED_input!P:P,'%_Certificacion'!B41)</f>
        <v>0</v>
      </c>
      <c r="F41">
        <f>SUMIFS(CES_input!O:O,CES_input!Y:Y,'%_Certificacion'!A41,CES_input!Z:Z,'%_Certificacion'!B41)</f>
        <v>0</v>
      </c>
      <c r="G41" t="str">
        <f t="shared" si="0"/>
        <v>0%</v>
      </c>
    </row>
    <row r="42" spans="1:7">
      <c r="A42">
        <f t="shared" si="1"/>
        <v>2012</v>
      </c>
      <c r="B42">
        <v>5</v>
      </c>
      <c r="C42" t="s">
        <v>1808</v>
      </c>
      <c r="D42">
        <f>SUMIFS('m2'!F:F,'m2'!A:A,'%_Certificacion'!A42,'m2'!B:B,'%_Certificacion'!B42)</f>
        <v>1303873</v>
      </c>
      <c r="E42">
        <f>SUMIFS(LEED_input!U:U,LEED_input!Q:Q,'%_Certificacion'!A42,LEED_input!P:P,'%_Certificacion'!B42)</f>
        <v>14626.747520640001</v>
      </c>
      <c r="F42">
        <f>SUMIFS(CES_input!O:O,CES_input!Y:Y,'%_Certificacion'!A42,CES_input!Z:Z,'%_Certificacion'!B42)</f>
        <v>0</v>
      </c>
      <c r="G42" t="str">
        <f t="shared" si="0"/>
        <v>1.1%</v>
      </c>
    </row>
    <row r="43" spans="1:7">
      <c r="A43">
        <f t="shared" si="1"/>
        <v>2012</v>
      </c>
      <c r="B43">
        <v>6</v>
      </c>
      <c r="C43" t="s">
        <v>1809</v>
      </c>
      <c r="D43">
        <f>SUMIFS('m2'!F:F,'m2'!A:A,'%_Certificacion'!A43,'m2'!B:B,'%_Certificacion'!B43)</f>
        <v>1317316</v>
      </c>
      <c r="E43">
        <f>SUMIFS(LEED_input!U:U,LEED_input!Q:Q,'%_Certificacion'!A43,LEED_input!P:P,'%_Certificacion'!B43)</f>
        <v>2633.8021130304001</v>
      </c>
      <c r="F43">
        <f>SUMIFS(CES_input!O:O,CES_input!Y:Y,'%_Certificacion'!A43,CES_input!Z:Z,'%_Certificacion'!B43)</f>
        <v>0</v>
      </c>
      <c r="G43" t="str">
        <f t="shared" si="0"/>
        <v>0.2%</v>
      </c>
    </row>
    <row r="44" spans="1:7">
      <c r="A44">
        <f t="shared" si="1"/>
        <v>2012</v>
      </c>
      <c r="B44">
        <v>7</v>
      </c>
      <c r="C44" t="s">
        <v>1810</v>
      </c>
      <c r="D44">
        <f>SUMIFS('m2'!F:F,'m2'!A:A,'%_Certificacion'!A44,'m2'!B:B,'%_Certificacion'!B44)</f>
        <v>1438121</v>
      </c>
      <c r="E44">
        <f>SUMIFS(LEED_input!U:U,LEED_input!Q:Q,'%_Certificacion'!A44,LEED_input!P:P,'%_Certificacion'!B44)</f>
        <v>0</v>
      </c>
      <c r="F44">
        <f>SUMIFS(CES_input!O:O,CES_input!Y:Y,'%_Certificacion'!A44,CES_input!Z:Z,'%_Certificacion'!B44)</f>
        <v>0</v>
      </c>
      <c r="G44" t="str">
        <f t="shared" si="0"/>
        <v>0%</v>
      </c>
    </row>
    <row r="45" spans="1:7">
      <c r="A45">
        <f t="shared" si="1"/>
        <v>2012</v>
      </c>
      <c r="B45">
        <v>8</v>
      </c>
      <c r="C45" t="s">
        <v>1811</v>
      </c>
      <c r="D45">
        <f>SUMIFS('m2'!F:F,'m2'!A:A,'%_Certificacion'!A45,'m2'!B:B,'%_Certificacion'!B45)</f>
        <v>1423310</v>
      </c>
      <c r="E45">
        <f>SUMIFS(LEED_input!U:U,LEED_input!Q:Q,'%_Certificacion'!A45,LEED_input!P:P,'%_Certificacion'!B45)</f>
        <v>23476.911291244804</v>
      </c>
      <c r="F45">
        <f>SUMIFS(CES_input!O:O,CES_input!Y:Y,'%_Certificacion'!A45,CES_input!Z:Z,'%_Certificacion'!B45)</f>
        <v>0</v>
      </c>
      <c r="G45" t="str">
        <f t="shared" si="0"/>
        <v>1.6%</v>
      </c>
    </row>
    <row r="46" spans="1:7">
      <c r="A46">
        <f t="shared" si="1"/>
        <v>2012</v>
      </c>
      <c r="B46">
        <v>9</v>
      </c>
      <c r="C46" t="s">
        <v>1812</v>
      </c>
      <c r="D46">
        <f>SUMIFS('m2'!F:F,'m2'!A:A,'%_Certificacion'!A46,'m2'!B:B,'%_Certificacion'!B46)</f>
        <v>1118897</v>
      </c>
      <c r="E46">
        <f>SUMIFS(LEED_input!U:U,LEED_input!Q:Q,'%_Certificacion'!A46,LEED_input!P:P,'%_Certificacion'!B46)</f>
        <v>2888.4484166400002</v>
      </c>
      <c r="F46">
        <f>SUMIFS(CES_input!O:O,CES_input!Y:Y,'%_Certificacion'!A46,CES_input!Z:Z,'%_Certificacion'!B46)</f>
        <v>0</v>
      </c>
      <c r="G46" t="str">
        <f t="shared" si="0"/>
        <v>0.3%</v>
      </c>
    </row>
    <row r="47" spans="1:7">
      <c r="A47">
        <f t="shared" si="1"/>
        <v>2012</v>
      </c>
      <c r="B47">
        <v>10</v>
      </c>
      <c r="C47" t="s">
        <v>1813</v>
      </c>
      <c r="D47">
        <f>SUMIFS('m2'!F:F,'m2'!A:A,'%_Certificacion'!A47,'m2'!B:B,'%_Certificacion'!B47)</f>
        <v>1498258</v>
      </c>
      <c r="E47">
        <f>SUMIFS(LEED_input!U:U,LEED_input!Q:Q,'%_Certificacion'!A47,LEED_input!P:P,'%_Certificacion'!B47)</f>
        <v>792.7416403200001</v>
      </c>
      <c r="F47">
        <f>SUMIFS(CES_input!O:O,CES_input!Y:Y,'%_Certificacion'!A47,CES_input!Z:Z,'%_Certificacion'!B47)</f>
        <v>0</v>
      </c>
      <c r="G47" t="str">
        <f t="shared" si="0"/>
        <v>0.1%</v>
      </c>
    </row>
    <row r="48" spans="1:7">
      <c r="A48">
        <f t="shared" si="1"/>
        <v>2012</v>
      </c>
      <c r="B48">
        <v>11</v>
      </c>
      <c r="C48" t="s">
        <v>1814</v>
      </c>
      <c r="D48">
        <f>SUMIFS('m2'!F:F,'m2'!A:A,'%_Certificacion'!A48,'m2'!B:B,'%_Certificacion'!B48)</f>
        <v>1453719</v>
      </c>
      <c r="E48">
        <f>SUMIFS(LEED_input!U:U,LEED_input!Q:Q,'%_Certificacion'!A48,LEED_input!P:P,'%_Certificacion'!B48)</f>
        <v>155.14807680000001</v>
      </c>
      <c r="F48">
        <f>SUMIFS(CES_input!O:O,CES_input!Y:Y,'%_Certificacion'!A48,CES_input!Z:Z,'%_Certificacion'!B48)</f>
        <v>0</v>
      </c>
      <c r="G48" t="str">
        <f t="shared" si="0"/>
        <v>0%</v>
      </c>
    </row>
    <row r="49" spans="1:7">
      <c r="A49">
        <f t="shared" si="1"/>
        <v>2012</v>
      </c>
      <c r="B49">
        <v>12</v>
      </c>
      <c r="C49" t="s">
        <v>3</v>
      </c>
      <c r="D49">
        <f>SUMIFS('m2'!F:F,'m2'!A:A,'%_Certificacion'!A49,'m2'!B:B,'%_Certificacion'!B49)</f>
        <v>1276402</v>
      </c>
      <c r="E49">
        <f>SUMIFS(LEED_input!U:U,LEED_input!Q:Q,'%_Certificacion'!A49,LEED_input!P:P,'%_Certificacion'!B49)</f>
        <v>41207.3078303808</v>
      </c>
      <c r="F49">
        <f>SUMIFS(CES_input!O:O,CES_input!Y:Y,'%_Certificacion'!A49,CES_input!Z:Z,'%_Certificacion'!B49)</f>
        <v>0</v>
      </c>
      <c r="G49" t="str">
        <f t="shared" si="0"/>
        <v>3.2%</v>
      </c>
    </row>
    <row r="50" spans="1:7">
      <c r="A50">
        <f t="shared" si="1"/>
        <v>2013</v>
      </c>
      <c r="B50">
        <v>1</v>
      </c>
      <c r="C50" t="s">
        <v>1804</v>
      </c>
      <c r="D50">
        <f>SUMIFS('m2'!F:F,'m2'!A:A,'%_Certificacion'!A50,'m2'!B:B,'%_Certificacion'!B50)</f>
        <v>1325743</v>
      </c>
      <c r="E50">
        <f>SUMIFS(LEED_input!U:U,LEED_input!Q:Q,'%_Certificacion'!A50,LEED_input!P:P,'%_Certificacion'!B50)</f>
        <v>3976.5288211200004</v>
      </c>
      <c r="F50">
        <f>SUMIFS(CES_input!O:O,CES_input!Y:Y,'%_Certificacion'!A50,CES_input!Z:Z,'%_Certificacion'!B50)</f>
        <v>0</v>
      </c>
      <c r="G50" t="str">
        <f t="shared" si="0"/>
        <v>0.3%</v>
      </c>
    </row>
    <row r="51" spans="1:7">
      <c r="A51">
        <f t="shared" si="1"/>
        <v>2013</v>
      </c>
      <c r="B51">
        <v>2</v>
      </c>
      <c r="C51" t="s">
        <v>1805</v>
      </c>
      <c r="D51">
        <f>SUMIFS('m2'!F:F,'m2'!A:A,'%_Certificacion'!A51,'m2'!B:B,'%_Certificacion'!B51)</f>
        <v>1465173</v>
      </c>
      <c r="E51">
        <f>SUMIFS(LEED_input!U:U,LEED_input!Q:Q,'%_Certificacion'!A51,LEED_input!P:P,'%_Certificacion'!B51)</f>
        <v>17688.924622080001</v>
      </c>
      <c r="F51">
        <f>SUMIFS(CES_input!O:O,CES_input!Y:Y,'%_Certificacion'!A51,CES_input!Z:Z,'%_Certificacion'!B51)</f>
        <v>0</v>
      </c>
      <c r="G51" t="str">
        <f t="shared" si="0"/>
        <v>1.2%</v>
      </c>
    </row>
    <row r="52" spans="1:7">
      <c r="A52">
        <f t="shared" si="1"/>
        <v>2013</v>
      </c>
      <c r="B52">
        <v>3</v>
      </c>
      <c r="C52" t="s">
        <v>1806</v>
      </c>
      <c r="D52">
        <f>SUMIFS('m2'!F:F,'m2'!A:A,'%_Certificacion'!A52,'m2'!B:B,'%_Certificacion'!B52)</f>
        <v>1149155</v>
      </c>
      <c r="E52">
        <f>SUMIFS(LEED_input!U:U,LEED_input!Q:Q,'%_Certificacion'!A52,LEED_input!P:P,'%_Certificacion'!B52)</f>
        <v>4352.3782887744001</v>
      </c>
      <c r="F52">
        <f>SUMIFS(CES_input!O:O,CES_input!Y:Y,'%_Certificacion'!A52,CES_input!Z:Z,'%_Certificacion'!B52)</f>
        <v>0</v>
      </c>
      <c r="G52" t="str">
        <f t="shared" si="0"/>
        <v>0.4%</v>
      </c>
    </row>
    <row r="53" spans="1:7">
      <c r="A53">
        <f t="shared" si="1"/>
        <v>2013</v>
      </c>
      <c r="B53">
        <v>4</v>
      </c>
      <c r="C53" t="s">
        <v>1807</v>
      </c>
      <c r="D53">
        <f>SUMIFS('m2'!F:F,'m2'!A:A,'%_Certificacion'!A53,'m2'!B:B,'%_Certificacion'!B53)</f>
        <v>1149154</v>
      </c>
      <c r="E53">
        <f>SUMIFS(LEED_input!U:U,LEED_input!Q:Q,'%_Certificacion'!A53,LEED_input!P:P,'%_Certificacion'!B53)</f>
        <v>9608.0630548032022</v>
      </c>
      <c r="F53">
        <f>SUMIFS(CES_input!O:O,CES_input!Y:Y,'%_Certificacion'!A53,CES_input!Z:Z,'%_Certificacion'!B53)</f>
        <v>0</v>
      </c>
      <c r="G53" t="str">
        <f t="shared" si="0"/>
        <v>0.8%</v>
      </c>
    </row>
    <row r="54" spans="1:7">
      <c r="A54">
        <f t="shared" si="1"/>
        <v>2013</v>
      </c>
      <c r="B54">
        <v>5</v>
      </c>
      <c r="C54" t="s">
        <v>1808</v>
      </c>
      <c r="D54">
        <f>SUMIFS('m2'!F:F,'m2'!A:A,'%_Certificacion'!A54,'m2'!B:B,'%_Certificacion'!B54)</f>
        <v>1311704</v>
      </c>
      <c r="E54">
        <f>SUMIFS(LEED_input!U:U,LEED_input!Q:Q,'%_Certificacion'!A54,LEED_input!P:P,'%_Certificacion'!B54)</f>
        <v>14980.384800460801</v>
      </c>
      <c r="F54">
        <f>SUMIFS(CES_input!O:O,CES_input!Y:Y,'%_Certificacion'!A54,CES_input!Z:Z,'%_Certificacion'!B54)</f>
        <v>0</v>
      </c>
      <c r="G54" t="str">
        <f t="shared" si="0"/>
        <v>1.1%</v>
      </c>
    </row>
    <row r="55" spans="1:7">
      <c r="A55">
        <f t="shared" si="1"/>
        <v>2013</v>
      </c>
      <c r="B55">
        <v>6</v>
      </c>
      <c r="C55" t="s">
        <v>1809</v>
      </c>
      <c r="D55">
        <f>SUMIFS('m2'!F:F,'m2'!A:A,'%_Certificacion'!A55,'m2'!B:B,'%_Certificacion'!B55)</f>
        <v>1322610</v>
      </c>
      <c r="E55">
        <f>SUMIFS(LEED_input!U:U,LEED_input!Q:Q,'%_Certificacion'!A55,LEED_input!P:P,'%_Certificacion'!B55)</f>
        <v>56530.310681088005</v>
      </c>
      <c r="F55">
        <f>SUMIFS(CES_input!O:O,CES_input!Y:Y,'%_Certificacion'!A55,CES_input!Z:Z,'%_Certificacion'!B55)</f>
        <v>0</v>
      </c>
      <c r="G55" t="str">
        <f t="shared" si="0"/>
        <v>4.3%</v>
      </c>
    </row>
    <row r="56" spans="1:7">
      <c r="A56">
        <f t="shared" si="1"/>
        <v>2013</v>
      </c>
      <c r="B56">
        <v>7</v>
      </c>
      <c r="C56" t="s">
        <v>1810</v>
      </c>
      <c r="D56">
        <f>SUMIFS('m2'!F:F,'m2'!A:A,'%_Certificacion'!A56,'m2'!B:B,'%_Certificacion'!B56)</f>
        <v>1308107</v>
      </c>
      <c r="E56">
        <f>SUMIFS(LEED_input!U:U,LEED_input!Q:Q,'%_Certificacion'!A56,LEED_input!P:P,'%_Certificacion'!B56)</f>
        <v>16534.32564096</v>
      </c>
      <c r="F56">
        <f>SUMIFS(CES_input!O:O,CES_input!Y:Y,'%_Certificacion'!A56,CES_input!Z:Z,'%_Certificacion'!B56)</f>
        <v>0</v>
      </c>
      <c r="G56" t="str">
        <f t="shared" si="0"/>
        <v>1.3%</v>
      </c>
    </row>
    <row r="57" spans="1:7">
      <c r="A57">
        <f t="shared" si="1"/>
        <v>2013</v>
      </c>
      <c r="B57">
        <v>8</v>
      </c>
      <c r="C57" t="s">
        <v>1811</v>
      </c>
      <c r="D57">
        <f>SUMIFS('m2'!F:F,'m2'!A:A,'%_Certificacion'!A57,'m2'!B:B,'%_Certificacion'!B57)</f>
        <v>1321132</v>
      </c>
      <c r="E57">
        <f>SUMIFS(LEED_input!U:U,LEED_input!Q:Q,'%_Certificacion'!A57,LEED_input!P:P,'%_Certificacion'!B57)</f>
        <v>14153.560750886401</v>
      </c>
      <c r="F57">
        <f>SUMIFS(CES_input!O:O,CES_input!Y:Y,'%_Certificacion'!A57,CES_input!Z:Z,'%_Certificacion'!B57)</f>
        <v>0</v>
      </c>
      <c r="G57" t="str">
        <f t="shared" si="0"/>
        <v>1.1%</v>
      </c>
    </row>
    <row r="58" spans="1:7">
      <c r="A58">
        <f t="shared" si="1"/>
        <v>2013</v>
      </c>
      <c r="B58">
        <v>9</v>
      </c>
      <c r="C58" t="s">
        <v>1812</v>
      </c>
      <c r="D58">
        <f>SUMIFS('m2'!F:F,'m2'!A:A,'%_Certificacion'!A58,'m2'!B:B,'%_Certificacion'!B58)</f>
        <v>1119205</v>
      </c>
      <c r="E58">
        <f>SUMIFS(LEED_input!U:U,LEED_input!Q:Q,'%_Certificacion'!A58,LEED_input!P:P,'%_Certificacion'!B58)</f>
        <v>27431.239072896002</v>
      </c>
      <c r="F58">
        <f>SUMIFS(CES_input!O:O,CES_input!Y:Y,'%_Certificacion'!A58,CES_input!Z:Z,'%_Certificacion'!B58)</f>
        <v>0</v>
      </c>
      <c r="G58" t="str">
        <f t="shared" si="0"/>
        <v>2.5%</v>
      </c>
    </row>
    <row r="59" spans="1:7">
      <c r="A59">
        <f t="shared" si="1"/>
        <v>2013</v>
      </c>
      <c r="B59">
        <v>10</v>
      </c>
      <c r="C59" t="s">
        <v>1813</v>
      </c>
      <c r="D59">
        <f>SUMIFS('m2'!F:F,'m2'!A:A,'%_Certificacion'!A59,'m2'!B:B,'%_Certificacion'!B59)</f>
        <v>1093184</v>
      </c>
      <c r="E59">
        <f>SUMIFS(LEED_input!U:U,LEED_input!Q:Q,'%_Certificacion'!A59,LEED_input!P:P,'%_Certificacion'!B59)</f>
        <v>13066.7484729024</v>
      </c>
      <c r="F59">
        <f>SUMIFS(CES_input!O:O,CES_input!Y:Y,'%_Certificacion'!A59,CES_input!Z:Z,'%_Certificacion'!B59)</f>
        <v>0</v>
      </c>
      <c r="G59" t="str">
        <f t="shared" si="0"/>
        <v>1.2%</v>
      </c>
    </row>
    <row r="60" spans="1:7">
      <c r="A60">
        <f t="shared" si="1"/>
        <v>2013</v>
      </c>
      <c r="B60">
        <v>11</v>
      </c>
      <c r="C60" t="s">
        <v>1814</v>
      </c>
      <c r="D60">
        <f>SUMIFS('m2'!F:F,'m2'!A:A,'%_Certificacion'!A60,'m2'!B:B,'%_Certificacion'!B60)</f>
        <v>1019162</v>
      </c>
      <c r="E60">
        <f>SUMIFS(LEED_input!U:U,LEED_input!Q:Q,'%_Certificacion'!A60,LEED_input!P:P,'%_Certificacion'!B60)</f>
        <v>4694.2977081600002</v>
      </c>
      <c r="F60">
        <f>SUMIFS(CES_input!O:O,CES_input!Y:Y,'%_Certificacion'!A60,CES_input!Z:Z,'%_Certificacion'!B60)</f>
        <v>0</v>
      </c>
      <c r="G60" t="str">
        <f t="shared" si="0"/>
        <v>0.5%</v>
      </c>
    </row>
    <row r="61" spans="1:7">
      <c r="A61">
        <f t="shared" si="1"/>
        <v>2013</v>
      </c>
      <c r="B61">
        <v>12</v>
      </c>
      <c r="C61" t="s">
        <v>3</v>
      </c>
      <c r="D61">
        <f>SUMIFS('m2'!F:F,'m2'!A:A,'%_Certificacion'!A61,'m2'!B:B,'%_Certificacion'!B61)</f>
        <v>1430593</v>
      </c>
      <c r="E61">
        <f>SUMIFS(LEED_input!U:U,LEED_input!Q:Q,'%_Certificacion'!A61,LEED_input!P:P,'%_Certificacion'!B61)</f>
        <v>6121.6293567168004</v>
      </c>
      <c r="F61">
        <f>SUMIFS(CES_input!O:O,CES_input!Y:Y,'%_Certificacion'!A61,CES_input!Z:Z,'%_Certificacion'!B61)</f>
        <v>0</v>
      </c>
      <c r="G61" t="str">
        <f t="shared" si="0"/>
        <v>0.4%</v>
      </c>
    </row>
    <row r="62" spans="1:7">
      <c r="A62">
        <f t="shared" si="1"/>
        <v>2014</v>
      </c>
      <c r="B62">
        <v>1</v>
      </c>
      <c r="C62" t="s">
        <v>1804</v>
      </c>
      <c r="D62">
        <f>SUMIFS('m2'!F:F,'m2'!A:A,'%_Certificacion'!A62,'m2'!B:B,'%_Certificacion'!B62)</f>
        <v>1583800</v>
      </c>
      <c r="E62">
        <f>SUMIFS(LEED_input!U:U,LEED_input!Q:Q,'%_Certificacion'!A62,LEED_input!P:P,'%_Certificacion'!B62)</f>
        <v>45331.293285619213</v>
      </c>
      <c r="F62">
        <f>SUMIFS(CES_input!O:O,CES_input!Y:Y,'%_Certificacion'!A62,CES_input!Z:Z,'%_Certificacion'!B62)</f>
        <v>0</v>
      </c>
      <c r="G62" t="str">
        <f t="shared" si="0"/>
        <v>2.9%</v>
      </c>
    </row>
    <row r="63" spans="1:7">
      <c r="A63">
        <f t="shared" si="1"/>
        <v>2014</v>
      </c>
      <c r="B63">
        <v>2</v>
      </c>
      <c r="C63" t="s">
        <v>1805</v>
      </c>
      <c r="D63">
        <f>SUMIFS('m2'!F:F,'m2'!A:A,'%_Certificacion'!A63,'m2'!B:B,'%_Certificacion'!B63)</f>
        <v>1235493</v>
      </c>
      <c r="E63">
        <f>SUMIFS(LEED_input!U:U,LEED_input!Q:Q,'%_Certificacion'!A63,LEED_input!P:P,'%_Certificacion'!B63)</f>
        <v>5951.5443291456004</v>
      </c>
      <c r="F63">
        <f>SUMIFS(CES_input!O:O,CES_input!Y:Y,'%_Certificacion'!A63,CES_input!Z:Z,'%_Certificacion'!B63)</f>
        <v>0</v>
      </c>
      <c r="G63" t="str">
        <f t="shared" si="0"/>
        <v>0.5%</v>
      </c>
    </row>
    <row r="64" spans="1:7">
      <c r="A64">
        <f t="shared" si="1"/>
        <v>2014</v>
      </c>
      <c r="B64">
        <v>3</v>
      </c>
      <c r="C64" t="s">
        <v>1806</v>
      </c>
      <c r="D64">
        <f>SUMIFS('m2'!F:F,'m2'!A:A,'%_Certificacion'!A64,'m2'!B:B,'%_Certificacion'!B64)</f>
        <v>1519756</v>
      </c>
      <c r="E64">
        <f>SUMIFS(LEED_input!U:U,LEED_input!Q:Q,'%_Certificacion'!A64,LEED_input!P:P,'%_Certificacion'!B64)</f>
        <v>45056.859563520004</v>
      </c>
      <c r="F64">
        <f>SUMIFS(CES_input!O:O,CES_input!Y:Y,'%_Certificacion'!A64,CES_input!Z:Z,'%_Certificacion'!B64)</f>
        <v>0</v>
      </c>
      <c r="G64" t="str">
        <f t="shared" si="0"/>
        <v>3%</v>
      </c>
    </row>
    <row r="65" spans="1:7">
      <c r="A65">
        <f t="shared" si="1"/>
        <v>2014</v>
      </c>
      <c r="B65">
        <v>4</v>
      </c>
      <c r="C65" t="s">
        <v>1807</v>
      </c>
      <c r="D65">
        <f>SUMIFS('m2'!F:F,'m2'!A:A,'%_Certificacion'!A65,'m2'!B:B,'%_Certificacion'!B65)</f>
        <v>1524122</v>
      </c>
      <c r="E65">
        <f>SUMIFS(LEED_input!U:U,LEED_input!Q:Q,'%_Certificacion'!A65,LEED_input!P:P,'%_Certificacion'!B65)</f>
        <v>28640.406512620801</v>
      </c>
      <c r="F65">
        <f>SUMIFS(CES_input!O:O,CES_input!Y:Y,'%_Certificacion'!A65,CES_input!Z:Z,'%_Certificacion'!B65)</f>
        <v>0</v>
      </c>
      <c r="G65" t="str">
        <f t="shared" si="0"/>
        <v>1.9%</v>
      </c>
    </row>
    <row r="66" spans="1:7">
      <c r="A66">
        <f t="shared" si="1"/>
        <v>2014</v>
      </c>
      <c r="B66">
        <v>5</v>
      </c>
      <c r="C66" t="s">
        <v>1808</v>
      </c>
      <c r="D66">
        <f>SUMIFS('m2'!F:F,'m2'!A:A,'%_Certificacion'!A66,'m2'!B:B,'%_Certificacion'!B66)</f>
        <v>1406976</v>
      </c>
      <c r="E66">
        <f>SUMIFS(LEED_input!U:U,LEED_input!Q:Q,'%_Certificacion'!A66,LEED_input!P:P,'%_Certificacion'!B66)</f>
        <v>15852.490720761602</v>
      </c>
      <c r="F66">
        <f>SUMIFS(CES_input!O:O,CES_input!Y:Y,'%_Certificacion'!A66,CES_input!Z:Z,'%_Certificacion'!B66)</f>
        <v>0</v>
      </c>
      <c r="G66" t="str">
        <f t="shared" ref="G66:G117" si="2">ROUND(((E66+F66)/D66*100),1)&amp;"%"</f>
        <v>1.1%</v>
      </c>
    </row>
    <row r="67" spans="1:7">
      <c r="A67">
        <f t="shared" si="1"/>
        <v>2014</v>
      </c>
      <c r="B67">
        <v>6</v>
      </c>
      <c r="C67" t="s">
        <v>1809</v>
      </c>
      <c r="D67">
        <f>SUMIFS('m2'!F:F,'m2'!A:A,'%_Certificacion'!A67,'m2'!B:B,'%_Certificacion'!B67)</f>
        <v>1711092</v>
      </c>
      <c r="E67">
        <f>SUMIFS(LEED_input!U:U,LEED_input!Q:Q,'%_Certificacion'!A67,LEED_input!P:P,'%_Certificacion'!B67)</f>
        <v>0</v>
      </c>
      <c r="F67">
        <f>SUMIFS(CES_input!O:O,CES_input!Y:Y,'%_Certificacion'!A67,CES_input!Z:Z,'%_Certificacion'!B67)</f>
        <v>0</v>
      </c>
      <c r="G67" t="str">
        <f t="shared" si="2"/>
        <v>0%</v>
      </c>
    </row>
    <row r="68" spans="1:7">
      <c r="A68">
        <f t="shared" si="1"/>
        <v>2014</v>
      </c>
      <c r="B68">
        <v>7</v>
      </c>
      <c r="C68" t="s">
        <v>1810</v>
      </c>
      <c r="D68">
        <f>SUMIFS('m2'!F:F,'m2'!A:A,'%_Certificacion'!A68,'m2'!B:B,'%_Certificacion'!B68)</f>
        <v>1457053</v>
      </c>
      <c r="E68">
        <f>SUMIFS(LEED_input!U:U,LEED_input!Q:Q,'%_Certificacion'!A68,LEED_input!P:P,'%_Certificacion'!B68)</f>
        <v>28906.4854643328</v>
      </c>
      <c r="F68">
        <f>SUMIFS(CES_input!O:O,CES_input!Y:Y,'%_Certificacion'!A68,CES_input!Z:Z,'%_Certificacion'!B68)</f>
        <v>0</v>
      </c>
      <c r="G68" t="str">
        <f t="shared" si="2"/>
        <v>2%</v>
      </c>
    </row>
    <row r="69" spans="1:7">
      <c r="A69">
        <f t="shared" si="1"/>
        <v>2014</v>
      </c>
      <c r="B69">
        <v>8</v>
      </c>
      <c r="C69" t="s">
        <v>1811</v>
      </c>
      <c r="D69">
        <f>SUMIFS('m2'!F:F,'m2'!A:A,'%_Certificacion'!A69,'m2'!B:B,'%_Certificacion'!B69)</f>
        <v>1492106</v>
      </c>
      <c r="E69">
        <f>SUMIFS(LEED_input!U:U,LEED_input!Q:Q,'%_Certificacion'!A69,LEED_input!P:P,'%_Certificacion'!B69)</f>
        <v>105355.60647546241</v>
      </c>
      <c r="F69">
        <f>SUMIFS(CES_input!O:O,CES_input!Y:Y,'%_Certificacion'!A69,CES_input!Z:Z,'%_Certificacion'!B69)</f>
        <v>0</v>
      </c>
      <c r="G69" t="str">
        <f t="shared" si="2"/>
        <v>7.1%</v>
      </c>
    </row>
    <row r="70" spans="1:7">
      <c r="A70">
        <f t="shared" si="1"/>
        <v>2014</v>
      </c>
      <c r="B70">
        <v>9</v>
      </c>
      <c r="C70" t="s">
        <v>1812</v>
      </c>
      <c r="D70">
        <f>SUMIFS('m2'!F:F,'m2'!A:A,'%_Certificacion'!A70,'m2'!B:B,'%_Certificacion'!B70)</f>
        <v>1839741</v>
      </c>
      <c r="E70">
        <f>SUMIFS(LEED_input!U:U,LEED_input!Q:Q,'%_Certificacion'!A70,LEED_input!P:P,'%_Certificacion'!B70)</f>
        <v>44812.148311008001</v>
      </c>
      <c r="F70">
        <f>SUMIFS(CES_input!O:O,CES_input!Y:Y,'%_Certificacion'!A70,CES_input!Z:Z,'%_Certificacion'!B70)</f>
        <v>0</v>
      </c>
      <c r="G70" t="str">
        <f t="shared" si="2"/>
        <v>2.4%</v>
      </c>
    </row>
    <row r="71" spans="1:7">
      <c r="A71">
        <f t="shared" si="1"/>
        <v>2014</v>
      </c>
      <c r="B71">
        <v>10</v>
      </c>
      <c r="C71" t="s">
        <v>1813</v>
      </c>
      <c r="D71">
        <f>SUMIFS('m2'!F:F,'m2'!A:A,'%_Certificacion'!A71,'m2'!B:B,'%_Certificacion'!B71)</f>
        <v>1578013</v>
      </c>
      <c r="E71">
        <f>SUMIFS(LEED_input!U:U,LEED_input!Q:Q,'%_Certificacion'!A71,LEED_input!P:P,'%_Certificacion'!B71)</f>
        <v>25463.111396256005</v>
      </c>
      <c r="F71">
        <f>SUMIFS(CES_input!O:O,CES_input!Y:Y,'%_Certificacion'!A71,CES_input!Z:Z,'%_Certificacion'!B71)</f>
        <v>0</v>
      </c>
      <c r="G71" t="str">
        <f t="shared" si="2"/>
        <v>1.6%</v>
      </c>
    </row>
    <row r="72" spans="1:7">
      <c r="A72">
        <f t="shared" si="1"/>
        <v>2014</v>
      </c>
      <c r="B72">
        <v>11</v>
      </c>
      <c r="C72" t="s">
        <v>1814</v>
      </c>
      <c r="D72">
        <f>SUMIFS('m2'!F:F,'m2'!A:A,'%_Certificacion'!A72,'m2'!B:B,'%_Certificacion'!B72)</f>
        <v>1428872</v>
      </c>
      <c r="E72">
        <f>SUMIFS(LEED_input!U:U,LEED_input!Q:Q,'%_Certificacion'!A72,LEED_input!P:P,'%_Certificacion'!B72)</f>
        <v>45043.703564025607</v>
      </c>
      <c r="F72">
        <f>SUMIFS(CES_input!O:O,CES_input!Y:Y,'%_Certificacion'!A72,CES_input!Z:Z,'%_Certificacion'!B72)</f>
        <v>0</v>
      </c>
      <c r="G72" t="str">
        <f t="shared" si="2"/>
        <v>3.2%</v>
      </c>
    </row>
    <row r="73" spans="1:7">
      <c r="A73">
        <f t="shared" si="1"/>
        <v>2014</v>
      </c>
      <c r="B73">
        <v>12</v>
      </c>
      <c r="C73" t="s">
        <v>3</v>
      </c>
      <c r="D73">
        <f>SUMIFS('m2'!F:F,'m2'!A:A,'%_Certificacion'!A73,'m2'!B:B,'%_Certificacion'!B73)</f>
        <v>1974823</v>
      </c>
      <c r="E73">
        <f>SUMIFS(LEED_input!U:U,LEED_input!Q:Q,'%_Certificacion'!A73,LEED_input!P:P,'%_Certificacion'!B73)</f>
        <v>40088.95775740801</v>
      </c>
      <c r="F73">
        <f>SUMIFS(CES_input!O:O,CES_input!Y:Y,'%_Certificacion'!A73,CES_input!Z:Z,'%_Certificacion'!B73)</f>
        <v>350</v>
      </c>
      <c r="G73" t="str">
        <f t="shared" si="2"/>
        <v>2%</v>
      </c>
    </row>
    <row r="74" spans="1:7">
      <c r="A74">
        <f t="shared" si="1"/>
        <v>2015</v>
      </c>
      <c r="B74">
        <v>1</v>
      </c>
      <c r="C74" t="s">
        <v>1804</v>
      </c>
      <c r="D74">
        <f>SUMIFS('m2'!F:F,'m2'!A:A,'%_Certificacion'!A74,'m2'!B:B,'%_Certificacion'!B74)</f>
        <v>1202416</v>
      </c>
      <c r="E74">
        <f>SUMIFS(LEED_input!U:U,LEED_input!Q:Q,'%_Certificacion'!A74,LEED_input!P:P,'%_Certificacion'!B74)</f>
        <v>74600.950668768011</v>
      </c>
      <c r="F74">
        <f>SUMIFS(CES_input!O:O,CES_input!Y:Y,'%_Certificacion'!A74,CES_input!Z:Z,'%_Certificacion'!B74)</f>
        <v>3964</v>
      </c>
      <c r="G74" t="str">
        <f t="shared" si="2"/>
        <v>6.5%</v>
      </c>
    </row>
    <row r="75" spans="1:7">
      <c r="A75">
        <f t="shared" si="1"/>
        <v>2015</v>
      </c>
      <c r="B75">
        <v>2</v>
      </c>
      <c r="C75" t="s">
        <v>1805</v>
      </c>
      <c r="D75">
        <f>SUMIFS('m2'!F:F,'m2'!A:A,'%_Certificacion'!A75,'m2'!B:B,'%_Certificacion'!B75)</f>
        <v>1440596</v>
      </c>
      <c r="E75">
        <f>SUMIFS(LEED_input!U:U,LEED_input!Q:Q,'%_Certificacion'!A75,LEED_input!P:P,'%_Certificacion'!B75)</f>
        <v>11951.746625491201</v>
      </c>
      <c r="F75">
        <f>SUMIFS(CES_input!O:O,CES_input!Y:Y,'%_Certificacion'!A75,CES_input!Z:Z,'%_Certificacion'!B75)</f>
        <v>0</v>
      </c>
      <c r="G75" t="str">
        <f t="shared" si="2"/>
        <v>0.8%</v>
      </c>
    </row>
    <row r="76" spans="1:7">
      <c r="A76">
        <f t="shared" si="1"/>
        <v>2015</v>
      </c>
      <c r="B76">
        <v>3</v>
      </c>
      <c r="C76" t="s">
        <v>1806</v>
      </c>
      <c r="D76">
        <f>SUMIFS('m2'!F:F,'m2'!A:A,'%_Certificacion'!A76,'m2'!B:B,'%_Certificacion'!B76)</f>
        <v>1250039</v>
      </c>
      <c r="E76">
        <f>SUMIFS(LEED_input!U:U,LEED_input!Q:Q,'%_Certificacion'!A76,LEED_input!P:P,'%_Certificacion'!B76)</f>
        <v>23052.072192537602</v>
      </c>
      <c r="F76">
        <f>SUMIFS(CES_input!O:O,CES_input!Y:Y,'%_Certificacion'!A76,CES_input!Z:Z,'%_Certificacion'!B76)</f>
        <v>0</v>
      </c>
      <c r="G76" t="str">
        <f t="shared" si="2"/>
        <v>1.8%</v>
      </c>
    </row>
    <row r="77" spans="1:7">
      <c r="A77">
        <f t="shared" si="1"/>
        <v>2015</v>
      </c>
      <c r="B77">
        <v>4</v>
      </c>
      <c r="C77" t="s">
        <v>1807</v>
      </c>
      <c r="D77">
        <f>SUMIFS('m2'!F:F,'m2'!A:A,'%_Certificacion'!A77,'m2'!B:B,'%_Certificacion'!B77)</f>
        <v>1355206</v>
      </c>
      <c r="E77">
        <f>SUMIFS(LEED_input!U:U,LEED_input!Q:Q,'%_Certificacion'!A77,LEED_input!P:P,'%_Certificacion'!B77)</f>
        <v>13442.3043669504</v>
      </c>
      <c r="F77">
        <f>SUMIFS(CES_input!O:O,CES_input!Y:Y,'%_Certificacion'!A77,CES_input!Z:Z,'%_Certificacion'!B77)</f>
        <v>0</v>
      </c>
      <c r="G77" t="str">
        <f t="shared" si="2"/>
        <v>1%</v>
      </c>
    </row>
    <row r="78" spans="1:7">
      <c r="A78">
        <f t="shared" si="1"/>
        <v>2015</v>
      </c>
      <c r="B78">
        <v>5</v>
      </c>
      <c r="C78" t="s">
        <v>1808</v>
      </c>
      <c r="D78">
        <f>SUMIFS('m2'!F:F,'m2'!A:A,'%_Certificacion'!A78,'m2'!B:B,'%_Certificacion'!B78)</f>
        <v>1449143</v>
      </c>
      <c r="E78">
        <f>SUMIFS(LEED_input!U:U,LEED_input!Q:Q,'%_Certificacion'!A78,LEED_input!P:P,'%_Certificacion'!B78)</f>
        <v>52756.094952115207</v>
      </c>
      <c r="F78">
        <f>SUMIFS(CES_input!O:O,CES_input!Y:Y,'%_Certificacion'!A78,CES_input!Z:Z,'%_Certificacion'!B78)</f>
        <v>0</v>
      </c>
      <c r="G78" t="str">
        <f t="shared" si="2"/>
        <v>3.6%</v>
      </c>
    </row>
    <row r="79" spans="1:7">
      <c r="A79">
        <f t="shared" ref="A79:A118" si="3">A67+1</f>
        <v>2015</v>
      </c>
      <c r="B79">
        <v>6</v>
      </c>
      <c r="C79" t="s">
        <v>1809</v>
      </c>
      <c r="D79">
        <f>SUMIFS('m2'!F:F,'m2'!A:A,'%_Certificacion'!A79,'m2'!B:B,'%_Certificacion'!B79)</f>
        <v>1421879</v>
      </c>
      <c r="E79">
        <f>SUMIFS(LEED_input!U:U,LEED_input!Q:Q,'%_Certificacion'!A79,LEED_input!P:P,'%_Certificacion'!B79)</f>
        <v>16582.729982860801</v>
      </c>
      <c r="F79">
        <f>SUMIFS(CES_input!O:O,CES_input!Y:Y,'%_Certificacion'!A79,CES_input!Z:Z,'%_Certificacion'!B79)</f>
        <v>0</v>
      </c>
      <c r="G79" t="str">
        <f t="shared" si="2"/>
        <v>1.2%</v>
      </c>
    </row>
    <row r="80" spans="1:7">
      <c r="A80">
        <f t="shared" si="3"/>
        <v>2015</v>
      </c>
      <c r="B80">
        <v>7</v>
      </c>
      <c r="C80" t="s">
        <v>1810</v>
      </c>
      <c r="D80">
        <f>SUMIFS('m2'!F:F,'m2'!A:A,'%_Certificacion'!A80,'m2'!B:B,'%_Certificacion'!B80)</f>
        <v>1660984</v>
      </c>
      <c r="E80">
        <f>SUMIFS(LEED_input!U:U,LEED_input!Q:Q,'%_Certificacion'!A80,LEED_input!P:P,'%_Certificacion'!B80)</f>
        <v>86374.973778739193</v>
      </c>
      <c r="F80">
        <f>SUMIFS(CES_input!O:O,CES_input!Y:Y,'%_Certificacion'!A80,CES_input!Z:Z,'%_Certificacion'!B80)</f>
        <v>0</v>
      </c>
      <c r="G80" t="str">
        <f t="shared" si="2"/>
        <v>5.2%</v>
      </c>
    </row>
    <row r="81" spans="1:7">
      <c r="A81">
        <f t="shared" si="3"/>
        <v>2015</v>
      </c>
      <c r="B81">
        <v>8</v>
      </c>
      <c r="C81" t="s">
        <v>1811</v>
      </c>
      <c r="D81">
        <f>SUMIFS('m2'!F:F,'m2'!A:A,'%_Certificacion'!A81,'m2'!B:B,'%_Certificacion'!B81)</f>
        <v>1666612</v>
      </c>
      <c r="E81">
        <f>SUMIFS(LEED_input!U:U,LEED_input!Q:Q,'%_Certificacion'!A81,LEED_input!P:P,'%_Certificacion'!B81)</f>
        <v>17141.375472019201</v>
      </c>
      <c r="F81">
        <f>SUMIFS(CES_input!O:O,CES_input!Y:Y,'%_Certificacion'!A81,CES_input!Z:Z,'%_Certificacion'!B81)</f>
        <v>0</v>
      </c>
      <c r="G81" t="str">
        <f t="shared" si="2"/>
        <v>1%</v>
      </c>
    </row>
    <row r="82" spans="1:7">
      <c r="A82">
        <f t="shared" si="3"/>
        <v>2015</v>
      </c>
      <c r="B82">
        <v>9</v>
      </c>
      <c r="C82" t="s">
        <v>1812</v>
      </c>
      <c r="D82">
        <f>SUMIFS('m2'!F:F,'m2'!A:A,'%_Certificacion'!A82,'m2'!B:B,'%_Certificacion'!B82)</f>
        <v>1559940</v>
      </c>
      <c r="E82">
        <f>SUMIFS(LEED_input!U:U,LEED_input!Q:Q,'%_Certificacion'!A82,LEED_input!P:P,'%_Certificacion'!B82)</f>
        <v>21711.835285920002</v>
      </c>
      <c r="F82">
        <f>SUMIFS(CES_input!O:O,CES_input!Y:Y,'%_Certificacion'!A82,CES_input!Z:Z,'%_Certificacion'!B82)</f>
        <v>0</v>
      </c>
      <c r="G82" t="str">
        <f t="shared" si="2"/>
        <v>1.4%</v>
      </c>
    </row>
    <row r="83" spans="1:7">
      <c r="A83">
        <f t="shared" si="3"/>
        <v>2015</v>
      </c>
      <c r="B83">
        <v>10</v>
      </c>
      <c r="C83" t="s">
        <v>1813</v>
      </c>
      <c r="D83">
        <f>SUMIFS('m2'!F:F,'m2'!A:A,'%_Certificacion'!A83,'m2'!B:B,'%_Certificacion'!B83)</f>
        <v>1550744</v>
      </c>
      <c r="E83">
        <f>SUMIFS(LEED_input!U:U,LEED_input!Q:Q,'%_Certificacion'!A83,LEED_input!P:P,'%_Certificacion'!B83)</f>
        <v>31930.593687072003</v>
      </c>
      <c r="F83">
        <f>SUMIFS(CES_input!O:O,CES_input!Y:Y,'%_Certificacion'!A83,CES_input!Z:Z,'%_Certificacion'!B83)</f>
        <v>13256</v>
      </c>
      <c r="G83" t="str">
        <f t="shared" si="2"/>
        <v>2.9%</v>
      </c>
    </row>
    <row r="84" spans="1:7">
      <c r="A84">
        <f t="shared" si="3"/>
        <v>2015</v>
      </c>
      <c r="B84">
        <v>11</v>
      </c>
      <c r="C84" t="s">
        <v>1814</v>
      </c>
      <c r="D84">
        <f>SUMIFS('m2'!F:F,'m2'!A:A,'%_Certificacion'!A84,'m2'!B:B,'%_Certificacion'!B84)</f>
        <v>1876001</v>
      </c>
      <c r="E84">
        <f>SUMIFS(LEED_input!U:U,LEED_input!Q:Q,'%_Certificacion'!A84,LEED_input!P:P,'%_Certificacion'!B84)</f>
        <v>189470.66549662082</v>
      </c>
      <c r="F84">
        <f>SUMIFS(CES_input!O:O,CES_input!Y:Y,'%_Certificacion'!A84,CES_input!Z:Z,'%_Certificacion'!B84)</f>
        <v>0</v>
      </c>
      <c r="G84" t="str">
        <f t="shared" si="2"/>
        <v>10.1%</v>
      </c>
    </row>
    <row r="85" spans="1:7">
      <c r="A85">
        <f t="shared" si="3"/>
        <v>2015</v>
      </c>
      <c r="B85">
        <v>12</v>
      </c>
      <c r="C85" t="s">
        <v>3</v>
      </c>
      <c r="D85">
        <f>SUMIFS('m2'!F:F,'m2'!A:A,'%_Certificacion'!A85,'m2'!B:B,'%_Certificacion'!B85)</f>
        <v>3515227</v>
      </c>
      <c r="E85">
        <f>SUMIFS(LEED_input!U:U,LEED_input!Q:Q,'%_Certificacion'!A85,LEED_input!P:P,'%_Certificacion'!B85)</f>
        <v>505.85705280000002</v>
      </c>
      <c r="F85">
        <f>SUMIFS(CES_input!O:O,CES_input!Y:Y,'%_Certificacion'!A85,CES_input!Z:Z,'%_Certificacion'!B85)</f>
        <v>4182</v>
      </c>
      <c r="G85" t="str">
        <f t="shared" si="2"/>
        <v>0.1%</v>
      </c>
    </row>
    <row r="86" spans="1:7">
      <c r="A86">
        <f t="shared" si="3"/>
        <v>2016</v>
      </c>
      <c r="B86">
        <v>1</v>
      </c>
      <c r="C86" t="s">
        <v>1804</v>
      </c>
      <c r="D86">
        <f>SUMIFS('m2'!F:F,'m2'!A:A,'%_Certificacion'!A86,'m2'!B:B,'%_Certificacion'!B86)</f>
        <v>1081123</v>
      </c>
      <c r="E86">
        <f>SUMIFS(LEED_input!U:U,LEED_input!Q:Q,'%_Certificacion'!A86,LEED_input!P:P,'%_Certificacion'!B86)</f>
        <v>9541.3661043264001</v>
      </c>
      <c r="F86">
        <f>SUMIFS(CES_input!O:O,CES_input!Y:Y,'%_Certificacion'!A86,CES_input!Z:Z,'%_Certificacion'!B86)</f>
        <v>0</v>
      </c>
      <c r="G86" t="str">
        <f t="shared" si="2"/>
        <v>0.9%</v>
      </c>
    </row>
    <row r="87" spans="1:7">
      <c r="A87">
        <f t="shared" si="3"/>
        <v>2016</v>
      </c>
      <c r="B87">
        <v>2</v>
      </c>
      <c r="C87" t="s">
        <v>1805</v>
      </c>
      <c r="D87">
        <f>SUMIFS('m2'!F:F,'m2'!A:A,'%_Certificacion'!A87,'m2'!B:B,'%_Certificacion'!B87)</f>
        <v>958423</v>
      </c>
      <c r="E87">
        <f>SUMIFS(LEED_input!U:U,LEED_input!Q:Q,'%_Certificacion'!A87,LEED_input!P:P,'%_Certificacion'!B87)</f>
        <v>8743.9412217600002</v>
      </c>
      <c r="F87">
        <f>SUMIFS(CES_input!O:O,CES_input!Y:Y,'%_Certificacion'!A87,CES_input!Z:Z,'%_Certificacion'!B87)</f>
        <v>0</v>
      </c>
      <c r="G87" t="str">
        <f t="shared" si="2"/>
        <v>0.9%</v>
      </c>
    </row>
    <row r="88" spans="1:7">
      <c r="A88">
        <f t="shared" si="3"/>
        <v>2016</v>
      </c>
      <c r="B88">
        <v>3</v>
      </c>
      <c r="C88" t="s">
        <v>1806</v>
      </c>
      <c r="D88">
        <f>SUMIFS('m2'!F:F,'m2'!A:A,'%_Certificacion'!A88,'m2'!B:B,'%_Certificacion'!B88)</f>
        <v>1536802</v>
      </c>
      <c r="E88">
        <f>SUMIFS(LEED_input!U:U,LEED_input!Q:Q,'%_Certificacion'!A88,LEED_input!P:P,'%_Certificacion'!B88)</f>
        <v>26167.037730336004</v>
      </c>
      <c r="F88">
        <f>SUMIFS(CES_input!O:O,CES_input!Y:Y,'%_Certificacion'!A88,CES_input!Z:Z,'%_Certificacion'!B88)</f>
        <v>0</v>
      </c>
      <c r="G88" t="str">
        <f t="shared" si="2"/>
        <v>1.7%</v>
      </c>
    </row>
    <row r="89" spans="1:7">
      <c r="A89">
        <f t="shared" si="3"/>
        <v>2016</v>
      </c>
      <c r="B89">
        <v>4</v>
      </c>
      <c r="C89" t="s">
        <v>1807</v>
      </c>
      <c r="D89">
        <f>SUMIFS('m2'!F:F,'m2'!A:A,'%_Certificacion'!A89,'m2'!B:B,'%_Certificacion'!B89)</f>
        <v>1217886</v>
      </c>
      <c r="E89">
        <f>SUMIFS(LEED_input!U:U,LEED_input!Q:Q,'%_Certificacion'!A89,LEED_input!P:P,'%_Certificacion'!B89)</f>
        <v>88113.967255583993</v>
      </c>
      <c r="F89">
        <f>SUMIFS(CES_input!O:O,CES_input!Y:Y,'%_Certificacion'!A89,CES_input!Z:Z,'%_Certificacion'!B89)</f>
        <v>0</v>
      </c>
      <c r="G89" t="str">
        <f t="shared" si="2"/>
        <v>7.2%</v>
      </c>
    </row>
    <row r="90" spans="1:7">
      <c r="A90">
        <f t="shared" si="3"/>
        <v>2016</v>
      </c>
      <c r="B90">
        <v>5</v>
      </c>
      <c r="C90" t="s">
        <v>1808</v>
      </c>
      <c r="D90">
        <f>SUMIFS('m2'!F:F,'m2'!A:A,'%_Certificacion'!A90,'m2'!B:B,'%_Certificacion'!B90)</f>
        <v>1265596</v>
      </c>
      <c r="E90">
        <f>SUMIFS(LEED_input!U:U,LEED_input!Q:Q,'%_Certificacion'!A90,LEED_input!P:P,'%_Certificacion'!B90)</f>
        <v>0</v>
      </c>
      <c r="F90">
        <f>SUMIFS(CES_input!O:O,CES_input!Y:Y,'%_Certificacion'!A90,CES_input!Z:Z,'%_Certificacion'!B90)</f>
        <v>0</v>
      </c>
      <c r="G90" t="str">
        <f t="shared" si="2"/>
        <v>0%</v>
      </c>
    </row>
    <row r="91" spans="1:7">
      <c r="A91">
        <f t="shared" si="3"/>
        <v>2016</v>
      </c>
      <c r="B91">
        <v>6</v>
      </c>
      <c r="C91" t="s">
        <v>1809</v>
      </c>
      <c r="D91">
        <f>SUMIFS('m2'!F:F,'m2'!A:A,'%_Certificacion'!A91,'m2'!B:B,'%_Certificacion'!B91)</f>
        <v>1397751</v>
      </c>
      <c r="E91">
        <f>SUMIFS(LEED_input!U:U,LEED_input!Q:Q,'%_Certificacion'!A91,LEED_input!P:P,'%_Certificacion'!B91)</f>
        <v>54773.657265369606</v>
      </c>
      <c r="F91">
        <f>SUMIFS(CES_input!O:O,CES_input!Y:Y,'%_Certificacion'!A91,CES_input!Z:Z,'%_Certificacion'!B91)</f>
        <v>0</v>
      </c>
      <c r="G91" t="str">
        <f t="shared" si="2"/>
        <v>3.9%</v>
      </c>
    </row>
    <row r="92" spans="1:7">
      <c r="A92">
        <f t="shared" si="3"/>
        <v>2016</v>
      </c>
      <c r="B92">
        <v>7</v>
      </c>
      <c r="C92" t="s">
        <v>1810</v>
      </c>
      <c r="D92">
        <f>SUMIFS('m2'!F:F,'m2'!A:A,'%_Certificacion'!A92,'m2'!B:B,'%_Certificacion'!B92)</f>
        <v>851090</v>
      </c>
      <c r="E92">
        <f>SUMIFS(LEED_input!U:U,LEED_input!Q:Q,'%_Certificacion'!A92,LEED_input!P:P,'%_Certificacion'!B92)</f>
        <v>27692.306834630403</v>
      </c>
      <c r="F92">
        <f>SUMIFS(CES_input!O:O,CES_input!Y:Y,'%_Certificacion'!A92,CES_input!Z:Z,'%_Certificacion'!B92)</f>
        <v>0</v>
      </c>
      <c r="G92" t="str">
        <f t="shared" si="2"/>
        <v>3.3%</v>
      </c>
    </row>
    <row r="93" spans="1:7">
      <c r="A93">
        <f t="shared" si="3"/>
        <v>2016</v>
      </c>
      <c r="B93">
        <v>8</v>
      </c>
      <c r="C93" t="s">
        <v>1811</v>
      </c>
      <c r="D93">
        <f>SUMIFS('m2'!F:F,'m2'!A:A,'%_Certificacion'!A93,'m2'!B:B,'%_Certificacion'!B93)</f>
        <v>1151576</v>
      </c>
      <c r="E93">
        <f>SUMIFS(LEED_input!U:U,LEED_input!Q:Q,'%_Certificacion'!A93,LEED_input!P:P,'%_Certificacion'!B93)</f>
        <v>14320.2353078592</v>
      </c>
      <c r="F93">
        <f>SUMIFS(CES_input!O:O,CES_input!Y:Y,'%_Certificacion'!A93,CES_input!Z:Z,'%_Certificacion'!B93)</f>
        <v>0</v>
      </c>
      <c r="G93" t="str">
        <f t="shared" si="2"/>
        <v>1.2%</v>
      </c>
    </row>
    <row r="94" spans="1:7">
      <c r="A94">
        <f t="shared" si="3"/>
        <v>2016</v>
      </c>
      <c r="B94">
        <v>9</v>
      </c>
      <c r="C94" t="s">
        <v>1812</v>
      </c>
      <c r="D94">
        <f>SUMIFS('m2'!F:F,'m2'!A:A,'%_Certificacion'!A94,'m2'!B:B,'%_Certificacion'!B94)</f>
        <v>1131744</v>
      </c>
      <c r="E94">
        <f>SUMIFS(LEED_input!U:U,LEED_input!Q:Q,'%_Certificacion'!A94,LEED_input!P:P,'%_Certificacion'!B94)</f>
        <v>972.60842897280008</v>
      </c>
      <c r="F94">
        <f>SUMIFS(CES_input!O:O,CES_input!Y:Y,'%_Certificacion'!A94,CES_input!Z:Z,'%_Certificacion'!B94)</f>
        <v>0</v>
      </c>
      <c r="G94" t="str">
        <f t="shared" si="2"/>
        <v>0.1%</v>
      </c>
    </row>
    <row r="95" spans="1:7">
      <c r="A95">
        <f t="shared" si="3"/>
        <v>2016</v>
      </c>
      <c r="B95">
        <v>10</v>
      </c>
      <c r="C95" t="s">
        <v>1813</v>
      </c>
      <c r="D95">
        <f>SUMIFS('m2'!F:F,'m2'!A:A,'%_Certificacion'!A95,'m2'!B:B,'%_Certificacion'!B95)</f>
        <v>1201006</v>
      </c>
      <c r="E95">
        <f>SUMIFS(LEED_input!U:U,LEED_input!Q:Q,'%_Certificacion'!A95,LEED_input!P:P,'%_Certificacion'!B95)</f>
        <v>109826.9015844672</v>
      </c>
      <c r="F95">
        <f>SUMIFS(CES_input!O:O,CES_input!Y:Y,'%_Certificacion'!A95,CES_input!Z:Z,'%_Certificacion'!B95)</f>
        <v>0</v>
      </c>
      <c r="G95" t="str">
        <f t="shared" si="2"/>
        <v>9.1%</v>
      </c>
    </row>
    <row r="96" spans="1:7">
      <c r="A96">
        <f t="shared" si="3"/>
        <v>2016</v>
      </c>
      <c r="B96">
        <v>11</v>
      </c>
      <c r="C96" t="s">
        <v>1814</v>
      </c>
      <c r="D96">
        <f>SUMIFS('m2'!F:F,'m2'!A:A,'%_Certificacion'!A96,'m2'!B:B,'%_Certificacion'!B96)</f>
        <v>1334091</v>
      </c>
      <c r="E96">
        <f>SUMIFS(LEED_input!U:U,LEED_input!Q:Q,'%_Certificacion'!A96,LEED_input!P:P,'%_Certificacion'!B96)</f>
        <v>54622.355374425599</v>
      </c>
      <c r="F96">
        <f>SUMIFS(CES_input!O:O,CES_input!Y:Y,'%_Certificacion'!A96,CES_input!Z:Z,'%_Certificacion'!B96)</f>
        <v>0</v>
      </c>
      <c r="G96" t="str">
        <f t="shared" si="2"/>
        <v>4.1%</v>
      </c>
    </row>
    <row r="97" spans="1:7">
      <c r="A97">
        <f t="shared" si="3"/>
        <v>2016</v>
      </c>
      <c r="B97">
        <v>12</v>
      </c>
      <c r="C97" t="s">
        <v>3</v>
      </c>
      <c r="D97">
        <f>SUMIFS('m2'!F:F,'m2'!A:A,'%_Certificacion'!A97,'m2'!B:B,'%_Certificacion'!B97)</f>
        <v>1871376</v>
      </c>
      <c r="E97">
        <f>SUMIFS(LEED_input!U:U,LEED_input!Q:Q,'%_Certificacion'!A97,LEED_input!P:P,'%_Certificacion'!B97)</f>
        <v>54403.240767494404</v>
      </c>
      <c r="F97">
        <f>SUMIFS(CES_input!O:O,CES_input!Y:Y,'%_Certificacion'!A97,CES_input!Z:Z,'%_Certificacion'!B97)</f>
        <v>0</v>
      </c>
      <c r="G97" t="str">
        <f t="shared" si="2"/>
        <v>2.9%</v>
      </c>
    </row>
    <row r="98" spans="1:7">
      <c r="A98">
        <f t="shared" si="3"/>
        <v>2017</v>
      </c>
      <c r="B98">
        <v>1</v>
      </c>
      <c r="C98" t="s">
        <v>1804</v>
      </c>
      <c r="D98">
        <f>SUMIFS('m2'!F:F,'m2'!A:A,'%_Certificacion'!A98,'m2'!B:B,'%_Certificacion'!B98)</f>
        <v>1140346</v>
      </c>
      <c r="E98">
        <f>SUMIFS(LEED_input!U:U,LEED_input!Q:Q,'%_Certificacion'!A98,LEED_input!P:P,'%_Certificacion'!B98)</f>
        <v>11007.4615463232</v>
      </c>
      <c r="F98">
        <f>SUMIFS(CES_input!O:O,CES_input!Y:Y,'%_Certificacion'!A98,CES_input!Z:Z,'%_Certificacion'!B98)</f>
        <v>12043</v>
      </c>
      <c r="G98" t="str">
        <f t="shared" si="2"/>
        <v>2%</v>
      </c>
    </row>
    <row r="99" spans="1:7">
      <c r="A99">
        <f t="shared" si="3"/>
        <v>2017</v>
      </c>
      <c r="B99">
        <v>2</v>
      </c>
      <c r="C99" t="s">
        <v>1805</v>
      </c>
      <c r="D99">
        <f>SUMIFS('m2'!F:F,'m2'!A:A,'%_Certificacion'!A99,'m2'!B:B,'%_Certificacion'!B99)</f>
        <v>1008255</v>
      </c>
      <c r="E99">
        <f>SUMIFS(LEED_input!U:U,LEED_input!Q:Q,'%_Certificacion'!A99,LEED_input!P:P,'%_Certificacion'!B99)</f>
        <v>16729.3458444672</v>
      </c>
      <c r="F99">
        <f>SUMIFS(CES_input!O:O,CES_input!Y:Y,'%_Certificacion'!A99,CES_input!Z:Z,'%_Certificacion'!B99)</f>
        <v>0</v>
      </c>
      <c r="G99" t="str">
        <f t="shared" si="2"/>
        <v>1.7%</v>
      </c>
    </row>
    <row r="100" spans="1:7">
      <c r="A100">
        <f t="shared" si="3"/>
        <v>2017</v>
      </c>
      <c r="B100">
        <v>3</v>
      </c>
      <c r="C100" t="s">
        <v>1806</v>
      </c>
      <c r="D100">
        <f>SUMIFS('m2'!F:F,'m2'!A:A,'%_Certificacion'!A100,'m2'!B:B,'%_Certificacion'!B100)</f>
        <v>1373917</v>
      </c>
      <c r="E100">
        <f>SUMIFS(LEED_input!U:U,LEED_input!Q:Q,'%_Certificacion'!A100,LEED_input!P:P,'%_Certificacion'!B100)</f>
        <v>14096.828580480002</v>
      </c>
      <c r="F100">
        <f>SUMIFS(CES_input!O:O,CES_input!Y:Y,'%_Certificacion'!A100,CES_input!Z:Z,'%_Certificacion'!B100)</f>
        <v>0</v>
      </c>
      <c r="G100" t="str">
        <f t="shared" si="2"/>
        <v>1%</v>
      </c>
    </row>
    <row r="101" spans="1:7">
      <c r="A101">
        <f t="shared" si="3"/>
        <v>2017</v>
      </c>
      <c r="B101">
        <v>4</v>
      </c>
      <c r="C101" t="s">
        <v>1807</v>
      </c>
      <c r="D101">
        <f>SUMIFS('m2'!F:F,'m2'!A:A,'%_Certificacion'!A101,'m2'!B:B,'%_Certificacion'!B101)</f>
        <v>1010750</v>
      </c>
      <c r="E101">
        <f>SUMIFS(LEED_input!U:U,LEED_input!Q:Q,'%_Certificacion'!A101,LEED_input!P:P,'%_Certificacion'!B101)</f>
        <v>0</v>
      </c>
      <c r="F101">
        <f>SUMIFS(CES_input!O:O,CES_input!Y:Y,'%_Certificacion'!A101,CES_input!Z:Z,'%_Certificacion'!B101)</f>
        <v>0</v>
      </c>
      <c r="G101" t="str">
        <f t="shared" si="2"/>
        <v>0%</v>
      </c>
    </row>
    <row r="102" spans="1:7">
      <c r="A102">
        <f t="shared" si="3"/>
        <v>2017</v>
      </c>
      <c r="B102">
        <v>5</v>
      </c>
      <c r="C102" t="s">
        <v>1808</v>
      </c>
      <c r="D102">
        <f>SUMIFS('m2'!F:F,'m2'!A:A,'%_Certificacion'!A102,'m2'!B:B,'%_Certificacion'!B102)</f>
        <v>1471726</v>
      </c>
      <c r="E102">
        <f>SUMIFS(LEED_input!U:U,LEED_input!Q:Q,'%_Certificacion'!A102,LEED_input!P:P,'%_Certificacion'!B102)</f>
        <v>3640.3879708224003</v>
      </c>
      <c r="F102">
        <f>SUMIFS(CES_input!O:O,CES_input!Y:Y,'%_Certificacion'!A102,CES_input!Z:Z,'%_Certificacion'!B102)</f>
        <v>0</v>
      </c>
      <c r="G102" t="str">
        <f t="shared" si="2"/>
        <v>0.2%</v>
      </c>
    </row>
    <row r="103" spans="1:7">
      <c r="A103">
        <f t="shared" si="3"/>
        <v>2017</v>
      </c>
      <c r="B103">
        <v>6</v>
      </c>
      <c r="C103" t="s">
        <v>1809</v>
      </c>
      <c r="D103">
        <f>SUMIFS('m2'!F:F,'m2'!A:A,'%_Certificacion'!A103,'m2'!B:B,'%_Certificacion'!B103)</f>
        <v>1596998</v>
      </c>
      <c r="E103">
        <f>SUMIFS(LEED_input!U:U,LEED_input!Q:Q,'%_Certificacion'!A103,LEED_input!P:P,'%_Certificacion'!B103)</f>
        <v>16054.1739302976</v>
      </c>
      <c r="F103">
        <f>SUMIFS(CES_input!O:O,CES_input!Y:Y,'%_Certificacion'!A103,CES_input!Z:Z,'%_Certificacion'!B103)</f>
        <v>0</v>
      </c>
      <c r="G103" t="str">
        <f t="shared" si="2"/>
        <v>1%</v>
      </c>
    </row>
    <row r="104" spans="1:7">
      <c r="A104">
        <f t="shared" si="3"/>
        <v>2017</v>
      </c>
      <c r="B104">
        <v>7</v>
      </c>
      <c r="C104" t="s">
        <v>1810</v>
      </c>
      <c r="D104">
        <f>SUMIFS('m2'!F:F,'m2'!A:A,'%_Certificacion'!A104,'m2'!B:B,'%_Certificacion'!B104)</f>
        <v>1138825</v>
      </c>
      <c r="E104">
        <f>SUMIFS(LEED_input!U:U,LEED_input!Q:Q,'%_Certificacion'!A104,LEED_input!P:P,'%_Certificacion'!B104)</f>
        <v>2238.5805034752002</v>
      </c>
      <c r="F104">
        <f>SUMIFS(CES_input!O:O,CES_input!Y:Y,'%_Certificacion'!A104,CES_input!Z:Z,'%_Certificacion'!B104)</f>
        <v>0</v>
      </c>
      <c r="G104" t="str">
        <f t="shared" si="2"/>
        <v>0.2%</v>
      </c>
    </row>
    <row r="105" spans="1:7">
      <c r="A105">
        <f t="shared" si="3"/>
        <v>2017</v>
      </c>
      <c r="B105">
        <v>8</v>
      </c>
      <c r="C105" t="s">
        <v>1811</v>
      </c>
      <c r="D105">
        <f>SUMIFS('m2'!F:F,'m2'!A:A,'%_Certificacion'!A105,'m2'!B:B,'%_Certificacion'!B105)</f>
        <v>1142616</v>
      </c>
      <c r="E105">
        <f>SUMIFS(LEED_input!U:U,LEED_input!Q:Q,'%_Certificacion'!A105,LEED_input!P:P,'%_Certificacion'!B105)</f>
        <v>52340.705950636802</v>
      </c>
      <c r="F105">
        <f>SUMIFS(CES_input!O:O,CES_input!Y:Y,'%_Certificacion'!A105,CES_input!Z:Z,'%_Certificacion'!B105)</f>
        <v>0</v>
      </c>
      <c r="G105" t="str">
        <f t="shared" si="2"/>
        <v>4.6%</v>
      </c>
    </row>
    <row r="106" spans="1:7">
      <c r="A106">
        <f t="shared" si="3"/>
        <v>2017</v>
      </c>
      <c r="B106">
        <v>9</v>
      </c>
      <c r="C106" t="s">
        <v>1812</v>
      </c>
      <c r="D106">
        <f>SUMIFS('m2'!F:F,'m2'!A:A,'%_Certificacion'!A106,'m2'!B:B,'%_Certificacion'!B106)</f>
        <v>944260</v>
      </c>
      <c r="E106">
        <f>SUMIFS(LEED_input!U:U,LEED_input!Q:Q,'%_Certificacion'!A106,LEED_input!P:P,'%_Certificacion'!B106)</f>
        <v>124735.66092817922</v>
      </c>
      <c r="F106">
        <f>SUMIFS(CES_input!O:O,CES_input!Y:Y,'%_Certificacion'!A106,CES_input!Z:Z,'%_Certificacion'!B106)</f>
        <v>3865</v>
      </c>
      <c r="G106" t="str">
        <f t="shared" si="2"/>
        <v>13.6%</v>
      </c>
    </row>
    <row r="107" spans="1:7">
      <c r="A107">
        <f t="shared" si="3"/>
        <v>2017</v>
      </c>
      <c r="B107">
        <v>10</v>
      </c>
      <c r="C107" t="s">
        <v>1813</v>
      </c>
      <c r="D107">
        <f>SUMIFS('m2'!F:F,'m2'!A:A,'%_Certificacion'!A107,'m2'!B:B,'%_Certificacion'!B107)</f>
        <v>972913</v>
      </c>
      <c r="E107">
        <f>SUMIFS(LEED_input!U:U,LEED_input!Q:Q,'%_Certificacion'!A107,LEED_input!P:P,'%_Certificacion'!B107)</f>
        <v>19557.487181721604</v>
      </c>
      <c r="F107">
        <f>SUMIFS(CES_input!O:O,CES_input!Y:Y,'%_Certificacion'!A107,CES_input!Z:Z,'%_Certificacion'!B107)</f>
        <v>0</v>
      </c>
      <c r="G107" t="str">
        <f t="shared" si="2"/>
        <v>2%</v>
      </c>
    </row>
    <row r="108" spans="1:7">
      <c r="A108">
        <f t="shared" si="3"/>
        <v>2017</v>
      </c>
      <c r="B108">
        <v>11</v>
      </c>
      <c r="C108" t="s">
        <v>1814</v>
      </c>
      <c r="D108">
        <f>SUMIFS('m2'!F:F,'m2'!A:A,'%_Certificacion'!A108,'m2'!B:B,'%_Certificacion'!B108)</f>
        <v>1196857</v>
      </c>
      <c r="E108">
        <f>SUMIFS(LEED_input!U:U,LEED_input!Q:Q,'%_Certificacion'!A108,LEED_input!P:P,'%_Certificacion'!B108)</f>
        <v>6709.0218335424006</v>
      </c>
      <c r="F108">
        <f>SUMIFS(CES_input!O:O,CES_input!Y:Y,'%_Certificacion'!A108,CES_input!Z:Z,'%_Certificacion'!B108)</f>
        <v>5541</v>
      </c>
      <c r="G108" t="str">
        <f t="shared" si="2"/>
        <v>1%</v>
      </c>
    </row>
    <row r="109" spans="1:7">
      <c r="A109">
        <f t="shared" si="3"/>
        <v>2017</v>
      </c>
      <c r="B109">
        <v>12</v>
      </c>
      <c r="C109" t="s">
        <v>3</v>
      </c>
      <c r="D109">
        <f>SUMIFS('m2'!F:F,'m2'!A:A,'%_Certificacion'!A109,'m2'!B:B,'%_Certificacion'!B109)</f>
        <v>1297130</v>
      </c>
      <c r="E109">
        <f>SUMIFS(LEED_input!U:U,LEED_input!Q:Q,'%_Certificacion'!A109,LEED_input!P:P,'%_Certificacion'!B109)</f>
        <v>0</v>
      </c>
      <c r="F109">
        <f>SUMIFS(CES_input!O:O,CES_input!Y:Y,'%_Certificacion'!A109,CES_input!Z:Z,'%_Certificacion'!B109)</f>
        <v>4103</v>
      </c>
      <c r="G109" t="str">
        <f t="shared" si="2"/>
        <v>0.3%</v>
      </c>
    </row>
    <row r="110" spans="1:7">
      <c r="A110">
        <f t="shared" si="3"/>
        <v>2018</v>
      </c>
      <c r="B110">
        <v>1</v>
      </c>
      <c r="C110" t="s">
        <v>1804</v>
      </c>
      <c r="D110">
        <f>SUMIFS('m2'!F:F,'m2'!A:A,'%_Certificacion'!A110,'m2'!B:B,'%_Certificacion'!B110)</f>
        <v>1108882</v>
      </c>
      <c r="E110">
        <f>SUMIFS(LEED_input!U:U,LEED_input!Q:Q,'%_Certificacion'!A110,LEED_input!P:P,'%_Certificacion'!B110)</f>
        <v>46585.623680179211</v>
      </c>
      <c r="F110">
        <f>SUMIFS(CES_input!O:O,CES_input!Y:Y,'%_Certificacion'!A110,CES_input!Z:Z,'%_Certificacion'!B110)</f>
        <v>0</v>
      </c>
      <c r="G110" t="str">
        <f t="shared" si="2"/>
        <v>4.2%</v>
      </c>
    </row>
    <row r="111" spans="1:7">
      <c r="A111">
        <f t="shared" si="3"/>
        <v>2018</v>
      </c>
      <c r="B111">
        <v>2</v>
      </c>
      <c r="C111" t="s">
        <v>1805</v>
      </c>
      <c r="D111">
        <f>SUMIFS('m2'!F:F,'m2'!A:A,'%_Certificacion'!A111,'m2'!B:B,'%_Certificacion'!B111)</f>
        <v>1601043</v>
      </c>
      <c r="E111">
        <f>SUMIFS(LEED_input!U:U,LEED_input!Q:Q,'%_Certificacion'!A111,LEED_input!P:P,'%_Certificacion'!B111)</f>
        <v>21567.392426419203</v>
      </c>
      <c r="F111">
        <f>SUMIFS(CES_input!O:O,CES_input!Y:Y,'%_Certificacion'!A111,CES_input!Z:Z,'%_Certificacion'!B111)</f>
        <v>843</v>
      </c>
      <c r="G111" t="str">
        <f t="shared" si="2"/>
        <v>1.4%</v>
      </c>
    </row>
    <row r="112" spans="1:7">
      <c r="A112">
        <f t="shared" si="3"/>
        <v>2018</v>
      </c>
      <c r="B112">
        <v>3</v>
      </c>
      <c r="C112" t="s">
        <v>1806</v>
      </c>
      <c r="D112">
        <f>SUMIFS('m2'!F:F,'m2'!A:A,'%_Certificacion'!A112,'m2'!B:B,'%_Certificacion'!B112)</f>
        <v>1417445</v>
      </c>
      <c r="E112">
        <f>SUMIFS(LEED_input!U:U,LEED_input!Q:Q,'%_Certificacion'!A112,LEED_input!P:P,'%_Certificacion'!B112)</f>
        <v>72622.619451244798</v>
      </c>
      <c r="F112">
        <f>SUMIFS(CES_input!O:O,CES_input!Y:Y,'%_Certificacion'!A112,CES_input!Z:Z,'%_Certificacion'!B112)</f>
        <v>1069</v>
      </c>
      <c r="G112" t="str">
        <f t="shared" si="2"/>
        <v>5.2%</v>
      </c>
    </row>
    <row r="113" spans="1:7">
      <c r="A113">
        <f t="shared" si="3"/>
        <v>2018</v>
      </c>
      <c r="B113">
        <v>4</v>
      </c>
      <c r="C113" t="s">
        <v>1807</v>
      </c>
      <c r="D113">
        <f>SUMIFS('m2'!F:F,'m2'!A:A,'%_Certificacion'!A113,'m2'!B:B,'%_Certificacion'!B113)</f>
        <v>1458389</v>
      </c>
      <c r="E113">
        <f>SUMIFS(LEED_input!U:U,LEED_input!Q:Q,'%_Certificacion'!A113,LEED_input!P:P,'%_Certificacion'!B113)</f>
        <v>10763.979401030401</v>
      </c>
      <c r="F113">
        <f>SUMIFS(CES_input!O:O,CES_input!Y:Y,'%_Certificacion'!A113,CES_input!Z:Z,'%_Certificacion'!B113)</f>
        <v>531</v>
      </c>
      <c r="G113" t="str">
        <f t="shared" si="2"/>
        <v>0.8%</v>
      </c>
    </row>
    <row r="114" spans="1:7">
      <c r="A114">
        <f t="shared" si="3"/>
        <v>2018</v>
      </c>
      <c r="B114">
        <v>5</v>
      </c>
      <c r="C114" t="s">
        <v>1808</v>
      </c>
      <c r="D114">
        <f>SUMIFS('m2'!F:F,'m2'!A:A,'%_Certificacion'!A114,'m2'!B:B,'%_Certificacion'!B114)</f>
        <v>1491121</v>
      </c>
      <c r="E114">
        <f>SUMIFS(LEED_input!U:U,LEED_input!Q:Q,'%_Certificacion'!A114,LEED_input!P:P,'%_Certificacion'!B114)</f>
        <v>681.57572071680011</v>
      </c>
      <c r="F114">
        <f>SUMIFS(CES_input!O:O,CES_input!Y:Y,'%_Certificacion'!A114,CES_input!Z:Z,'%_Certificacion'!B114)</f>
        <v>8579</v>
      </c>
      <c r="G114" t="str">
        <f t="shared" si="2"/>
        <v>0.6%</v>
      </c>
    </row>
    <row r="115" spans="1:7">
      <c r="A115">
        <f t="shared" si="3"/>
        <v>2018</v>
      </c>
      <c r="B115">
        <v>6</v>
      </c>
      <c r="C115" t="s">
        <v>1809</v>
      </c>
      <c r="D115">
        <f>SUMIFS('m2'!F:F,'m2'!A:A,'%_Certificacion'!A115,'m2'!B:B,'%_Certificacion'!B115)</f>
        <v>1363639</v>
      </c>
      <c r="E115">
        <f>SUMIFS(LEED_input!U:U,LEED_input!Q:Q,'%_Certificacion'!A115,LEED_input!P:P,'%_Certificacion'!B115)</f>
        <v>0</v>
      </c>
      <c r="F115">
        <f>SUMIFS(CES_input!O:O,CES_input!Y:Y,'%_Certificacion'!A115,CES_input!Z:Z,'%_Certificacion'!B115)</f>
        <v>4676</v>
      </c>
      <c r="G115" t="str">
        <f t="shared" si="2"/>
        <v>0.3%</v>
      </c>
    </row>
    <row r="116" spans="1:7">
      <c r="A116">
        <f t="shared" si="3"/>
        <v>2018</v>
      </c>
      <c r="B116">
        <v>7</v>
      </c>
      <c r="C116" t="s">
        <v>1810</v>
      </c>
      <c r="D116">
        <f>SUMIFS('m2'!F:F,'m2'!A:A,'%_Certificacion'!A116,'m2'!B:B,'%_Certificacion'!B116)</f>
        <v>784168</v>
      </c>
      <c r="E116">
        <f>SUMIFS(LEED_input!U:U,LEED_input!Q:Q,'%_Certificacion'!A116,LEED_input!P:P,'%_Certificacion'!B116)</f>
        <v>10950.379131456</v>
      </c>
      <c r="F116">
        <f>SUMIFS(CES_input!O:O,CES_input!Y:Y,'%_Certificacion'!A116,CES_input!Z:Z,'%_Certificacion'!B116)</f>
        <v>0</v>
      </c>
      <c r="G116" t="str">
        <f t="shared" si="2"/>
        <v>1.4%</v>
      </c>
    </row>
    <row r="117" spans="1:7">
      <c r="A117">
        <f t="shared" si="3"/>
        <v>2018</v>
      </c>
      <c r="B117">
        <v>8</v>
      </c>
      <c r="C117" t="s">
        <v>1811</v>
      </c>
      <c r="D117">
        <f>SUMIFS('m2'!F:F,'m2'!A:A,'%_Certificacion'!A117,'m2'!B:B,'%_Certificacion'!B117)</f>
        <v>1289738</v>
      </c>
      <c r="E117">
        <f>SUMIFS(LEED_input!U:U,LEED_input!Q:Q,'%_Certificacion'!A117,LEED_input!P:P,'%_Certificacion'!B117)</f>
        <v>72881.034831187208</v>
      </c>
      <c r="F117">
        <f>SUMIFS(CES_input!O:O,CES_input!Y:Y,'%_Certificacion'!A117,CES_input!Z:Z,'%_Certificacion'!B117)</f>
        <v>832</v>
      </c>
      <c r="G117" t="str">
        <f t="shared" si="2"/>
        <v>5.7%</v>
      </c>
    </row>
    <row r="118" spans="1:7">
      <c r="A118">
        <f t="shared" si="3"/>
        <v>2018</v>
      </c>
      <c r="B118">
        <v>9</v>
      </c>
      <c r="C118" t="s">
        <v>1812</v>
      </c>
      <c r="D118">
        <f>SUMIFS('m2'!F:F,'m2'!A:A,'%_Certificacion'!A118,'m2'!B:B,'%_Certificacion'!B118)</f>
        <v>789015</v>
      </c>
      <c r="E118">
        <f>SUMIFS(LEED_input!U:U,LEED_input!Q:Q,'%_Certificacion'!A118,LEED_input!P:P,'%_Certificacion'!B118)</f>
        <v>10117.790448249601</v>
      </c>
      <c r="F118">
        <f>SUMIFS(CES_input!O:O,CES_input!Y:Y,'%_Certificacion'!A118,CES_input!Z:Z,'%_Certificacion'!B118)</f>
        <v>0</v>
      </c>
      <c r="G118" t="str">
        <f t="shared" ref="G118" si="4">ROUND(((E118+F118)/D118*100),1)&amp;"%"</f>
        <v>1.3%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11"/>
  <sheetViews>
    <sheetView workbookViewId="0">
      <selection activeCell="F4" sqref="F4"/>
    </sheetView>
  </sheetViews>
  <sheetFormatPr baseColWidth="10" defaultRowHeight="14.4"/>
  <sheetData>
    <row r="1" spans="1:8" ht="21">
      <c r="A1" t="s">
        <v>0</v>
      </c>
      <c r="B1" t="s">
        <v>1815</v>
      </c>
      <c r="C1" s="19" t="s">
        <v>1816</v>
      </c>
      <c r="D1" t="s">
        <v>1801</v>
      </c>
      <c r="E1" t="s">
        <v>1802</v>
      </c>
      <c r="F1" t="s">
        <v>1803</v>
      </c>
      <c r="G1" s="18" t="s">
        <v>1822</v>
      </c>
      <c r="H1" s="7" t="s">
        <v>1821</v>
      </c>
    </row>
    <row r="2" spans="1:8">
      <c r="A2">
        <v>2009</v>
      </c>
      <c r="B2">
        <v>12</v>
      </c>
      <c r="C2" t="s">
        <v>3</v>
      </c>
      <c r="D2">
        <f>SUMIFS('m2'!F:F,'m2'!A:A,'%_Certificacion'!A2)</f>
        <v>13832968</v>
      </c>
      <c r="E2">
        <f>SUMIFS(LEED_input!U:U,LEED_input!Q:Q,'%_Certificacion'!A2)</f>
        <v>10280.185891200001</v>
      </c>
      <c r="F2">
        <f>SUMIFS(CES_input!O:O,CES_input!Y:Y,'%_Certificacion'!A2)</f>
        <v>0</v>
      </c>
      <c r="G2">
        <v>0</v>
      </c>
    </row>
    <row r="3" spans="1:8">
      <c r="A3">
        <v>2010</v>
      </c>
      <c r="B3">
        <v>12</v>
      </c>
      <c r="C3" t="s">
        <v>3</v>
      </c>
      <c r="D3">
        <f>SUMIFS('m2'!F:F,'m2'!A:A,'%_Certificacion'!A3)</f>
        <v>13832968</v>
      </c>
      <c r="E3">
        <f>SUMIFS(LEED_input!U:U,LEED_input!Q:Q,'%_Certificacion'!A3)</f>
        <v>10280.185891200001</v>
      </c>
      <c r="F3">
        <f>SUMIFS(CES_input!O:O,CES_input!Y:Y,'%_Certificacion'!A3,CES_input!Z:Z,'%_Certificacion'!B2)</f>
        <v>0</v>
      </c>
      <c r="G3">
        <v>0</v>
      </c>
    </row>
    <row r="4" spans="1:8">
      <c r="A4">
        <v>2011</v>
      </c>
      <c r="B4">
        <v>12</v>
      </c>
      <c r="C4" t="s">
        <v>3</v>
      </c>
      <c r="D4">
        <f>SUMIFS('m2'!F:F,'m2'!A:A,'%_Certificacion'!A4)</f>
        <v>13832968</v>
      </c>
      <c r="E4">
        <f>SUMIFS(LEED_input!U:U,LEED_input!Q:Q,'%_Certificacion'!A4)</f>
        <v>10280.185891200001</v>
      </c>
      <c r="F4">
        <f>SUMIFS(CES_input!O:O,CES_input!Y:Y,'%_Certificacion'!A4)</f>
        <v>0</v>
      </c>
      <c r="G4">
        <v>0</v>
      </c>
    </row>
    <row r="5" spans="1:8">
      <c r="A5">
        <v>2012</v>
      </c>
      <c r="B5">
        <v>12</v>
      </c>
      <c r="C5" t="s">
        <v>3</v>
      </c>
      <c r="D5">
        <f>SUMIFS('m2'!F:F,'m2'!A:A,'%_Certificacion'!A5)</f>
        <v>13832968</v>
      </c>
      <c r="E5">
        <f>SUMIFS(LEED_input!U:U,LEED_input!Q:Q,'%_Certificacion'!A5)</f>
        <v>10280.185891200001</v>
      </c>
      <c r="F5">
        <f>SUMIFS(CES_input!O:O,CES_input!Y:Y,'%_Certificacion'!A5)</f>
        <v>0</v>
      </c>
      <c r="G5">
        <v>0</v>
      </c>
    </row>
    <row r="6" spans="1:8">
      <c r="A6">
        <v>2013</v>
      </c>
      <c r="B6">
        <v>12</v>
      </c>
      <c r="C6" t="s">
        <v>3</v>
      </c>
      <c r="D6">
        <f>SUMIFS('m2'!F:F,'m2'!A:A,'%_Certificacion'!A6)</f>
        <v>13832968</v>
      </c>
      <c r="E6">
        <f>SUMIFS(LEED_input!U:U,LEED_input!Q:Q,'%_Certificacion'!A6)</f>
        <v>10280.185891200001</v>
      </c>
      <c r="F6">
        <f>SUMIFS(CES_input!O:O,CES_input!Y:Y,'%_Certificacion'!A6)</f>
        <v>0</v>
      </c>
      <c r="G6">
        <v>0</v>
      </c>
    </row>
    <row r="7" spans="1:8">
      <c r="A7">
        <v>2014</v>
      </c>
      <c r="B7">
        <v>12</v>
      </c>
      <c r="C7" t="s">
        <v>3</v>
      </c>
      <c r="D7">
        <f>SUMIFS('m2'!F:F,'m2'!A:A,'%_Certificacion'!A7)</f>
        <v>13832968</v>
      </c>
      <c r="E7">
        <f>SUMIFS(LEED_input!U:U,LEED_input!Q:Q,'%_Certificacion'!A7)</f>
        <v>10280.185891200001</v>
      </c>
      <c r="F7">
        <f>SUMIFS(CES_input!O:O,CES_input!Y:Y,'%_Certificacion'!A7)</f>
        <v>0</v>
      </c>
      <c r="G7">
        <v>0</v>
      </c>
    </row>
    <row r="8" spans="1:8">
      <c r="A8">
        <v>2015</v>
      </c>
      <c r="B8">
        <v>12</v>
      </c>
      <c r="C8" t="s">
        <v>3</v>
      </c>
      <c r="D8">
        <f>SUMIFS('m2'!F:F,'m2'!A:A,'%_Certificacion'!A8)</f>
        <v>13832968</v>
      </c>
      <c r="E8">
        <f>SUMIFS(LEED_input!U:U,LEED_input!Q:Q,'%_Certificacion'!A8)</f>
        <v>10280.185891200001</v>
      </c>
      <c r="F8">
        <f>SUMIFS(CES_input!O:O,CES_input!Y:Y,'%_Certificacion'!A8)</f>
        <v>0</v>
      </c>
      <c r="G8">
        <v>0</v>
      </c>
    </row>
    <row r="9" spans="1:8">
      <c r="A9">
        <v>2016</v>
      </c>
      <c r="B9">
        <v>12</v>
      </c>
      <c r="C9" t="s">
        <v>3</v>
      </c>
      <c r="D9">
        <f>SUMIFS('m2'!F:F,'m2'!A:A,'%_Certificacion'!A9)</f>
        <v>13832968</v>
      </c>
      <c r="E9">
        <f>SUMIFS(LEED_input!U:U,LEED_input!Q:Q,'%_Certificacion'!A9)</f>
        <v>10280.185891200001</v>
      </c>
      <c r="F9">
        <f>SUMIFS(CES_input!O:O,CES_input!Y:Y,'%_Certificacion'!A9)</f>
        <v>0</v>
      </c>
      <c r="G9">
        <v>1.0793220018331344E-2</v>
      </c>
    </row>
    <row r="10" spans="1:8">
      <c r="A10">
        <v>2017</v>
      </c>
      <c r="B10">
        <v>12</v>
      </c>
      <c r="C10" t="s">
        <v>3</v>
      </c>
      <c r="D10">
        <f>SUMIFS('m2'!F:F,'m2'!A:A,'%_Certificacion'!A10)</f>
        <v>13832968</v>
      </c>
      <c r="E10">
        <f>SUMIFS(LEED_input!U:U,LEED_input!Q:Q,'%_Certificacion'!A10)</f>
        <v>10280.185891200001</v>
      </c>
      <c r="F10">
        <f>SUMIFS(CES_input!O:O,CES_input!Y:Y,'%_Certificacion'!A10)</f>
        <v>0</v>
      </c>
      <c r="G10">
        <v>0</v>
      </c>
    </row>
    <row r="11" spans="1:8">
      <c r="A11">
        <v>2018</v>
      </c>
      <c r="B11">
        <v>12</v>
      </c>
      <c r="C11" t="s">
        <v>3</v>
      </c>
      <c r="D11">
        <f>SUMIFS('m2'!F:F,'m2'!A:A,'%_Certificacion'!A11)</f>
        <v>13832968</v>
      </c>
      <c r="E11">
        <f>SUMIFS(LEED_input!U:U,LEED_input!Q:Q,'%_Certificacion'!A11)</f>
        <v>10280.185891200001</v>
      </c>
      <c r="F11">
        <f>SUMIFS(CES_input!O:O,CES_input!Y:Y,'%_Certificacion'!A11)</f>
        <v>0</v>
      </c>
      <c r="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F430"/>
  <sheetViews>
    <sheetView topLeftCell="I1" workbookViewId="0"/>
  </sheetViews>
  <sheetFormatPr baseColWidth="10" defaultRowHeight="14.4"/>
  <cols>
    <col min="16" max="16" width="16.109375" bestFit="1" customWidth="1"/>
    <col min="17" max="17" width="15.88671875" style="16" bestFit="1" customWidth="1"/>
    <col min="21" max="21" width="11.44140625" style="16"/>
  </cols>
  <sheetData>
    <row r="1" spans="1:3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s="16" t="s">
        <v>50</v>
      </c>
      <c r="R1" t="s">
        <v>51</v>
      </c>
      <c r="S1" t="s">
        <v>52</v>
      </c>
      <c r="T1" t="s">
        <v>53</v>
      </c>
      <c r="U1" s="16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57</v>
      </c>
    </row>
    <row r="2" spans="1:32">
      <c r="A2">
        <v>10003695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>
        <v>11111</v>
      </c>
      <c r="J2" t="s">
        <v>72</v>
      </c>
      <c r="K2" t="s">
        <v>73</v>
      </c>
      <c r="L2" t="s">
        <v>74</v>
      </c>
      <c r="M2">
        <v>40</v>
      </c>
      <c r="N2" t="s">
        <v>75</v>
      </c>
      <c r="O2">
        <v>40522</v>
      </c>
      <c r="P2">
        <v>12</v>
      </c>
      <c r="Q2" s="16">
        <v>2010</v>
      </c>
      <c r="R2" t="s">
        <v>76</v>
      </c>
      <c r="S2" t="s">
        <v>77</v>
      </c>
      <c r="T2">
        <v>8900000000</v>
      </c>
      <c r="U2" s="16">
        <v>82683.705600000001</v>
      </c>
      <c r="V2">
        <v>720000000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>
        <v>38779</v>
      </c>
      <c r="AD2">
        <v>3</v>
      </c>
      <c r="AE2">
        <v>2006</v>
      </c>
      <c r="AF2" t="s">
        <v>79</v>
      </c>
    </row>
    <row r="3" spans="1:32">
      <c r="A3">
        <v>10039434</v>
      </c>
      <c r="B3" t="s">
        <v>65</v>
      </c>
      <c r="C3" t="s">
        <v>84</v>
      </c>
      <c r="D3" t="s">
        <v>85</v>
      </c>
      <c r="E3" t="s">
        <v>86</v>
      </c>
      <c r="F3" t="s">
        <v>69</v>
      </c>
      <c r="G3" t="s">
        <v>70</v>
      </c>
      <c r="H3" t="s">
        <v>71</v>
      </c>
      <c r="I3">
        <v>11111</v>
      </c>
      <c r="J3" t="s">
        <v>72</v>
      </c>
      <c r="K3" t="s">
        <v>87</v>
      </c>
      <c r="L3" t="s">
        <v>74</v>
      </c>
      <c r="R3" t="s">
        <v>65</v>
      </c>
      <c r="S3" t="s">
        <v>77</v>
      </c>
      <c r="T3">
        <v>3254800000</v>
      </c>
      <c r="U3" s="16">
        <v>30238.081459200002</v>
      </c>
      <c r="W3" t="s">
        <v>88</v>
      </c>
      <c r="X3" t="s">
        <v>89</v>
      </c>
      <c r="Y3" t="s">
        <v>81</v>
      </c>
      <c r="Z3" t="s">
        <v>90</v>
      </c>
      <c r="AA3" t="s">
        <v>82</v>
      </c>
      <c r="AB3" t="s">
        <v>91</v>
      </c>
      <c r="AC3">
        <v>39064</v>
      </c>
      <c r="AD3">
        <v>12</v>
      </c>
      <c r="AE3">
        <v>2006</v>
      </c>
      <c r="AF3" t="s">
        <v>89</v>
      </c>
    </row>
    <row r="4" spans="1:32">
      <c r="A4">
        <v>10151532</v>
      </c>
      <c r="B4" t="s">
        <v>65</v>
      </c>
      <c r="C4" t="s">
        <v>92</v>
      </c>
      <c r="D4" t="s">
        <v>93</v>
      </c>
      <c r="E4" t="s">
        <v>94</v>
      </c>
      <c r="F4" t="s">
        <v>95</v>
      </c>
      <c r="G4" t="s">
        <v>70</v>
      </c>
      <c r="H4" t="s">
        <v>71</v>
      </c>
      <c r="I4" t="s">
        <v>96</v>
      </c>
      <c r="J4" t="s">
        <v>72</v>
      </c>
      <c r="K4" t="s">
        <v>87</v>
      </c>
      <c r="L4" t="s">
        <v>74</v>
      </c>
      <c r="R4" t="s">
        <v>65</v>
      </c>
      <c r="S4" t="s">
        <v>77</v>
      </c>
      <c r="T4">
        <v>1150000000</v>
      </c>
      <c r="U4" s="16">
        <v>10683.849600000001</v>
      </c>
      <c r="W4" t="s">
        <v>97</v>
      </c>
      <c r="X4" t="s">
        <v>98</v>
      </c>
      <c r="Y4" t="s">
        <v>80</v>
      </c>
      <c r="Z4" t="s">
        <v>98</v>
      </c>
      <c r="AA4" t="s">
        <v>98</v>
      </c>
      <c r="AB4" t="s">
        <v>70</v>
      </c>
      <c r="AC4">
        <v>39388</v>
      </c>
      <c r="AD4">
        <v>11</v>
      </c>
      <c r="AE4">
        <v>2007</v>
      </c>
      <c r="AF4" t="s">
        <v>98</v>
      </c>
    </row>
    <row r="5" spans="1:32">
      <c r="A5">
        <v>10163607</v>
      </c>
      <c r="B5" t="s">
        <v>65</v>
      </c>
      <c r="C5" t="s">
        <v>99</v>
      </c>
      <c r="D5" t="s">
        <v>100</v>
      </c>
      <c r="E5" t="s">
        <v>101</v>
      </c>
      <c r="F5" t="s">
        <v>102</v>
      </c>
      <c r="G5" t="s">
        <v>70</v>
      </c>
      <c r="H5" t="s">
        <v>71</v>
      </c>
      <c r="I5">
        <v>11111</v>
      </c>
      <c r="J5" t="s">
        <v>72</v>
      </c>
      <c r="K5" t="s">
        <v>87</v>
      </c>
      <c r="L5" t="s">
        <v>74</v>
      </c>
      <c r="M5">
        <v>34</v>
      </c>
      <c r="N5" t="s">
        <v>103</v>
      </c>
      <c r="O5">
        <v>40049</v>
      </c>
      <c r="P5">
        <v>8</v>
      </c>
      <c r="Q5" s="16">
        <v>2009</v>
      </c>
      <c r="R5" t="s">
        <v>76</v>
      </c>
      <c r="S5" t="s">
        <v>77</v>
      </c>
      <c r="T5">
        <v>1106550000</v>
      </c>
      <c r="U5" s="16">
        <v>10280.185891200001</v>
      </c>
      <c r="V5">
        <v>2653630000</v>
      </c>
      <c r="W5" t="s">
        <v>104</v>
      </c>
      <c r="X5" t="s">
        <v>105</v>
      </c>
      <c r="Y5" t="s">
        <v>80</v>
      </c>
      <c r="Z5" t="s">
        <v>106</v>
      </c>
      <c r="AA5" t="s">
        <v>106</v>
      </c>
      <c r="AB5" t="s">
        <v>70</v>
      </c>
      <c r="AC5">
        <v>39419</v>
      </c>
      <c r="AD5">
        <v>12</v>
      </c>
      <c r="AE5">
        <v>2007</v>
      </c>
      <c r="AF5" t="s">
        <v>105</v>
      </c>
    </row>
    <row r="6" spans="1:32">
      <c r="A6">
        <v>10231029</v>
      </c>
      <c r="B6" t="s">
        <v>65</v>
      </c>
      <c r="C6" t="s">
        <v>107</v>
      </c>
      <c r="D6" t="s">
        <v>108</v>
      </c>
      <c r="E6" t="s">
        <v>109</v>
      </c>
      <c r="F6" t="s">
        <v>69</v>
      </c>
      <c r="G6" t="s">
        <v>70</v>
      </c>
      <c r="H6" t="s">
        <v>71</v>
      </c>
      <c r="I6">
        <v>7500506</v>
      </c>
      <c r="J6" t="s">
        <v>72</v>
      </c>
      <c r="K6" t="s">
        <v>110</v>
      </c>
      <c r="L6" t="s">
        <v>74</v>
      </c>
      <c r="M6">
        <v>34</v>
      </c>
      <c r="N6" t="s">
        <v>75</v>
      </c>
      <c r="O6">
        <v>40472</v>
      </c>
      <c r="P6">
        <v>10</v>
      </c>
      <c r="Q6" s="16">
        <v>2010</v>
      </c>
      <c r="R6" t="s">
        <v>76</v>
      </c>
      <c r="S6" t="s">
        <v>77</v>
      </c>
      <c r="T6">
        <v>700510000</v>
      </c>
      <c r="U6" s="16">
        <v>6507.9508550400005</v>
      </c>
      <c r="V6">
        <v>176140000</v>
      </c>
      <c r="W6" t="s">
        <v>78</v>
      </c>
      <c r="X6" t="s">
        <v>79</v>
      </c>
      <c r="Y6" t="s">
        <v>80</v>
      </c>
      <c r="Z6" t="s">
        <v>81</v>
      </c>
      <c r="AA6" t="s">
        <v>82</v>
      </c>
      <c r="AB6" t="s">
        <v>111</v>
      </c>
      <c r="AC6">
        <v>39568</v>
      </c>
      <c r="AD6">
        <v>4</v>
      </c>
      <c r="AE6">
        <v>2008</v>
      </c>
      <c r="AF6" t="s">
        <v>79</v>
      </c>
    </row>
    <row r="7" spans="1:32">
      <c r="A7">
        <v>10262404</v>
      </c>
      <c r="B7" t="s">
        <v>65</v>
      </c>
      <c r="C7" t="s">
        <v>112</v>
      </c>
      <c r="D7" t="s">
        <v>113</v>
      </c>
      <c r="E7" t="s">
        <v>114</v>
      </c>
      <c r="F7" t="s">
        <v>69</v>
      </c>
      <c r="G7" t="s">
        <v>70</v>
      </c>
      <c r="H7" t="s">
        <v>71</v>
      </c>
      <c r="I7">
        <v>73400</v>
      </c>
      <c r="J7" t="s">
        <v>72</v>
      </c>
      <c r="K7" t="s">
        <v>87</v>
      </c>
      <c r="L7" t="s">
        <v>74</v>
      </c>
      <c r="R7" t="s">
        <v>65</v>
      </c>
      <c r="S7" t="s">
        <v>77</v>
      </c>
      <c r="T7">
        <v>702950000</v>
      </c>
      <c r="U7" s="16">
        <v>6530.6191968000003</v>
      </c>
      <c r="W7" t="s">
        <v>104</v>
      </c>
      <c r="X7" t="s">
        <v>105</v>
      </c>
      <c r="Y7" t="s">
        <v>80</v>
      </c>
      <c r="Z7" t="s">
        <v>106</v>
      </c>
      <c r="AA7" t="s">
        <v>106</v>
      </c>
      <c r="AB7" t="s">
        <v>115</v>
      </c>
      <c r="AC7">
        <v>39631</v>
      </c>
      <c r="AD7">
        <v>7</v>
      </c>
      <c r="AE7">
        <v>2008</v>
      </c>
      <c r="AF7" t="s">
        <v>105</v>
      </c>
    </row>
    <row r="8" spans="1:32">
      <c r="A8">
        <v>10271657</v>
      </c>
      <c r="B8" t="s">
        <v>65</v>
      </c>
      <c r="C8" t="s">
        <v>116</v>
      </c>
      <c r="D8" t="s">
        <v>117</v>
      </c>
      <c r="E8" t="s">
        <v>118</v>
      </c>
      <c r="F8" t="s">
        <v>119</v>
      </c>
      <c r="G8" t="s">
        <v>70</v>
      </c>
      <c r="H8" t="s">
        <v>71</v>
      </c>
      <c r="I8">
        <v>5480000</v>
      </c>
      <c r="J8" t="s">
        <v>72</v>
      </c>
      <c r="K8" t="s">
        <v>110</v>
      </c>
      <c r="L8" t="s">
        <v>74</v>
      </c>
      <c r="M8">
        <v>29</v>
      </c>
      <c r="N8" t="s">
        <v>103</v>
      </c>
      <c r="O8">
        <v>40785</v>
      </c>
      <c r="P8">
        <v>8</v>
      </c>
      <c r="Q8" s="16">
        <v>2011</v>
      </c>
      <c r="R8" t="s">
        <v>76</v>
      </c>
      <c r="S8" t="s">
        <v>77</v>
      </c>
      <c r="T8">
        <v>1099620000</v>
      </c>
      <c r="U8" s="16">
        <v>10215.804084480002</v>
      </c>
      <c r="V8">
        <v>102160000</v>
      </c>
      <c r="W8" t="s">
        <v>78</v>
      </c>
      <c r="X8" t="s">
        <v>79</v>
      </c>
      <c r="Y8" t="s">
        <v>80</v>
      </c>
      <c r="Z8" t="s">
        <v>81</v>
      </c>
      <c r="AA8" t="s">
        <v>82</v>
      </c>
      <c r="AB8" t="s">
        <v>120</v>
      </c>
      <c r="AC8">
        <v>39651</v>
      </c>
      <c r="AD8">
        <v>7</v>
      </c>
      <c r="AE8">
        <v>2008</v>
      </c>
      <c r="AF8" t="s">
        <v>79</v>
      </c>
    </row>
    <row r="9" spans="1:32">
      <c r="A9">
        <v>10271660</v>
      </c>
      <c r="B9" t="s">
        <v>65</v>
      </c>
      <c r="C9" t="s">
        <v>121</v>
      </c>
      <c r="D9" t="s">
        <v>122</v>
      </c>
      <c r="E9" t="s">
        <v>114</v>
      </c>
      <c r="F9" t="s">
        <v>69</v>
      </c>
      <c r="G9" t="s">
        <v>70</v>
      </c>
      <c r="H9" t="s">
        <v>71</v>
      </c>
      <c r="I9">
        <v>73155</v>
      </c>
      <c r="J9" t="s">
        <v>72</v>
      </c>
      <c r="K9" t="s">
        <v>110</v>
      </c>
      <c r="L9" t="s">
        <v>74</v>
      </c>
      <c r="M9">
        <v>34</v>
      </c>
      <c r="N9" t="s">
        <v>75</v>
      </c>
      <c r="O9">
        <v>41857</v>
      </c>
      <c r="P9">
        <v>8</v>
      </c>
      <c r="Q9" s="16">
        <v>2014</v>
      </c>
      <c r="R9" t="s">
        <v>76</v>
      </c>
      <c r="S9" t="s">
        <v>77</v>
      </c>
      <c r="T9">
        <v>3310000000</v>
      </c>
      <c r="U9" s="16">
        <v>30750.906240000004</v>
      </c>
      <c r="V9">
        <v>509160000</v>
      </c>
      <c r="W9" t="s">
        <v>78</v>
      </c>
      <c r="X9" t="s">
        <v>79</v>
      </c>
      <c r="Y9" t="s">
        <v>80</v>
      </c>
      <c r="Z9" t="s">
        <v>81</v>
      </c>
      <c r="AA9" t="s">
        <v>82</v>
      </c>
      <c r="AB9" t="s">
        <v>70</v>
      </c>
      <c r="AC9">
        <v>39651</v>
      </c>
      <c r="AD9">
        <v>7</v>
      </c>
      <c r="AE9">
        <v>2008</v>
      </c>
      <c r="AF9" t="s">
        <v>79</v>
      </c>
    </row>
    <row r="10" spans="1:32">
      <c r="A10">
        <v>10291601</v>
      </c>
      <c r="B10" t="s">
        <v>65</v>
      </c>
      <c r="C10" t="s">
        <v>123</v>
      </c>
      <c r="D10" t="s">
        <v>124</v>
      </c>
      <c r="E10" t="s">
        <v>101</v>
      </c>
      <c r="F10" t="s">
        <v>102</v>
      </c>
      <c r="G10" t="s">
        <v>70</v>
      </c>
      <c r="H10" t="s">
        <v>71</v>
      </c>
      <c r="I10">
        <v>1530000</v>
      </c>
      <c r="J10" t="s">
        <v>72</v>
      </c>
      <c r="K10" t="s">
        <v>87</v>
      </c>
      <c r="L10" t="s">
        <v>74</v>
      </c>
      <c r="M10">
        <v>38</v>
      </c>
      <c r="N10" t="s">
        <v>103</v>
      </c>
      <c r="O10">
        <v>41166</v>
      </c>
      <c r="P10">
        <v>9</v>
      </c>
      <c r="Q10" s="16">
        <v>2012</v>
      </c>
      <c r="R10" t="s">
        <v>76</v>
      </c>
      <c r="S10" t="s">
        <v>125</v>
      </c>
      <c r="T10">
        <v>262850000</v>
      </c>
      <c r="U10" s="16">
        <v>2441.9564064000001</v>
      </c>
      <c r="V10">
        <v>1089090000</v>
      </c>
      <c r="W10" t="s">
        <v>126</v>
      </c>
      <c r="X10" t="s">
        <v>89</v>
      </c>
      <c r="Y10" t="s">
        <v>81</v>
      </c>
      <c r="Z10" t="s">
        <v>90</v>
      </c>
      <c r="AA10" t="s">
        <v>82</v>
      </c>
      <c r="AB10" t="s">
        <v>127</v>
      </c>
      <c r="AC10">
        <v>39692</v>
      </c>
      <c r="AD10">
        <v>9</v>
      </c>
      <c r="AE10">
        <v>2008</v>
      </c>
      <c r="AF10" t="s">
        <v>89</v>
      </c>
    </row>
    <row r="11" spans="1:32">
      <c r="A11">
        <v>10294857</v>
      </c>
      <c r="B11" t="s">
        <v>65</v>
      </c>
      <c r="C11" t="s">
        <v>128</v>
      </c>
      <c r="D11" t="s">
        <v>129</v>
      </c>
      <c r="E11" t="s">
        <v>114</v>
      </c>
      <c r="F11" t="s">
        <v>69</v>
      </c>
      <c r="G11" t="s">
        <v>70</v>
      </c>
      <c r="H11" t="s">
        <v>71</v>
      </c>
      <c r="I11">
        <v>7590992</v>
      </c>
      <c r="J11" t="s">
        <v>72</v>
      </c>
      <c r="K11" t="s">
        <v>110</v>
      </c>
      <c r="L11" t="s">
        <v>74</v>
      </c>
      <c r="M11">
        <v>36</v>
      </c>
      <c r="N11" t="s">
        <v>75</v>
      </c>
      <c r="O11">
        <v>41315</v>
      </c>
      <c r="P11">
        <v>2</v>
      </c>
      <c r="Q11" s="16">
        <v>2013</v>
      </c>
      <c r="R11" t="s">
        <v>76</v>
      </c>
      <c r="S11" t="s">
        <v>77</v>
      </c>
      <c r="T11">
        <v>1904020000</v>
      </c>
      <c r="U11" s="16">
        <v>17688.924622080001</v>
      </c>
      <c r="V11">
        <v>457090000</v>
      </c>
      <c r="W11" t="s">
        <v>78</v>
      </c>
      <c r="X11" t="s">
        <v>79</v>
      </c>
      <c r="Y11" t="s">
        <v>80</v>
      </c>
      <c r="Z11" t="s">
        <v>81</v>
      </c>
      <c r="AA11" t="s">
        <v>82</v>
      </c>
      <c r="AB11" t="s">
        <v>70</v>
      </c>
      <c r="AC11">
        <v>39698</v>
      </c>
      <c r="AD11">
        <v>9</v>
      </c>
      <c r="AE11">
        <v>2008</v>
      </c>
      <c r="AF11" t="s">
        <v>79</v>
      </c>
    </row>
    <row r="12" spans="1:32">
      <c r="A12">
        <v>10295140</v>
      </c>
      <c r="B12" t="s">
        <v>65</v>
      </c>
      <c r="C12" t="s">
        <v>130</v>
      </c>
      <c r="D12" t="s">
        <v>131</v>
      </c>
      <c r="E12" t="s">
        <v>86</v>
      </c>
      <c r="F12" t="s">
        <v>69</v>
      </c>
      <c r="G12" t="s">
        <v>70</v>
      </c>
      <c r="H12" t="s">
        <v>71</v>
      </c>
      <c r="I12">
        <v>8580000</v>
      </c>
      <c r="J12" t="s">
        <v>72</v>
      </c>
      <c r="K12" t="s">
        <v>110</v>
      </c>
      <c r="L12" t="s">
        <v>74</v>
      </c>
      <c r="M12">
        <v>31</v>
      </c>
      <c r="N12" t="s">
        <v>103</v>
      </c>
      <c r="O12">
        <v>41766</v>
      </c>
      <c r="P12">
        <v>5</v>
      </c>
      <c r="Q12" s="16">
        <v>2014</v>
      </c>
      <c r="R12" t="s">
        <v>76</v>
      </c>
      <c r="S12" t="s">
        <v>77</v>
      </c>
      <c r="T12">
        <v>545000000</v>
      </c>
      <c r="U12" s="16">
        <v>5063.2156800000002</v>
      </c>
      <c r="W12" t="s">
        <v>78</v>
      </c>
      <c r="X12" t="s">
        <v>79</v>
      </c>
      <c r="Y12" t="s">
        <v>80</v>
      </c>
      <c r="Z12" t="s">
        <v>81</v>
      </c>
      <c r="AA12" t="s">
        <v>82</v>
      </c>
      <c r="AB12" t="s">
        <v>70</v>
      </c>
      <c r="AC12">
        <v>39699</v>
      </c>
      <c r="AD12">
        <v>9</v>
      </c>
      <c r="AE12">
        <v>2008</v>
      </c>
      <c r="AF12" t="s">
        <v>79</v>
      </c>
    </row>
    <row r="13" spans="1:32">
      <c r="A13">
        <v>10295170</v>
      </c>
      <c r="B13" t="s">
        <v>65</v>
      </c>
      <c r="C13" t="s">
        <v>132</v>
      </c>
      <c r="D13" t="s">
        <v>133</v>
      </c>
      <c r="E13" t="s">
        <v>114</v>
      </c>
      <c r="F13" t="s">
        <v>69</v>
      </c>
      <c r="G13" t="s">
        <v>70</v>
      </c>
      <c r="H13" t="s">
        <v>71</v>
      </c>
      <c r="I13">
        <v>7850000</v>
      </c>
      <c r="J13" t="s">
        <v>72</v>
      </c>
      <c r="K13" t="s">
        <v>110</v>
      </c>
      <c r="L13" t="s">
        <v>74</v>
      </c>
      <c r="M13">
        <v>34</v>
      </c>
      <c r="N13" t="s">
        <v>75</v>
      </c>
      <c r="O13">
        <v>42311</v>
      </c>
      <c r="P13">
        <v>11</v>
      </c>
      <c r="Q13" s="16">
        <v>2015</v>
      </c>
      <c r="R13" t="s">
        <v>76</v>
      </c>
      <c r="S13" t="s">
        <v>77</v>
      </c>
      <c r="T13">
        <v>16200000000</v>
      </c>
      <c r="U13" s="16">
        <v>150502.92480000001</v>
      </c>
      <c r="V13">
        <v>3314900000</v>
      </c>
      <c r="W13" t="s">
        <v>134</v>
      </c>
      <c r="X13" t="s">
        <v>105</v>
      </c>
      <c r="Y13" t="s">
        <v>80</v>
      </c>
      <c r="Z13" t="s">
        <v>135</v>
      </c>
      <c r="AA13" t="s">
        <v>106</v>
      </c>
      <c r="AB13" t="s">
        <v>70</v>
      </c>
      <c r="AC13">
        <v>39699</v>
      </c>
      <c r="AD13">
        <v>9</v>
      </c>
      <c r="AE13">
        <v>2008</v>
      </c>
      <c r="AF13" t="s">
        <v>105</v>
      </c>
    </row>
    <row r="14" spans="1:32">
      <c r="A14">
        <v>10300284</v>
      </c>
      <c r="B14" t="s">
        <v>65</v>
      </c>
      <c r="C14" t="s">
        <v>136</v>
      </c>
      <c r="D14" t="s">
        <v>137</v>
      </c>
      <c r="E14" t="s">
        <v>114</v>
      </c>
      <c r="F14" t="s">
        <v>69</v>
      </c>
      <c r="G14" t="s">
        <v>70</v>
      </c>
      <c r="H14" t="s">
        <v>71</v>
      </c>
      <c r="I14">
        <v>8700065</v>
      </c>
      <c r="J14" t="s">
        <v>72</v>
      </c>
      <c r="K14" t="s">
        <v>87</v>
      </c>
      <c r="L14" t="s">
        <v>74</v>
      </c>
      <c r="M14">
        <v>33</v>
      </c>
      <c r="N14" t="s">
        <v>103</v>
      </c>
      <c r="O14">
        <v>41975</v>
      </c>
      <c r="P14">
        <v>12</v>
      </c>
      <c r="Q14" s="16">
        <v>2014</v>
      </c>
      <c r="R14" t="s">
        <v>76</v>
      </c>
      <c r="S14" t="s">
        <v>77</v>
      </c>
      <c r="T14">
        <v>1320000000</v>
      </c>
      <c r="U14" s="16">
        <v>12263.201280000001</v>
      </c>
      <c r="W14" t="s">
        <v>138</v>
      </c>
      <c r="X14" t="s">
        <v>105</v>
      </c>
      <c r="Y14" t="s">
        <v>80</v>
      </c>
      <c r="Z14" t="s">
        <v>106</v>
      </c>
      <c r="AA14" t="s">
        <v>106</v>
      </c>
      <c r="AB14" t="s">
        <v>70</v>
      </c>
      <c r="AC14">
        <v>39707</v>
      </c>
      <c r="AD14">
        <v>9</v>
      </c>
      <c r="AE14">
        <v>2008</v>
      </c>
      <c r="AF14" t="s">
        <v>105</v>
      </c>
    </row>
    <row r="15" spans="1:32">
      <c r="A15">
        <v>10320850</v>
      </c>
      <c r="B15" t="s">
        <v>65</v>
      </c>
      <c r="C15" t="s">
        <v>139</v>
      </c>
      <c r="D15" t="s">
        <v>140</v>
      </c>
      <c r="E15" t="s">
        <v>141</v>
      </c>
      <c r="F15" t="s">
        <v>142</v>
      </c>
      <c r="G15" t="s">
        <v>70</v>
      </c>
      <c r="H15" t="s">
        <v>71</v>
      </c>
      <c r="I15">
        <v>4030000</v>
      </c>
      <c r="J15" t="s">
        <v>72</v>
      </c>
      <c r="K15" t="s">
        <v>87</v>
      </c>
      <c r="L15" t="s">
        <v>74</v>
      </c>
      <c r="R15" t="s">
        <v>65</v>
      </c>
      <c r="S15" t="s">
        <v>77</v>
      </c>
      <c r="T15">
        <v>435930000</v>
      </c>
      <c r="U15" s="16">
        <v>4049.9222227200003</v>
      </c>
      <c r="W15" t="s">
        <v>78</v>
      </c>
      <c r="X15" t="s">
        <v>79</v>
      </c>
      <c r="Y15" t="s">
        <v>80</v>
      </c>
      <c r="Z15" t="s">
        <v>81</v>
      </c>
      <c r="AA15" t="s">
        <v>82</v>
      </c>
      <c r="AB15" t="s">
        <v>70</v>
      </c>
      <c r="AC15">
        <v>39741</v>
      </c>
      <c r="AD15">
        <v>10</v>
      </c>
      <c r="AE15">
        <v>2008</v>
      </c>
      <c r="AF15" t="s">
        <v>79</v>
      </c>
    </row>
    <row r="16" spans="1:32">
      <c r="A16">
        <v>10322935</v>
      </c>
      <c r="B16" t="s">
        <v>65</v>
      </c>
      <c r="C16" t="s">
        <v>143</v>
      </c>
      <c r="D16" t="s">
        <v>144</v>
      </c>
      <c r="E16" t="s">
        <v>145</v>
      </c>
      <c r="F16" t="s">
        <v>146</v>
      </c>
      <c r="G16" t="s">
        <v>70</v>
      </c>
      <c r="H16" t="s">
        <v>71</v>
      </c>
      <c r="I16">
        <v>1270168</v>
      </c>
      <c r="J16" t="s">
        <v>72</v>
      </c>
      <c r="K16" t="s">
        <v>87</v>
      </c>
      <c r="L16" t="s">
        <v>74</v>
      </c>
      <c r="M16">
        <v>40</v>
      </c>
      <c r="N16" t="s">
        <v>75</v>
      </c>
      <c r="O16">
        <v>40703</v>
      </c>
      <c r="P16">
        <v>6</v>
      </c>
      <c r="Q16" s="16">
        <v>2011</v>
      </c>
      <c r="R16" t="s">
        <v>76</v>
      </c>
      <c r="S16" t="s">
        <v>77</v>
      </c>
      <c r="T16">
        <v>154360000</v>
      </c>
      <c r="U16" s="16">
        <v>1434.05132544</v>
      </c>
      <c r="V16">
        <v>151720000</v>
      </c>
      <c r="W16" t="s">
        <v>147</v>
      </c>
      <c r="X16" t="s">
        <v>79</v>
      </c>
      <c r="Y16" t="s">
        <v>80</v>
      </c>
      <c r="Z16" t="s">
        <v>81</v>
      </c>
      <c r="AA16" t="s">
        <v>106</v>
      </c>
      <c r="AB16" t="s">
        <v>148</v>
      </c>
      <c r="AC16">
        <v>39744</v>
      </c>
      <c r="AD16">
        <v>10</v>
      </c>
      <c r="AE16">
        <v>2008</v>
      </c>
      <c r="AF16" t="s">
        <v>79</v>
      </c>
    </row>
    <row r="17" spans="1:32">
      <c r="A17">
        <v>10346028</v>
      </c>
      <c r="B17" t="s">
        <v>65</v>
      </c>
      <c r="C17" t="s">
        <v>149</v>
      </c>
      <c r="D17" t="s">
        <v>150</v>
      </c>
      <c r="E17" t="s">
        <v>151</v>
      </c>
      <c r="F17" t="s">
        <v>152</v>
      </c>
      <c r="G17" t="s">
        <v>70</v>
      </c>
      <c r="H17" t="s">
        <v>71</v>
      </c>
      <c r="I17">
        <v>6160000</v>
      </c>
      <c r="J17" t="s">
        <v>72</v>
      </c>
      <c r="K17" t="s">
        <v>153</v>
      </c>
      <c r="L17" t="s">
        <v>154</v>
      </c>
      <c r="R17" t="s">
        <v>65</v>
      </c>
      <c r="S17" t="s">
        <v>155</v>
      </c>
      <c r="T17">
        <v>592000000</v>
      </c>
      <c r="U17" s="16">
        <v>5499.8599680000007</v>
      </c>
      <c r="W17" t="s">
        <v>156</v>
      </c>
      <c r="X17" t="s">
        <v>98</v>
      </c>
      <c r="Y17" t="s">
        <v>80</v>
      </c>
      <c r="Z17" t="s">
        <v>98</v>
      </c>
      <c r="AA17" t="s">
        <v>98</v>
      </c>
      <c r="AB17" t="s">
        <v>70</v>
      </c>
      <c r="AC17">
        <v>39786</v>
      </c>
      <c r="AD17">
        <v>12</v>
      </c>
      <c r="AE17">
        <v>2008</v>
      </c>
      <c r="AF17" t="s">
        <v>98</v>
      </c>
    </row>
    <row r="18" spans="1:32">
      <c r="A18">
        <v>10346047</v>
      </c>
      <c r="B18" t="s">
        <v>65</v>
      </c>
      <c r="C18" t="s">
        <v>157</v>
      </c>
      <c r="D18" t="s">
        <v>158</v>
      </c>
      <c r="E18" t="s">
        <v>159</v>
      </c>
      <c r="F18" t="s">
        <v>102</v>
      </c>
      <c r="G18" t="s">
        <v>70</v>
      </c>
      <c r="H18" t="s">
        <v>71</v>
      </c>
      <c r="I18">
        <v>1410000</v>
      </c>
      <c r="J18" t="s">
        <v>72</v>
      </c>
      <c r="K18" t="s">
        <v>153</v>
      </c>
      <c r="L18" t="s">
        <v>154</v>
      </c>
      <c r="R18" t="s">
        <v>65</v>
      </c>
      <c r="S18" t="s">
        <v>155</v>
      </c>
      <c r="T18">
        <v>807300000</v>
      </c>
      <c r="U18" s="16">
        <v>7500.0624192000005</v>
      </c>
      <c r="W18" t="s">
        <v>156</v>
      </c>
      <c r="X18" t="s">
        <v>98</v>
      </c>
      <c r="Y18" t="s">
        <v>80</v>
      </c>
      <c r="Z18" t="s">
        <v>98</v>
      </c>
      <c r="AA18" t="s">
        <v>98</v>
      </c>
      <c r="AB18" t="s">
        <v>70</v>
      </c>
      <c r="AC18">
        <v>39786</v>
      </c>
      <c r="AD18">
        <v>12</v>
      </c>
      <c r="AE18">
        <v>2008</v>
      </c>
      <c r="AF18" t="s">
        <v>98</v>
      </c>
    </row>
    <row r="19" spans="1:32">
      <c r="A19">
        <v>10355100</v>
      </c>
      <c r="B19" t="s">
        <v>65</v>
      </c>
      <c r="C19" t="s">
        <v>160</v>
      </c>
      <c r="D19" t="s">
        <v>161</v>
      </c>
      <c r="E19" t="s">
        <v>162</v>
      </c>
      <c r="F19" t="s">
        <v>163</v>
      </c>
      <c r="G19" t="s">
        <v>70</v>
      </c>
      <c r="H19" t="s">
        <v>71</v>
      </c>
      <c r="I19">
        <v>3340000</v>
      </c>
      <c r="J19" t="s">
        <v>72</v>
      </c>
      <c r="K19" t="s">
        <v>87</v>
      </c>
      <c r="L19" t="s">
        <v>74</v>
      </c>
      <c r="R19" t="s">
        <v>65</v>
      </c>
      <c r="S19" t="s">
        <v>77</v>
      </c>
      <c r="T19">
        <v>270000000</v>
      </c>
      <c r="U19" s="16">
        <v>2508.3820800000003</v>
      </c>
      <c r="W19" t="s">
        <v>164</v>
      </c>
      <c r="X19" t="s">
        <v>165</v>
      </c>
      <c r="Y19" t="s">
        <v>80</v>
      </c>
      <c r="Z19" t="s">
        <v>166</v>
      </c>
      <c r="AA19" t="s">
        <v>106</v>
      </c>
      <c r="AB19" t="s">
        <v>70</v>
      </c>
      <c r="AC19">
        <v>39804</v>
      </c>
      <c r="AD19">
        <v>12</v>
      </c>
      <c r="AE19">
        <v>2008</v>
      </c>
      <c r="AF19" t="s">
        <v>165</v>
      </c>
    </row>
    <row r="20" spans="1:32">
      <c r="A20">
        <v>10355690</v>
      </c>
      <c r="B20" t="s">
        <v>65</v>
      </c>
      <c r="C20" t="s">
        <v>167</v>
      </c>
      <c r="D20" t="s">
        <v>168</v>
      </c>
      <c r="E20" t="s">
        <v>169</v>
      </c>
      <c r="F20" t="s">
        <v>152</v>
      </c>
      <c r="G20" t="s">
        <v>70</v>
      </c>
      <c r="H20" t="s">
        <v>71</v>
      </c>
      <c r="I20">
        <v>12</v>
      </c>
      <c r="J20" t="s">
        <v>72</v>
      </c>
      <c r="K20" t="s">
        <v>87</v>
      </c>
      <c r="L20" t="s">
        <v>74</v>
      </c>
      <c r="R20" t="s">
        <v>65</v>
      </c>
      <c r="S20" t="s">
        <v>155</v>
      </c>
      <c r="T20">
        <v>250000000</v>
      </c>
      <c r="U20" s="16">
        <v>2322.576</v>
      </c>
      <c r="W20" t="s">
        <v>170</v>
      </c>
      <c r="X20" t="s">
        <v>98</v>
      </c>
      <c r="Y20" t="s">
        <v>171</v>
      </c>
      <c r="Z20" t="s">
        <v>98</v>
      </c>
      <c r="AA20" t="s">
        <v>98</v>
      </c>
      <c r="AB20" t="s">
        <v>70</v>
      </c>
      <c r="AC20">
        <v>39805</v>
      </c>
      <c r="AD20">
        <v>12</v>
      </c>
      <c r="AE20">
        <v>2008</v>
      </c>
      <c r="AF20" t="s">
        <v>98</v>
      </c>
    </row>
    <row r="21" spans="1:32">
      <c r="A21">
        <v>10358107</v>
      </c>
      <c r="B21" t="s">
        <v>65</v>
      </c>
      <c r="C21" t="s">
        <v>172</v>
      </c>
      <c r="D21" t="s">
        <v>173</v>
      </c>
      <c r="E21" t="s">
        <v>114</v>
      </c>
      <c r="F21" t="s">
        <v>69</v>
      </c>
      <c r="G21" t="s">
        <v>70</v>
      </c>
      <c r="H21" t="s">
        <v>71</v>
      </c>
      <c r="I21">
        <v>7510025</v>
      </c>
      <c r="J21" t="s">
        <v>72</v>
      </c>
      <c r="K21" t="s">
        <v>110</v>
      </c>
      <c r="L21" t="s">
        <v>74</v>
      </c>
      <c r="M21">
        <v>34</v>
      </c>
      <c r="N21" t="s">
        <v>75</v>
      </c>
      <c r="O21">
        <v>41660</v>
      </c>
      <c r="P21">
        <v>1</v>
      </c>
      <c r="Q21" s="16">
        <v>2014</v>
      </c>
      <c r="R21" t="s">
        <v>76</v>
      </c>
      <c r="S21" t="s">
        <v>77</v>
      </c>
      <c r="T21">
        <v>2179640000</v>
      </c>
      <c r="U21" s="16">
        <v>20249.518210560003</v>
      </c>
      <c r="V21">
        <v>313180000</v>
      </c>
      <c r="W21" t="s">
        <v>138</v>
      </c>
      <c r="X21" t="s">
        <v>79</v>
      </c>
      <c r="Y21" t="s">
        <v>81</v>
      </c>
      <c r="Z21" t="s">
        <v>81</v>
      </c>
      <c r="AA21" t="s">
        <v>82</v>
      </c>
      <c r="AB21" t="s">
        <v>70</v>
      </c>
      <c r="AC21">
        <v>39813</v>
      </c>
      <c r="AD21">
        <v>12</v>
      </c>
      <c r="AE21">
        <v>2008</v>
      </c>
      <c r="AF21" t="s">
        <v>79</v>
      </c>
    </row>
    <row r="22" spans="1:32">
      <c r="A22">
        <v>10384274</v>
      </c>
      <c r="B22" t="s">
        <v>65</v>
      </c>
      <c r="C22" t="s">
        <v>174</v>
      </c>
      <c r="D22" t="s">
        <v>175</v>
      </c>
      <c r="E22" t="s">
        <v>176</v>
      </c>
      <c r="F22" t="s">
        <v>146</v>
      </c>
      <c r="G22" t="s">
        <v>70</v>
      </c>
      <c r="H22" t="s">
        <v>71</v>
      </c>
      <c r="I22">
        <v>0</v>
      </c>
      <c r="J22" t="s">
        <v>72</v>
      </c>
      <c r="K22" t="s">
        <v>87</v>
      </c>
      <c r="L22" t="s">
        <v>74</v>
      </c>
      <c r="M22">
        <v>39</v>
      </c>
      <c r="N22" t="s">
        <v>75</v>
      </c>
      <c r="O22">
        <v>41766</v>
      </c>
      <c r="P22">
        <v>5</v>
      </c>
      <c r="Q22" s="16">
        <v>2014</v>
      </c>
      <c r="R22" t="s">
        <v>76</v>
      </c>
      <c r="S22" t="s">
        <v>125</v>
      </c>
      <c r="T22">
        <v>201140000</v>
      </c>
      <c r="U22" s="16">
        <v>1868.6517465600002</v>
      </c>
      <c r="V22">
        <v>1127740000</v>
      </c>
      <c r="W22" t="s">
        <v>88</v>
      </c>
      <c r="X22" t="s">
        <v>89</v>
      </c>
      <c r="Y22" t="s">
        <v>81</v>
      </c>
      <c r="Z22" t="s">
        <v>90</v>
      </c>
      <c r="AA22" t="s">
        <v>82</v>
      </c>
      <c r="AB22" t="s">
        <v>127</v>
      </c>
      <c r="AC22">
        <v>39850</v>
      </c>
      <c r="AD22">
        <v>2</v>
      </c>
      <c r="AE22">
        <v>2009</v>
      </c>
      <c r="AF22" t="s">
        <v>89</v>
      </c>
    </row>
    <row r="23" spans="1:32">
      <c r="A23">
        <v>10384287</v>
      </c>
      <c r="B23" t="s">
        <v>65</v>
      </c>
      <c r="C23" t="s">
        <v>177</v>
      </c>
      <c r="D23" t="s">
        <v>178</v>
      </c>
      <c r="E23" t="s">
        <v>179</v>
      </c>
      <c r="F23" t="s">
        <v>180</v>
      </c>
      <c r="G23" t="s">
        <v>70</v>
      </c>
      <c r="H23" t="s">
        <v>71</v>
      </c>
      <c r="I23">
        <v>0</v>
      </c>
      <c r="J23" t="s">
        <v>72</v>
      </c>
      <c r="K23" t="s">
        <v>87</v>
      </c>
      <c r="L23" t="s">
        <v>74</v>
      </c>
      <c r="M23">
        <v>44</v>
      </c>
      <c r="N23" t="s">
        <v>75</v>
      </c>
      <c r="O23">
        <v>41788</v>
      </c>
      <c r="P23">
        <v>5</v>
      </c>
      <c r="Q23" s="16">
        <v>2014</v>
      </c>
      <c r="R23" t="s">
        <v>76</v>
      </c>
      <c r="S23" t="s">
        <v>125</v>
      </c>
      <c r="T23">
        <v>156720000</v>
      </c>
      <c r="U23" s="16">
        <v>1455.9764428800001</v>
      </c>
      <c r="V23">
        <v>1075790000</v>
      </c>
      <c r="W23" t="s">
        <v>126</v>
      </c>
      <c r="X23" t="s">
        <v>89</v>
      </c>
      <c r="Y23" t="s">
        <v>81</v>
      </c>
      <c r="Z23" t="s">
        <v>90</v>
      </c>
      <c r="AA23" t="s">
        <v>82</v>
      </c>
      <c r="AB23" t="s">
        <v>127</v>
      </c>
      <c r="AC23">
        <v>39850</v>
      </c>
      <c r="AD23">
        <v>2</v>
      </c>
      <c r="AE23">
        <v>2009</v>
      </c>
      <c r="AF23" t="s">
        <v>89</v>
      </c>
    </row>
    <row r="24" spans="1:32">
      <c r="A24">
        <v>10384306</v>
      </c>
      <c r="B24" t="s">
        <v>65</v>
      </c>
      <c r="C24" t="s">
        <v>181</v>
      </c>
      <c r="D24" t="s">
        <v>182</v>
      </c>
      <c r="E24" t="s">
        <v>183</v>
      </c>
      <c r="F24" t="s">
        <v>184</v>
      </c>
      <c r="G24" t="s">
        <v>70</v>
      </c>
      <c r="H24" t="s">
        <v>71</v>
      </c>
      <c r="I24">
        <v>5090000</v>
      </c>
      <c r="J24" t="s">
        <v>72</v>
      </c>
      <c r="K24" t="s">
        <v>87</v>
      </c>
      <c r="L24" t="s">
        <v>74</v>
      </c>
      <c r="R24" t="s">
        <v>65</v>
      </c>
      <c r="S24" t="s">
        <v>125</v>
      </c>
      <c r="T24">
        <v>252199000</v>
      </c>
      <c r="U24" s="16">
        <v>2343.005378496</v>
      </c>
      <c r="V24">
        <v>1076390000</v>
      </c>
      <c r="W24" t="s">
        <v>88</v>
      </c>
      <c r="X24" t="s">
        <v>89</v>
      </c>
      <c r="Y24" t="s">
        <v>81</v>
      </c>
      <c r="Z24" t="s">
        <v>90</v>
      </c>
      <c r="AA24" t="s">
        <v>82</v>
      </c>
      <c r="AB24" t="s">
        <v>127</v>
      </c>
      <c r="AC24">
        <v>39850</v>
      </c>
      <c r="AD24">
        <v>2</v>
      </c>
      <c r="AE24">
        <v>2009</v>
      </c>
      <c r="AF24" t="s">
        <v>89</v>
      </c>
    </row>
    <row r="25" spans="1:32">
      <c r="A25">
        <v>10415674</v>
      </c>
      <c r="B25" t="s">
        <v>65</v>
      </c>
      <c r="C25" t="s">
        <v>185</v>
      </c>
      <c r="D25" t="s">
        <v>186</v>
      </c>
      <c r="E25" t="s">
        <v>114</v>
      </c>
      <c r="F25" t="s">
        <v>69</v>
      </c>
      <c r="G25" t="s">
        <v>70</v>
      </c>
      <c r="H25" t="s">
        <v>71</v>
      </c>
      <c r="I25">
        <v>7660268</v>
      </c>
      <c r="J25" t="s">
        <v>72</v>
      </c>
      <c r="K25" t="s">
        <v>87</v>
      </c>
      <c r="L25" t="s">
        <v>74</v>
      </c>
      <c r="M25">
        <v>39</v>
      </c>
      <c r="N25" t="s">
        <v>75</v>
      </c>
      <c r="O25">
        <v>40658</v>
      </c>
      <c r="P25">
        <v>4</v>
      </c>
      <c r="Q25" s="16">
        <v>2011</v>
      </c>
      <c r="R25" t="s">
        <v>76</v>
      </c>
      <c r="S25" t="s">
        <v>77</v>
      </c>
      <c r="T25">
        <v>1846030000</v>
      </c>
      <c r="U25" s="16">
        <v>17150.179893120003</v>
      </c>
      <c r="W25" t="s">
        <v>138</v>
      </c>
      <c r="X25" t="s">
        <v>79</v>
      </c>
      <c r="Y25" t="s">
        <v>81</v>
      </c>
      <c r="Z25" t="s">
        <v>81</v>
      </c>
      <c r="AA25" t="s">
        <v>82</v>
      </c>
      <c r="AB25" t="s">
        <v>70</v>
      </c>
      <c r="AC25">
        <v>39882</v>
      </c>
      <c r="AD25">
        <v>3</v>
      </c>
      <c r="AE25">
        <v>2009</v>
      </c>
      <c r="AF25" t="s">
        <v>79</v>
      </c>
    </row>
    <row r="26" spans="1:32">
      <c r="A26">
        <v>10491325</v>
      </c>
      <c r="B26" t="s">
        <v>65</v>
      </c>
      <c r="C26" t="s">
        <v>187</v>
      </c>
      <c r="D26" t="s">
        <v>188</v>
      </c>
      <c r="E26" t="s">
        <v>114</v>
      </c>
      <c r="F26" t="s">
        <v>69</v>
      </c>
      <c r="G26" t="s">
        <v>70</v>
      </c>
      <c r="H26" t="s">
        <v>71</v>
      </c>
      <c r="I26">
        <v>1111111</v>
      </c>
      <c r="J26" t="s">
        <v>72</v>
      </c>
      <c r="K26" t="s">
        <v>110</v>
      </c>
      <c r="L26" t="s">
        <v>74</v>
      </c>
      <c r="M26">
        <v>35</v>
      </c>
      <c r="N26" t="s">
        <v>75</v>
      </c>
      <c r="O26">
        <v>42293</v>
      </c>
      <c r="P26">
        <v>10</v>
      </c>
      <c r="Q26" s="16">
        <v>2015</v>
      </c>
      <c r="R26" t="s">
        <v>76</v>
      </c>
      <c r="S26" t="s">
        <v>77</v>
      </c>
      <c r="T26">
        <v>1879070000</v>
      </c>
      <c r="U26" s="16">
        <v>17457.131537280002</v>
      </c>
      <c r="W26" t="s">
        <v>138</v>
      </c>
      <c r="X26" t="s">
        <v>79</v>
      </c>
      <c r="Y26" t="s">
        <v>81</v>
      </c>
      <c r="Z26" t="s">
        <v>81</v>
      </c>
      <c r="AA26" t="s">
        <v>82</v>
      </c>
      <c r="AB26" t="s">
        <v>189</v>
      </c>
      <c r="AC26">
        <v>39933</v>
      </c>
      <c r="AD26">
        <v>4</v>
      </c>
      <c r="AE26">
        <v>2009</v>
      </c>
      <c r="AF26" t="s">
        <v>79</v>
      </c>
    </row>
    <row r="27" spans="1:32">
      <c r="A27">
        <v>10500132</v>
      </c>
      <c r="B27" t="s">
        <v>65</v>
      </c>
      <c r="C27" t="s">
        <v>190</v>
      </c>
      <c r="D27" t="s">
        <v>191</v>
      </c>
      <c r="E27" t="s">
        <v>145</v>
      </c>
      <c r="F27" t="s">
        <v>146</v>
      </c>
      <c r="G27" t="s">
        <v>70</v>
      </c>
      <c r="H27" t="s">
        <v>71</v>
      </c>
      <c r="I27">
        <v>1240431</v>
      </c>
      <c r="J27" t="s">
        <v>72</v>
      </c>
      <c r="K27" t="s">
        <v>87</v>
      </c>
      <c r="L27" t="s">
        <v>74</v>
      </c>
      <c r="R27" t="s">
        <v>65</v>
      </c>
      <c r="S27" t="s">
        <v>77</v>
      </c>
      <c r="T27">
        <v>755000000</v>
      </c>
      <c r="U27" s="16">
        <v>7014.1795200000006</v>
      </c>
      <c r="W27" t="s">
        <v>78</v>
      </c>
      <c r="X27" t="s">
        <v>79</v>
      </c>
      <c r="Y27" t="s">
        <v>80</v>
      </c>
      <c r="Z27" t="s">
        <v>81</v>
      </c>
      <c r="AA27" t="s">
        <v>82</v>
      </c>
      <c r="AB27" t="s">
        <v>70</v>
      </c>
      <c r="AC27">
        <v>39958</v>
      </c>
      <c r="AD27">
        <v>5</v>
      </c>
      <c r="AE27">
        <v>2009</v>
      </c>
      <c r="AF27" t="s">
        <v>79</v>
      </c>
    </row>
    <row r="28" spans="1:32">
      <c r="A28">
        <v>10519569</v>
      </c>
      <c r="B28" t="s">
        <v>65</v>
      </c>
      <c r="C28" t="s">
        <v>192</v>
      </c>
      <c r="D28" t="s">
        <v>193</v>
      </c>
      <c r="E28" t="s">
        <v>183</v>
      </c>
      <c r="F28" t="s">
        <v>184</v>
      </c>
      <c r="G28" t="s">
        <v>70</v>
      </c>
      <c r="H28" t="s">
        <v>71</v>
      </c>
      <c r="I28">
        <v>5090000</v>
      </c>
      <c r="J28" t="s">
        <v>72</v>
      </c>
      <c r="K28" t="s">
        <v>87</v>
      </c>
      <c r="L28" t="s">
        <v>74</v>
      </c>
      <c r="R28" t="s">
        <v>65</v>
      </c>
      <c r="S28" t="s">
        <v>194</v>
      </c>
      <c r="T28">
        <v>132000000</v>
      </c>
      <c r="U28" s="16">
        <v>1226.3201280000001</v>
      </c>
      <c r="W28" t="s">
        <v>195</v>
      </c>
      <c r="X28" t="s">
        <v>196</v>
      </c>
      <c r="Y28" t="s">
        <v>81</v>
      </c>
      <c r="Z28" t="s">
        <v>81</v>
      </c>
      <c r="AA28" t="s">
        <v>82</v>
      </c>
      <c r="AB28" t="s">
        <v>70</v>
      </c>
      <c r="AC28">
        <v>39986</v>
      </c>
      <c r="AD28">
        <v>6</v>
      </c>
      <c r="AE28">
        <v>2009</v>
      </c>
      <c r="AF28" t="s">
        <v>196</v>
      </c>
    </row>
    <row r="29" spans="1:32">
      <c r="A29">
        <v>10706021</v>
      </c>
      <c r="B29" t="s">
        <v>65</v>
      </c>
      <c r="C29" t="s">
        <v>197</v>
      </c>
      <c r="D29" t="s">
        <v>198</v>
      </c>
      <c r="E29" t="s">
        <v>199</v>
      </c>
      <c r="F29" t="s">
        <v>95</v>
      </c>
      <c r="G29" t="s">
        <v>70</v>
      </c>
      <c r="H29" t="s">
        <v>71</v>
      </c>
      <c r="I29">
        <v>0</v>
      </c>
      <c r="J29" t="s">
        <v>72</v>
      </c>
      <c r="K29" t="s">
        <v>200</v>
      </c>
      <c r="L29" t="s">
        <v>201</v>
      </c>
      <c r="M29">
        <v>25</v>
      </c>
      <c r="N29" t="s">
        <v>202</v>
      </c>
      <c r="O29">
        <v>40851</v>
      </c>
      <c r="P29">
        <v>11</v>
      </c>
      <c r="Q29" s="16">
        <v>2011</v>
      </c>
      <c r="R29" t="s">
        <v>76</v>
      </c>
      <c r="S29" t="s">
        <v>77</v>
      </c>
      <c r="T29">
        <v>367900000</v>
      </c>
      <c r="U29" s="16">
        <v>3417.9028416000001</v>
      </c>
      <c r="W29" t="s">
        <v>104</v>
      </c>
      <c r="X29" t="s">
        <v>105</v>
      </c>
      <c r="Y29" t="s">
        <v>80</v>
      </c>
      <c r="Z29" t="s">
        <v>106</v>
      </c>
      <c r="AA29" t="s">
        <v>106</v>
      </c>
      <c r="AB29" t="s">
        <v>70</v>
      </c>
      <c r="AC29">
        <v>40662</v>
      </c>
      <c r="AD29">
        <v>4</v>
      </c>
      <c r="AE29">
        <v>2011</v>
      </c>
      <c r="AF29" t="s">
        <v>105</v>
      </c>
    </row>
    <row r="30" spans="1:32">
      <c r="A30">
        <v>10706022</v>
      </c>
      <c r="B30" t="s">
        <v>65</v>
      </c>
      <c r="C30" t="s">
        <v>203</v>
      </c>
      <c r="D30" t="s">
        <v>204</v>
      </c>
      <c r="E30" t="s">
        <v>176</v>
      </c>
      <c r="F30" t="s">
        <v>146</v>
      </c>
      <c r="G30" t="s">
        <v>70</v>
      </c>
      <c r="H30" t="s">
        <v>71</v>
      </c>
      <c r="I30">
        <v>0</v>
      </c>
      <c r="J30" t="s">
        <v>72</v>
      </c>
      <c r="K30" t="s">
        <v>200</v>
      </c>
      <c r="L30" t="s">
        <v>201</v>
      </c>
      <c r="M30">
        <v>26</v>
      </c>
      <c r="N30" t="s">
        <v>202</v>
      </c>
      <c r="O30">
        <v>41390</v>
      </c>
      <c r="P30">
        <v>4</v>
      </c>
      <c r="Q30" s="16">
        <v>2013</v>
      </c>
      <c r="R30" t="s">
        <v>76</v>
      </c>
      <c r="S30" t="s">
        <v>77</v>
      </c>
      <c r="T30">
        <v>1010400000</v>
      </c>
      <c r="U30" s="16">
        <v>9386.9231616000015</v>
      </c>
      <c r="W30" t="s">
        <v>104</v>
      </c>
      <c r="X30" t="s">
        <v>105</v>
      </c>
      <c r="Y30" t="s">
        <v>80</v>
      </c>
      <c r="Z30" t="s">
        <v>106</v>
      </c>
      <c r="AA30" t="s">
        <v>106</v>
      </c>
      <c r="AB30" t="s">
        <v>70</v>
      </c>
      <c r="AC30">
        <v>40662</v>
      </c>
      <c r="AD30">
        <v>4</v>
      </c>
      <c r="AE30">
        <v>2011</v>
      </c>
      <c r="AF30" t="s">
        <v>105</v>
      </c>
    </row>
    <row r="31" spans="1:32">
      <c r="A31">
        <v>10706023</v>
      </c>
      <c r="B31" t="s">
        <v>65</v>
      </c>
      <c r="C31" t="s">
        <v>205</v>
      </c>
      <c r="D31" t="s">
        <v>206</v>
      </c>
      <c r="E31" t="s">
        <v>207</v>
      </c>
      <c r="F31" t="s">
        <v>142</v>
      </c>
      <c r="G31" t="s">
        <v>70</v>
      </c>
      <c r="H31" t="s">
        <v>71</v>
      </c>
      <c r="I31">
        <v>0</v>
      </c>
      <c r="J31" t="s">
        <v>72</v>
      </c>
      <c r="K31" t="s">
        <v>200</v>
      </c>
      <c r="L31" t="s">
        <v>201</v>
      </c>
      <c r="R31" t="s">
        <v>65</v>
      </c>
      <c r="S31" t="s">
        <v>77</v>
      </c>
      <c r="T31">
        <v>1364860000</v>
      </c>
      <c r="U31" s="16">
        <v>12679.964317440001</v>
      </c>
      <c r="W31" t="s">
        <v>104</v>
      </c>
      <c r="X31" t="s">
        <v>105</v>
      </c>
      <c r="Y31" t="s">
        <v>80</v>
      </c>
      <c r="Z31" t="s">
        <v>106</v>
      </c>
      <c r="AA31" t="s">
        <v>106</v>
      </c>
      <c r="AB31" t="s">
        <v>70</v>
      </c>
      <c r="AC31">
        <v>40662</v>
      </c>
      <c r="AD31">
        <v>4</v>
      </c>
      <c r="AE31">
        <v>2011</v>
      </c>
      <c r="AF31" t="s">
        <v>105</v>
      </c>
    </row>
    <row r="32" spans="1:32">
      <c r="A32">
        <v>10706025</v>
      </c>
      <c r="B32" t="s">
        <v>65</v>
      </c>
      <c r="C32" t="s">
        <v>208</v>
      </c>
      <c r="D32" t="s">
        <v>209</v>
      </c>
      <c r="E32" t="s">
        <v>210</v>
      </c>
      <c r="F32" t="s">
        <v>211</v>
      </c>
      <c r="G32" t="s">
        <v>70</v>
      </c>
      <c r="H32" t="s">
        <v>71</v>
      </c>
      <c r="I32">
        <v>0</v>
      </c>
      <c r="J32" t="s">
        <v>72</v>
      </c>
      <c r="K32" t="s">
        <v>200</v>
      </c>
      <c r="L32" t="s">
        <v>201</v>
      </c>
      <c r="R32" t="s">
        <v>65</v>
      </c>
      <c r="S32" t="s">
        <v>77</v>
      </c>
      <c r="T32">
        <v>1206840000</v>
      </c>
      <c r="U32" s="16">
        <v>11211.910479360002</v>
      </c>
      <c r="W32" t="s">
        <v>104</v>
      </c>
      <c r="X32" t="s">
        <v>105</v>
      </c>
      <c r="Y32" t="s">
        <v>80</v>
      </c>
      <c r="Z32" t="s">
        <v>106</v>
      </c>
      <c r="AA32" t="s">
        <v>106</v>
      </c>
      <c r="AB32" t="s">
        <v>70</v>
      </c>
      <c r="AC32">
        <v>40662</v>
      </c>
      <c r="AD32">
        <v>4</v>
      </c>
      <c r="AE32">
        <v>2011</v>
      </c>
      <c r="AF32" t="s">
        <v>105</v>
      </c>
    </row>
    <row r="33" spans="1:32">
      <c r="A33">
        <v>10799283</v>
      </c>
      <c r="B33" t="s">
        <v>65</v>
      </c>
      <c r="C33" t="s">
        <v>212</v>
      </c>
      <c r="D33" t="s">
        <v>213</v>
      </c>
      <c r="E33" t="s">
        <v>114</v>
      </c>
      <c r="F33" t="s">
        <v>69</v>
      </c>
      <c r="G33" t="s">
        <v>70</v>
      </c>
      <c r="H33" t="s">
        <v>71</v>
      </c>
      <c r="I33" t="s">
        <v>70</v>
      </c>
      <c r="J33" t="s">
        <v>72</v>
      </c>
      <c r="K33" t="s">
        <v>200</v>
      </c>
      <c r="L33" t="s">
        <v>201</v>
      </c>
      <c r="M33">
        <v>23</v>
      </c>
      <c r="N33" t="s">
        <v>202</v>
      </c>
      <c r="O33">
        <v>41214</v>
      </c>
      <c r="P33">
        <v>11</v>
      </c>
      <c r="Q33" s="16">
        <v>2012</v>
      </c>
      <c r="R33" t="s">
        <v>76</v>
      </c>
      <c r="S33" t="s">
        <v>77</v>
      </c>
      <c r="T33">
        <v>16700000</v>
      </c>
      <c r="U33" s="16">
        <v>155.14807680000001</v>
      </c>
      <c r="W33" t="s">
        <v>104</v>
      </c>
      <c r="X33" t="s">
        <v>105</v>
      </c>
      <c r="Y33" t="s">
        <v>80</v>
      </c>
      <c r="Z33" t="s">
        <v>106</v>
      </c>
      <c r="AA33" t="s">
        <v>106</v>
      </c>
      <c r="AB33" t="s">
        <v>70</v>
      </c>
      <c r="AC33">
        <v>41158</v>
      </c>
      <c r="AD33">
        <v>9</v>
      </c>
      <c r="AE33">
        <v>2012</v>
      </c>
      <c r="AF33" t="s">
        <v>105</v>
      </c>
    </row>
    <row r="34" spans="1:32">
      <c r="A34">
        <v>10832294</v>
      </c>
      <c r="B34" t="s">
        <v>65</v>
      </c>
      <c r="C34" t="s">
        <v>214</v>
      </c>
      <c r="D34" t="s">
        <v>215</v>
      </c>
      <c r="E34" t="s">
        <v>114</v>
      </c>
      <c r="F34" t="s">
        <v>69</v>
      </c>
      <c r="G34" t="s">
        <v>70</v>
      </c>
      <c r="H34" t="s">
        <v>71</v>
      </c>
      <c r="I34">
        <v>7750000</v>
      </c>
      <c r="J34" t="s">
        <v>72</v>
      </c>
      <c r="K34" t="s">
        <v>200</v>
      </c>
      <c r="L34" t="s">
        <v>201</v>
      </c>
      <c r="M34">
        <v>23</v>
      </c>
      <c r="N34" t="s">
        <v>202</v>
      </c>
      <c r="O34">
        <v>41253</v>
      </c>
      <c r="P34">
        <v>12</v>
      </c>
      <c r="Q34" s="16">
        <v>2012</v>
      </c>
      <c r="R34" t="s">
        <v>76</v>
      </c>
      <c r="S34" t="s">
        <v>77</v>
      </c>
      <c r="T34">
        <v>8350000</v>
      </c>
      <c r="U34" s="16">
        <v>77.574038400000006</v>
      </c>
      <c r="W34" t="s">
        <v>104</v>
      </c>
      <c r="X34" t="s">
        <v>105</v>
      </c>
      <c r="Y34" t="s">
        <v>80</v>
      </c>
      <c r="Z34" t="s">
        <v>106</v>
      </c>
      <c r="AA34" t="s">
        <v>106</v>
      </c>
      <c r="AB34" t="s">
        <v>70</v>
      </c>
      <c r="AC34">
        <v>41253</v>
      </c>
      <c r="AD34">
        <v>12</v>
      </c>
      <c r="AE34">
        <v>2012</v>
      </c>
      <c r="AF34" t="s">
        <v>105</v>
      </c>
    </row>
    <row r="35" spans="1:32">
      <c r="A35">
        <v>10832295</v>
      </c>
      <c r="B35" t="s">
        <v>65</v>
      </c>
      <c r="C35" t="s">
        <v>216</v>
      </c>
      <c r="D35" t="s">
        <v>217</v>
      </c>
      <c r="E35" t="s">
        <v>114</v>
      </c>
      <c r="F35" t="s">
        <v>69</v>
      </c>
      <c r="G35" t="s">
        <v>70</v>
      </c>
      <c r="H35" t="s">
        <v>71</v>
      </c>
      <c r="I35">
        <v>9250000</v>
      </c>
      <c r="J35" t="s">
        <v>72</v>
      </c>
      <c r="K35" t="s">
        <v>200</v>
      </c>
      <c r="L35" t="s">
        <v>201</v>
      </c>
      <c r="M35">
        <v>23</v>
      </c>
      <c r="N35" t="s">
        <v>202</v>
      </c>
      <c r="O35">
        <v>41253</v>
      </c>
      <c r="P35">
        <v>12</v>
      </c>
      <c r="Q35" s="16">
        <v>2012</v>
      </c>
      <c r="R35" t="s">
        <v>76</v>
      </c>
      <c r="S35" t="s">
        <v>77</v>
      </c>
      <c r="T35">
        <v>18810000</v>
      </c>
      <c r="U35" s="16">
        <v>174.75061824000002</v>
      </c>
      <c r="W35" t="s">
        <v>104</v>
      </c>
      <c r="X35" t="s">
        <v>105</v>
      </c>
      <c r="Y35" t="s">
        <v>80</v>
      </c>
      <c r="Z35" t="s">
        <v>106</v>
      </c>
      <c r="AA35" t="s">
        <v>106</v>
      </c>
      <c r="AB35" t="s">
        <v>70</v>
      </c>
      <c r="AC35">
        <v>41253</v>
      </c>
      <c r="AD35">
        <v>12</v>
      </c>
      <c r="AE35">
        <v>2012</v>
      </c>
      <c r="AF35" t="s">
        <v>105</v>
      </c>
    </row>
    <row r="36" spans="1:32">
      <c r="A36">
        <v>10842168</v>
      </c>
      <c r="B36" t="s">
        <v>65</v>
      </c>
      <c r="C36" t="s">
        <v>218</v>
      </c>
      <c r="D36" t="s">
        <v>219</v>
      </c>
      <c r="E36" t="s">
        <v>114</v>
      </c>
      <c r="F36" t="s">
        <v>69</v>
      </c>
      <c r="G36" t="s">
        <v>220</v>
      </c>
      <c r="H36" t="s">
        <v>71</v>
      </c>
      <c r="I36" t="s">
        <v>70</v>
      </c>
      <c r="J36" t="s">
        <v>72</v>
      </c>
      <c r="K36" t="s">
        <v>200</v>
      </c>
      <c r="L36" t="s">
        <v>201</v>
      </c>
      <c r="M36">
        <v>23</v>
      </c>
      <c r="N36" t="s">
        <v>202</v>
      </c>
      <c r="O36">
        <v>41387</v>
      </c>
      <c r="P36">
        <v>4</v>
      </c>
      <c r="Q36" s="16">
        <v>2013</v>
      </c>
      <c r="R36" t="s">
        <v>76</v>
      </c>
      <c r="T36">
        <v>0</v>
      </c>
      <c r="U36" s="16">
        <v>0</v>
      </c>
      <c r="X36" t="s">
        <v>105</v>
      </c>
      <c r="Y36" t="s">
        <v>80</v>
      </c>
      <c r="Z36" t="s">
        <v>106</v>
      </c>
      <c r="AA36" t="s">
        <v>106</v>
      </c>
      <c r="AC36">
        <v>41387</v>
      </c>
      <c r="AD36">
        <v>4</v>
      </c>
      <c r="AE36">
        <v>2013</v>
      </c>
      <c r="AF36" t="s">
        <v>105</v>
      </c>
    </row>
    <row r="37" spans="1:32">
      <c r="A37">
        <v>10872850</v>
      </c>
      <c r="B37" t="s">
        <v>65</v>
      </c>
      <c r="C37" t="s">
        <v>221</v>
      </c>
      <c r="D37" t="s">
        <v>222</v>
      </c>
      <c r="E37" t="s">
        <v>114</v>
      </c>
      <c r="F37" t="s">
        <v>69</v>
      </c>
      <c r="G37" t="s">
        <v>70</v>
      </c>
      <c r="H37" t="s">
        <v>71</v>
      </c>
      <c r="I37">
        <v>7610662</v>
      </c>
      <c r="J37" t="s">
        <v>72</v>
      </c>
      <c r="K37" t="s">
        <v>200</v>
      </c>
      <c r="L37" t="s">
        <v>201</v>
      </c>
      <c r="M37">
        <v>22</v>
      </c>
      <c r="N37" t="s">
        <v>202</v>
      </c>
      <c r="O37">
        <v>41474</v>
      </c>
      <c r="P37">
        <v>7</v>
      </c>
      <c r="Q37" s="16">
        <v>2013</v>
      </c>
      <c r="R37" t="s">
        <v>76</v>
      </c>
      <c r="S37" t="s">
        <v>77</v>
      </c>
      <c r="T37">
        <v>15000000</v>
      </c>
      <c r="U37" s="16">
        <v>139.35456000000002</v>
      </c>
      <c r="W37" t="s">
        <v>104</v>
      </c>
      <c r="X37" t="s">
        <v>105</v>
      </c>
      <c r="Y37" t="s">
        <v>80</v>
      </c>
      <c r="Z37" t="s">
        <v>106</v>
      </c>
      <c r="AA37" t="s">
        <v>106</v>
      </c>
      <c r="AB37" t="s">
        <v>70</v>
      </c>
      <c r="AC37">
        <v>41470</v>
      </c>
      <c r="AD37">
        <v>7</v>
      </c>
      <c r="AE37">
        <v>2013</v>
      </c>
      <c r="AF37" t="s">
        <v>105</v>
      </c>
    </row>
    <row r="38" spans="1:32">
      <c r="A38">
        <v>10873135</v>
      </c>
      <c r="B38" t="s">
        <v>65</v>
      </c>
      <c r="C38" t="s">
        <v>223</v>
      </c>
      <c r="D38" t="s">
        <v>224</v>
      </c>
      <c r="E38" t="s">
        <v>114</v>
      </c>
      <c r="F38" t="s">
        <v>69</v>
      </c>
      <c r="G38" t="s">
        <v>70</v>
      </c>
      <c r="H38" t="s">
        <v>71</v>
      </c>
      <c r="I38">
        <v>110</v>
      </c>
      <c r="J38" t="s">
        <v>72</v>
      </c>
      <c r="K38" t="s">
        <v>200</v>
      </c>
      <c r="L38" t="s">
        <v>201</v>
      </c>
      <c r="M38">
        <v>23</v>
      </c>
      <c r="N38" t="s">
        <v>202</v>
      </c>
      <c r="O38">
        <v>41584</v>
      </c>
      <c r="P38">
        <v>11</v>
      </c>
      <c r="Q38" s="16">
        <v>2013</v>
      </c>
      <c r="R38" t="s">
        <v>76</v>
      </c>
      <c r="S38" t="s">
        <v>77</v>
      </c>
      <c r="T38">
        <v>15000000</v>
      </c>
      <c r="U38" s="16">
        <v>139.35456000000002</v>
      </c>
      <c r="W38" t="s">
        <v>104</v>
      </c>
      <c r="X38" t="s">
        <v>105</v>
      </c>
      <c r="Y38" t="s">
        <v>80</v>
      </c>
      <c r="Z38" t="s">
        <v>106</v>
      </c>
      <c r="AA38" t="s">
        <v>106</v>
      </c>
      <c r="AB38" t="s">
        <v>70</v>
      </c>
      <c r="AC38">
        <v>41584</v>
      </c>
      <c r="AD38">
        <v>11</v>
      </c>
      <c r="AE38">
        <v>2013</v>
      </c>
      <c r="AF38" t="s">
        <v>105</v>
      </c>
    </row>
    <row r="39" spans="1:32">
      <c r="A39">
        <v>1000000341</v>
      </c>
      <c r="B39" t="s">
        <v>76</v>
      </c>
      <c r="C39" t="s">
        <v>225</v>
      </c>
      <c r="D39" t="s">
        <v>225</v>
      </c>
      <c r="E39" t="s">
        <v>225</v>
      </c>
      <c r="F39" t="s">
        <v>225</v>
      </c>
      <c r="G39" t="s">
        <v>220</v>
      </c>
      <c r="H39" t="s">
        <v>71</v>
      </c>
      <c r="I39" t="s">
        <v>225</v>
      </c>
      <c r="J39" t="s">
        <v>72</v>
      </c>
      <c r="K39" t="s">
        <v>226</v>
      </c>
      <c r="L39" t="s">
        <v>74</v>
      </c>
      <c r="R39" t="s">
        <v>65</v>
      </c>
      <c r="S39" t="s">
        <v>225</v>
      </c>
      <c r="T39">
        <v>3858463400</v>
      </c>
      <c r="U39" s="16">
        <v>35846.297958873605</v>
      </c>
      <c r="V39">
        <v>717290000</v>
      </c>
      <c r="W39" t="s">
        <v>227</v>
      </c>
      <c r="X39" t="s">
        <v>196</v>
      </c>
      <c r="Y39" t="s">
        <v>81</v>
      </c>
      <c r="Z39" t="s">
        <v>81</v>
      </c>
      <c r="AA39" t="s">
        <v>82</v>
      </c>
      <c r="AB39" t="s">
        <v>225</v>
      </c>
      <c r="AC39">
        <v>39960</v>
      </c>
      <c r="AD39">
        <v>5</v>
      </c>
      <c r="AE39">
        <v>2009</v>
      </c>
      <c r="AF39" t="s">
        <v>196</v>
      </c>
    </row>
    <row r="40" spans="1:32">
      <c r="A40">
        <v>1000000342</v>
      </c>
      <c r="B40" t="s">
        <v>76</v>
      </c>
      <c r="C40" t="s">
        <v>225</v>
      </c>
      <c r="D40" t="s">
        <v>225</v>
      </c>
      <c r="E40" t="s">
        <v>225</v>
      </c>
      <c r="F40" t="s">
        <v>225</v>
      </c>
      <c r="G40" t="s">
        <v>220</v>
      </c>
      <c r="H40" t="s">
        <v>71</v>
      </c>
      <c r="I40" t="s">
        <v>225</v>
      </c>
      <c r="J40" t="s">
        <v>72</v>
      </c>
      <c r="K40" t="s">
        <v>226</v>
      </c>
      <c r="L40" t="s">
        <v>74</v>
      </c>
      <c r="R40" t="s">
        <v>65</v>
      </c>
      <c r="S40" t="s">
        <v>225</v>
      </c>
      <c r="T40">
        <v>1090400000</v>
      </c>
      <c r="U40" s="16">
        <v>10130.147481600001</v>
      </c>
      <c r="V40">
        <v>356990000</v>
      </c>
      <c r="W40" t="s">
        <v>228</v>
      </c>
      <c r="X40" t="s">
        <v>89</v>
      </c>
      <c r="Y40" t="s">
        <v>81</v>
      </c>
      <c r="Z40" t="s">
        <v>90</v>
      </c>
      <c r="AA40" t="s">
        <v>82</v>
      </c>
      <c r="AB40" t="s">
        <v>225</v>
      </c>
      <c r="AC40">
        <v>39960</v>
      </c>
      <c r="AD40">
        <v>5</v>
      </c>
      <c r="AE40">
        <v>2009</v>
      </c>
      <c r="AF40" t="s">
        <v>89</v>
      </c>
    </row>
    <row r="41" spans="1:32">
      <c r="A41">
        <v>1000001065</v>
      </c>
      <c r="B41" t="s">
        <v>65</v>
      </c>
      <c r="C41" t="s">
        <v>229</v>
      </c>
      <c r="D41" t="s">
        <v>230</v>
      </c>
      <c r="E41" t="s">
        <v>114</v>
      </c>
      <c r="F41" t="s">
        <v>69</v>
      </c>
      <c r="G41" t="s">
        <v>220</v>
      </c>
      <c r="H41" t="s">
        <v>71</v>
      </c>
      <c r="I41">
        <v>8370456</v>
      </c>
      <c r="J41" t="s">
        <v>72</v>
      </c>
      <c r="K41" t="s">
        <v>226</v>
      </c>
      <c r="L41" t="s">
        <v>74</v>
      </c>
      <c r="M41">
        <v>65</v>
      </c>
      <c r="N41" t="s">
        <v>75</v>
      </c>
      <c r="O41">
        <v>43004</v>
      </c>
      <c r="P41">
        <v>9</v>
      </c>
      <c r="Q41" s="16">
        <v>2017</v>
      </c>
      <c r="R41" t="s">
        <v>76</v>
      </c>
      <c r="S41" t="s">
        <v>231</v>
      </c>
      <c r="T41">
        <v>3554028000</v>
      </c>
      <c r="U41" s="16">
        <v>33018.000544512004</v>
      </c>
      <c r="V41">
        <v>721180000</v>
      </c>
      <c r="W41" t="s">
        <v>232</v>
      </c>
      <c r="X41" t="s">
        <v>233</v>
      </c>
      <c r="Y41" t="s">
        <v>81</v>
      </c>
      <c r="Z41" t="s">
        <v>234</v>
      </c>
      <c r="AA41" t="s">
        <v>82</v>
      </c>
      <c r="AB41" t="s">
        <v>235</v>
      </c>
      <c r="AC41">
        <v>40023</v>
      </c>
      <c r="AD41">
        <v>7</v>
      </c>
      <c r="AE41">
        <v>2009</v>
      </c>
      <c r="AF41" t="s">
        <v>233</v>
      </c>
    </row>
    <row r="42" spans="1:32">
      <c r="A42">
        <v>1000001169</v>
      </c>
      <c r="B42" t="s">
        <v>65</v>
      </c>
      <c r="C42" t="s">
        <v>236</v>
      </c>
      <c r="D42" t="s">
        <v>237</v>
      </c>
      <c r="E42" t="s">
        <v>86</v>
      </c>
      <c r="F42" t="s">
        <v>69</v>
      </c>
      <c r="G42" t="s">
        <v>220</v>
      </c>
      <c r="H42" t="s">
        <v>71</v>
      </c>
      <c r="I42">
        <v>7510034</v>
      </c>
      <c r="J42" t="s">
        <v>72</v>
      </c>
      <c r="K42" t="s">
        <v>226</v>
      </c>
      <c r="L42" t="s">
        <v>74</v>
      </c>
      <c r="M42">
        <v>66</v>
      </c>
      <c r="N42" t="s">
        <v>75</v>
      </c>
      <c r="O42">
        <v>41122</v>
      </c>
      <c r="P42">
        <v>8</v>
      </c>
      <c r="Q42" s="16">
        <v>2012</v>
      </c>
      <c r="R42" t="s">
        <v>76</v>
      </c>
      <c r="S42" t="s">
        <v>238</v>
      </c>
      <c r="T42">
        <v>1579917000</v>
      </c>
      <c r="U42" s="16">
        <v>14677.909224768002</v>
      </c>
      <c r="V42">
        <v>177860000</v>
      </c>
      <c r="W42" t="s">
        <v>239</v>
      </c>
      <c r="X42" t="s">
        <v>233</v>
      </c>
      <c r="Y42" t="s">
        <v>81</v>
      </c>
      <c r="Z42" t="s">
        <v>234</v>
      </c>
      <c r="AA42" t="s">
        <v>82</v>
      </c>
      <c r="AB42" t="s">
        <v>240</v>
      </c>
      <c r="AC42">
        <v>40035</v>
      </c>
      <c r="AD42">
        <v>8</v>
      </c>
      <c r="AE42">
        <v>2009</v>
      </c>
      <c r="AF42" t="s">
        <v>233</v>
      </c>
    </row>
    <row r="43" spans="1:32">
      <c r="A43">
        <v>1000003554</v>
      </c>
      <c r="B43" t="s">
        <v>65</v>
      </c>
      <c r="C43" t="s">
        <v>241</v>
      </c>
      <c r="D43" t="s">
        <v>242</v>
      </c>
      <c r="E43" t="s">
        <v>114</v>
      </c>
      <c r="F43" t="s">
        <v>69</v>
      </c>
      <c r="G43" t="s">
        <v>220</v>
      </c>
      <c r="H43" t="s">
        <v>71</v>
      </c>
      <c r="I43">
        <v>8580000</v>
      </c>
      <c r="J43" t="s">
        <v>72</v>
      </c>
      <c r="K43" t="s">
        <v>243</v>
      </c>
      <c r="L43" t="s">
        <v>74</v>
      </c>
      <c r="M43">
        <v>65</v>
      </c>
      <c r="N43" t="s">
        <v>75</v>
      </c>
      <c r="O43">
        <v>40849</v>
      </c>
      <c r="P43">
        <v>11</v>
      </c>
      <c r="Q43" s="16">
        <v>2011</v>
      </c>
      <c r="R43" t="s">
        <v>76</v>
      </c>
      <c r="S43" t="s">
        <v>244</v>
      </c>
      <c r="T43">
        <v>843649700</v>
      </c>
      <c r="U43" s="16">
        <v>7837.7621825088008</v>
      </c>
      <c r="V43">
        <v>563680000</v>
      </c>
      <c r="W43" t="s">
        <v>245</v>
      </c>
      <c r="X43" t="s">
        <v>79</v>
      </c>
      <c r="Y43" t="s">
        <v>80</v>
      </c>
      <c r="Z43" t="s">
        <v>246</v>
      </c>
      <c r="AA43" t="s">
        <v>106</v>
      </c>
      <c r="AB43" t="s">
        <v>247</v>
      </c>
      <c r="AC43">
        <v>40177</v>
      </c>
      <c r="AD43">
        <v>12</v>
      </c>
      <c r="AE43">
        <v>2009</v>
      </c>
      <c r="AF43" t="s">
        <v>79</v>
      </c>
    </row>
    <row r="44" spans="1:32">
      <c r="A44">
        <v>1000003592</v>
      </c>
      <c r="B44" t="s">
        <v>65</v>
      </c>
      <c r="C44" t="s">
        <v>248</v>
      </c>
      <c r="D44" t="s">
        <v>249</v>
      </c>
      <c r="E44" t="s">
        <v>114</v>
      </c>
      <c r="F44" t="s">
        <v>69</v>
      </c>
      <c r="G44" t="s">
        <v>220</v>
      </c>
      <c r="H44" t="s">
        <v>71</v>
      </c>
      <c r="I44">
        <v>9020000</v>
      </c>
      <c r="J44" t="s">
        <v>72</v>
      </c>
      <c r="K44" t="s">
        <v>226</v>
      </c>
      <c r="L44" t="s">
        <v>74</v>
      </c>
      <c r="R44" t="s">
        <v>65</v>
      </c>
      <c r="S44" t="s">
        <v>250</v>
      </c>
      <c r="T44">
        <v>832900000</v>
      </c>
      <c r="U44" s="16">
        <v>7737.894201600001</v>
      </c>
      <c r="V44">
        <v>935600000</v>
      </c>
      <c r="W44" t="s">
        <v>251</v>
      </c>
      <c r="X44" t="s">
        <v>79</v>
      </c>
      <c r="Y44" t="s">
        <v>80</v>
      </c>
      <c r="Z44" t="s">
        <v>106</v>
      </c>
      <c r="AA44" t="s">
        <v>82</v>
      </c>
      <c r="AB44" t="s">
        <v>252</v>
      </c>
      <c r="AC44">
        <v>40181</v>
      </c>
      <c r="AD44">
        <v>1</v>
      </c>
      <c r="AE44">
        <v>2010</v>
      </c>
      <c r="AF44" t="s">
        <v>79</v>
      </c>
    </row>
    <row r="45" spans="1:32">
      <c r="A45">
        <v>1000003593</v>
      </c>
      <c r="B45" t="s">
        <v>65</v>
      </c>
      <c r="C45" t="s">
        <v>253</v>
      </c>
      <c r="D45" t="s">
        <v>254</v>
      </c>
      <c r="E45" t="s">
        <v>183</v>
      </c>
      <c r="F45" t="s">
        <v>184</v>
      </c>
      <c r="G45" t="s">
        <v>255</v>
      </c>
      <c r="H45" t="s">
        <v>256</v>
      </c>
      <c r="I45">
        <v>5090000</v>
      </c>
      <c r="J45" t="s">
        <v>72</v>
      </c>
      <c r="K45" t="s">
        <v>226</v>
      </c>
      <c r="L45" t="s">
        <v>74</v>
      </c>
      <c r="M45">
        <v>58</v>
      </c>
      <c r="N45" t="s">
        <v>103</v>
      </c>
      <c r="O45">
        <v>41078</v>
      </c>
      <c r="P45">
        <v>6</v>
      </c>
      <c r="Q45" s="16">
        <v>2012</v>
      </c>
      <c r="R45" t="s">
        <v>76</v>
      </c>
      <c r="S45" t="s">
        <v>257</v>
      </c>
      <c r="T45">
        <v>283500100</v>
      </c>
      <c r="U45" s="16">
        <v>2633.8021130304001</v>
      </c>
      <c r="V45">
        <v>1271510000</v>
      </c>
      <c r="W45" t="s">
        <v>258</v>
      </c>
      <c r="X45" t="s">
        <v>98</v>
      </c>
      <c r="Y45" t="s">
        <v>80</v>
      </c>
      <c r="Z45" t="s">
        <v>98</v>
      </c>
      <c r="AA45" t="s">
        <v>98</v>
      </c>
      <c r="AB45" t="s">
        <v>259</v>
      </c>
      <c r="AC45">
        <v>40181</v>
      </c>
      <c r="AD45">
        <v>1</v>
      </c>
      <c r="AE45">
        <v>2010</v>
      </c>
      <c r="AF45" t="s">
        <v>98</v>
      </c>
    </row>
    <row r="46" spans="1:32">
      <c r="A46">
        <v>1000003594</v>
      </c>
      <c r="B46" t="s">
        <v>65</v>
      </c>
      <c r="C46" t="s">
        <v>260</v>
      </c>
      <c r="D46" t="s">
        <v>261</v>
      </c>
      <c r="E46" t="s">
        <v>114</v>
      </c>
      <c r="F46" t="s">
        <v>69</v>
      </c>
      <c r="G46" t="s">
        <v>220</v>
      </c>
      <c r="H46" t="s">
        <v>71</v>
      </c>
      <c r="I46">
        <v>7510000</v>
      </c>
      <c r="J46" t="s">
        <v>72</v>
      </c>
      <c r="K46" t="s">
        <v>243</v>
      </c>
      <c r="L46" t="s">
        <v>74</v>
      </c>
      <c r="M46">
        <v>57</v>
      </c>
      <c r="N46" t="s">
        <v>103</v>
      </c>
      <c r="O46">
        <v>41122</v>
      </c>
      <c r="P46">
        <v>8</v>
      </c>
      <c r="Q46" s="16">
        <v>2012</v>
      </c>
      <c r="R46" t="s">
        <v>76</v>
      </c>
      <c r="S46" t="s">
        <v>262</v>
      </c>
      <c r="T46">
        <v>947116700</v>
      </c>
      <c r="U46" s="16">
        <v>8799.0020664767999</v>
      </c>
      <c r="V46">
        <v>213210000</v>
      </c>
      <c r="W46" t="s">
        <v>251</v>
      </c>
      <c r="X46" t="s">
        <v>79</v>
      </c>
      <c r="Y46" t="s">
        <v>80</v>
      </c>
      <c r="Z46" t="s">
        <v>81</v>
      </c>
      <c r="AA46" t="s">
        <v>82</v>
      </c>
      <c r="AB46" t="s">
        <v>263</v>
      </c>
      <c r="AC46">
        <v>40181</v>
      </c>
      <c r="AD46">
        <v>1</v>
      </c>
      <c r="AE46">
        <v>2010</v>
      </c>
      <c r="AF46" t="s">
        <v>79</v>
      </c>
    </row>
    <row r="47" spans="1:32">
      <c r="A47">
        <v>1000003776</v>
      </c>
      <c r="B47" t="s">
        <v>65</v>
      </c>
      <c r="C47" t="s">
        <v>264</v>
      </c>
      <c r="D47" t="s">
        <v>265</v>
      </c>
      <c r="E47" t="s">
        <v>266</v>
      </c>
      <c r="F47" t="s">
        <v>152</v>
      </c>
      <c r="G47" t="s">
        <v>267</v>
      </c>
      <c r="H47" t="s">
        <v>268</v>
      </c>
      <c r="I47">
        <v>6200000</v>
      </c>
      <c r="J47" t="s">
        <v>72</v>
      </c>
      <c r="K47" t="s">
        <v>226</v>
      </c>
      <c r="L47" t="s">
        <v>74</v>
      </c>
      <c r="M47">
        <v>51</v>
      </c>
      <c r="N47" t="s">
        <v>103</v>
      </c>
      <c r="O47">
        <v>41256</v>
      </c>
      <c r="P47">
        <v>12</v>
      </c>
      <c r="Q47" s="16">
        <v>2012</v>
      </c>
      <c r="R47" t="s">
        <v>76</v>
      </c>
      <c r="S47" t="s">
        <v>262</v>
      </c>
      <c r="T47">
        <v>1675834200</v>
      </c>
      <c r="U47" s="16">
        <v>15569.009171596801</v>
      </c>
      <c r="V47">
        <v>7856630000</v>
      </c>
      <c r="W47" t="s">
        <v>269</v>
      </c>
      <c r="X47" t="s">
        <v>98</v>
      </c>
      <c r="Y47" t="s">
        <v>80</v>
      </c>
      <c r="Z47" t="s">
        <v>98</v>
      </c>
      <c r="AA47" t="s">
        <v>98</v>
      </c>
      <c r="AB47" t="s">
        <v>270</v>
      </c>
      <c r="AC47">
        <v>40184</v>
      </c>
      <c r="AD47">
        <v>1</v>
      </c>
      <c r="AE47">
        <v>2010</v>
      </c>
      <c r="AF47" t="s">
        <v>98</v>
      </c>
    </row>
    <row r="48" spans="1:32">
      <c r="A48">
        <v>1000003896</v>
      </c>
      <c r="B48" t="s">
        <v>65</v>
      </c>
      <c r="C48" t="s">
        <v>271</v>
      </c>
      <c r="D48" t="s">
        <v>272</v>
      </c>
      <c r="E48" t="s">
        <v>114</v>
      </c>
      <c r="F48" t="s">
        <v>69</v>
      </c>
      <c r="G48" t="s">
        <v>220</v>
      </c>
      <c r="H48" t="s">
        <v>71</v>
      </c>
      <c r="I48">
        <v>7510025</v>
      </c>
      <c r="J48" t="s">
        <v>72</v>
      </c>
      <c r="K48" t="s">
        <v>243</v>
      </c>
      <c r="L48" t="s">
        <v>74</v>
      </c>
      <c r="M48">
        <v>56</v>
      </c>
      <c r="N48" t="s">
        <v>103</v>
      </c>
      <c r="O48">
        <v>41053</v>
      </c>
      <c r="P48">
        <v>5</v>
      </c>
      <c r="Q48" s="16">
        <v>2012</v>
      </c>
      <c r="R48" t="s">
        <v>76</v>
      </c>
      <c r="S48" t="s">
        <v>244</v>
      </c>
      <c r="T48">
        <v>1574410000</v>
      </c>
      <c r="U48" s="16">
        <v>14626.747520640001</v>
      </c>
      <c r="V48">
        <v>276410000</v>
      </c>
      <c r="W48" t="s">
        <v>251</v>
      </c>
      <c r="X48" t="s">
        <v>79</v>
      </c>
      <c r="Y48" t="s">
        <v>80</v>
      </c>
      <c r="Z48" t="s">
        <v>81</v>
      </c>
      <c r="AA48" t="s">
        <v>82</v>
      </c>
      <c r="AB48" t="s">
        <v>273</v>
      </c>
      <c r="AC48">
        <v>40186</v>
      </c>
      <c r="AD48">
        <v>1</v>
      </c>
      <c r="AE48">
        <v>2010</v>
      </c>
      <c r="AF48" t="s">
        <v>79</v>
      </c>
    </row>
    <row r="49" spans="1:32">
      <c r="A49">
        <v>1000004124</v>
      </c>
      <c r="B49" t="s">
        <v>65</v>
      </c>
      <c r="C49" t="s">
        <v>274</v>
      </c>
      <c r="D49" t="s">
        <v>275</v>
      </c>
      <c r="E49" t="s">
        <v>276</v>
      </c>
      <c r="F49" t="s">
        <v>95</v>
      </c>
      <c r="G49" t="s">
        <v>277</v>
      </c>
      <c r="H49" t="s">
        <v>278</v>
      </c>
      <c r="I49">
        <v>111111</v>
      </c>
      <c r="J49" t="s">
        <v>72</v>
      </c>
      <c r="K49" t="s">
        <v>226</v>
      </c>
      <c r="L49" t="s">
        <v>74</v>
      </c>
      <c r="R49" t="s">
        <v>65</v>
      </c>
      <c r="S49" t="s">
        <v>244</v>
      </c>
      <c r="T49">
        <v>4300000000</v>
      </c>
      <c r="U49" s="16">
        <v>39948.307200000003</v>
      </c>
      <c r="W49" t="s">
        <v>279</v>
      </c>
      <c r="X49" t="s">
        <v>165</v>
      </c>
      <c r="Y49" t="s">
        <v>80</v>
      </c>
      <c r="Z49" t="s">
        <v>280</v>
      </c>
      <c r="AA49" t="s">
        <v>82</v>
      </c>
      <c r="AB49" t="s">
        <v>281</v>
      </c>
      <c r="AC49">
        <v>40187</v>
      </c>
      <c r="AD49">
        <v>1</v>
      </c>
      <c r="AE49">
        <v>2010</v>
      </c>
      <c r="AF49" t="s">
        <v>165</v>
      </c>
    </row>
    <row r="50" spans="1:32">
      <c r="A50">
        <v>1000004125</v>
      </c>
      <c r="B50" t="s">
        <v>65</v>
      </c>
      <c r="C50" t="s">
        <v>282</v>
      </c>
      <c r="D50" t="s">
        <v>283</v>
      </c>
      <c r="E50" t="s">
        <v>114</v>
      </c>
      <c r="F50" t="s">
        <v>69</v>
      </c>
      <c r="G50" t="s">
        <v>220</v>
      </c>
      <c r="H50" t="s">
        <v>71</v>
      </c>
      <c r="I50">
        <v>1111111</v>
      </c>
      <c r="J50" t="s">
        <v>72</v>
      </c>
      <c r="K50" t="s">
        <v>226</v>
      </c>
      <c r="L50" t="s">
        <v>74</v>
      </c>
      <c r="M50">
        <v>41</v>
      </c>
      <c r="N50" t="s">
        <v>202</v>
      </c>
      <c r="O50">
        <v>41453</v>
      </c>
      <c r="P50">
        <v>6</v>
      </c>
      <c r="Q50" s="16">
        <v>2013</v>
      </c>
      <c r="R50" t="s">
        <v>76</v>
      </c>
      <c r="S50" t="s">
        <v>250</v>
      </c>
      <c r="T50">
        <v>3583382000</v>
      </c>
      <c r="U50" s="16">
        <v>33290.708128128004</v>
      </c>
      <c r="V50">
        <v>6026770000</v>
      </c>
      <c r="W50" t="s">
        <v>284</v>
      </c>
      <c r="X50" t="s">
        <v>165</v>
      </c>
      <c r="Y50" t="s">
        <v>80</v>
      </c>
      <c r="Z50" t="s">
        <v>166</v>
      </c>
      <c r="AA50" t="s">
        <v>82</v>
      </c>
      <c r="AB50" t="s">
        <v>285</v>
      </c>
      <c r="AC50">
        <v>40187</v>
      </c>
      <c r="AD50">
        <v>1</v>
      </c>
      <c r="AE50">
        <v>2010</v>
      </c>
      <c r="AF50" t="s">
        <v>165</v>
      </c>
    </row>
    <row r="51" spans="1:32">
      <c r="A51">
        <v>1000004126</v>
      </c>
      <c r="B51" t="s">
        <v>65</v>
      </c>
      <c r="C51" t="s">
        <v>286</v>
      </c>
      <c r="D51" t="s">
        <v>287</v>
      </c>
      <c r="E51" t="s">
        <v>114</v>
      </c>
      <c r="F51" t="s">
        <v>69</v>
      </c>
      <c r="G51" t="s">
        <v>220</v>
      </c>
      <c r="H51" t="s">
        <v>71</v>
      </c>
      <c r="I51">
        <v>8340533</v>
      </c>
      <c r="J51" t="s">
        <v>72</v>
      </c>
      <c r="K51" t="s">
        <v>243</v>
      </c>
      <c r="L51" t="s">
        <v>74</v>
      </c>
      <c r="M51">
        <v>60</v>
      </c>
      <c r="N51" t="s">
        <v>75</v>
      </c>
      <c r="O51">
        <v>42013</v>
      </c>
      <c r="P51">
        <v>1</v>
      </c>
      <c r="Q51" s="16">
        <v>2015</v>
      </c>
      <c r="R51" t="s">
        <v>76</v>
      </c>
      <c r="S51" t="s">
        <v>288</v>
      </c>
      <c r="T51">
        <v>1231981700</v>
      </c>
      <c r="U51" s="16">
        <v>11445.484515436801</v>
      </c>
      <c r="V51">
        <v>137070000</v>
      </c>
      <c r="W51" t="s">
        <v>251</v>
      </c>
      <c r="X51" t="s">
        <v>79</v>
      </c>
      <c r="Y51" t="s">
        <v>80</v>
      </c>
      <c r="Z51" t="s">
        <v>81</v>
      </c>
      <c r="AA51" t="s">
        <v>82</v>
      </c>
      <c r="AB51" t="s">
        <v>289</v>
      </c>
      <c r="AC51">
        <v>40187</v>
      </c>
      <c r="AD51">
        <v>1</v>
      </c>
      <c r="AE51">
        <v>2010</v>
      </c>
      <c r="AF51" t="s">
        <v>79</v>
      </c>
    </row>
    <row r="52" spans="1:32">
      <c r="A52">
        <v>1000005546</v>
      </c>
      <c r="B52" t="s">
        <v>65</v>
      </c>
      <c r="C52" t="s">
        <v>290</v>
      </c>
      <c r="D52" t="s">
        <v>291</v>
      </c>
      <c r="E52" t="s">
        <v>292</v>
      </c>
      <c r="F52" t="s">
        <v>69</v>
      </c>
      <c r="G52" t="s">
        <v>220</v>
      </c>
      <c r="H52" t="s">
        <v>71</v>
      </c>
      <c r="I52">
        <v>7510034</v>
      </c>
      <c r="J52" t="s">
        <v>72</v>
      </c>
      <c r="K52" t="s">
        <v>243</v>
      </c>
      <c r="L52" t="s">
        <v>74</v>
      </c>
      <c r="M52">
        <v>54</v>
      </c>
      <c r="N52" t="s">
        <v>103</v>
      </c>
      <c r="O52">
        <v>41759</v>
      </c>
      <c r="P52">
        <v>4</v>
      </c>
      <c r="Q52" s="16">
        <v>2014</v>
      </c>
      <c r="R52" t="s">
        <v>76</v>
      </c>
      <c r="S52" t="s">
        <v>262</v>
      </c>
      <c r="T52">
        <v>1087420000</v>
      </c>
      <c r="U52" s="16">
        <v>10102.462375680001</v>
      </c>
      <c r="V52">
        <v>224750000</v>
      </c>
      <c r="W52" t="s">
        <v>251</v>
      </c>
      <c r="X52" t="s">
        <v>79</v>
      </c>
      <c r="Y52" t="s">
        <v>80</v>
      </c>
      <c r="Z52" t="s">
        <v>81</v>
      </c>
      <c r="AA52" t="s">
        <v>82</v>
      </c>
      <c r="AB52" t="s">
        <v>293</v>
      </c>
      <c r="AC52">
        <v>40268</v>
      </c>
      <c r="AD52">
        <v>3</v>
      </c>
      <c r="AE52">
        <v>2010</v>
      </c>
      <c r="AF52" t="s">
        <v>79</v>
      </c>
    </row>
    <row r="53" spans="1:32">
      <c r="A53">
        <v>1000005943</v>
      </c>
      <c r="B53" t="s">
        <v>65</v>
      </c>
      <c r="C53" t="s">
        <v>294</v>
      </c>
      <c r="D53" t="s">
        <v>295</v>
      </c>
      <c r="E53" t="s">
        <v>296</v>
      </c>
      <c r="F53" t="s">
        <v>297</v>
      </c>
      <c r="G53" t="s">
        <v>298</v>
      </c>
      <c r="H53" t="s">
        <v>299</v>
      </c>
      <c r="I53">
        <v>1100000</v>
      </c>
      <c r="J53" t="s">
        <v>72</v>
      </c>
      <c r="K53" t="s">
        <v>300</v>
      </c>
      <c r="L53" t="s">
        <v>201</v>
      </c>
      <c r="M53">
        <v>65</v>
      </c>
      <c r="N53" t="s">
        <v>75</v>
      </c>
      <c r="O53">
        <v>40640</v>
      </c>
      <c r="P53">
        <v>4</v>
      </c>
      <c r="Q53" s="16">
        <v>2011</v>
      </c>
      <c r="R53" t="s">
        <v>76</v>
      </c>
      <c r="S53" t="s">
        <v>244</v>
      </c>
      <c r="T53">
        <v>255438400</v>
      </c>
      <c r="U53" s="16">
        <v>2373.1003892736003</v>
      </c>
      <c r="W53" t="s">
        <v>301</v>
      </c>
      <c r="X53" t="s">
        <v>79</v>
      </c>
      <c r="Y53" t="s">
        <v>80</v>
      </c>
      <c r="Z53" t="s">
        <v>81</v>
      </c>
      <c r="AA53" t="s">
        <v>82</v>
      </c>
      <c r="AB53" t="s">
        <v>302</v>
      </c>
      <c r="AC53">
        <v>40289</v>
      </c>
      <c r="AD53">
        <v>4</v>
      </c>
      <c r="AE53">
        <v>2010</v>
      </c>
      <c r="AF53" t="s">
        <v>79</v>
      </c>
    </row>
    <row r="54" spans="1:32">
      <c r="A54">
        <v>1000007059</v>
      </c>
      <c r="B54" t="s">
        <v>65</v>
      </c>
      <c r="C54" t="s">
        <v>303</v>
      </c>
      <c r="D54" t="s">
        <v>304</v>
      </c>
      <c r="E54" t="s">
        <v>114</v>
      </c>
      <c r="F54" t="s">
        <v>69</v>
      </c>
      <c r="G54" t="s">
        <v>220</v>
      </c>
      <c r="H54" t="s">
        <v>71</v>
      </c>
      <c r="I54">
        <v>7550105</v>
      </c>
      <c r="J54" t="s">
        <v>72</v>
      </c>
      <c r="K54" t="s">
        <v>243</v>
      </c>
      <c r="L54" t="s">
        <v>74</v>
      </c>
      <c r="M54">
        <v>55</v>
      </c>
      <c r="N54" t="s">
        <v>103</v>
      </c>
      <c r="O54">
        <v>41425</v>
      </c>
      <c r="P54">
        <v>5</v>
      </c>
      <c r="Q54" s="16">
        <v>2013</v>
      </c>
      <c r="R54" t="s">
        <v>76</v>
      </c>
      <c r="S54" t="s">
        <v>305</v>
      </c>
      <c r="T54">
        <v>1612475200</v>
      </c>
      <c r="U54" s="16">
        <v>14980.384800460801</v>
      </c>
      <c r="V54">
        <v>273080000</v>
      </c>
      <c r="W54" t="s">
        <v>251</v>
      </c>
      <c r="X54" t="s">
        <v>79</v>
      </c>
      <c r="Y54" t="s">
        <v>80</v>
      </c>
      <c r="Z54" t="s">
        <v>81</v>
      </c>
      <c r="AA54" t="s">
        <v>82</v>
      </c>
      <c r="AB54" t="s">
        <v>306</v>
      </c>
      <c r="AC54">
        <v>40347</v>
      </c>
      <c r="AD54">
        <v>6</v>
      </c>
      <c r="AE54">
        <v>2010</v>
      </c>
      <c r="AF54" t="s">
        <v>79</v>
      </c>
    </row>
    <row r="55" spans="1:32">
      <c r="A55">
        <v>1000007108</v>
      </c>
      <c r="B55" t="s">
        <v>65</v>
      </c>
      <c r="C55" t="s">
        <v>307</v>
      </c>
      <c r="D55" t="s">
        <v>308</v>
      </c>
      <c r="E55" t="s">
        <v>309</v>
      </c>
      <c r="F55" t="s">
        <v>297</v>
      </c>
      <c r="G55" t="s">
        <v>298</v>
      </c>
      <c r="H55" t="s">
        <v>299</v>
      </c>
      <c r="I55">
        <v>1100960</v>
      </c>
      <c r="J55" t="s">
        <v>72</v>
      </c>
      <c r="K55" t="s">
        <v>226</v>
      </c>
      <c r="L55" t="s">
        <v>74</v>
      </c>
      <c r="R55" t="s">
        <v>65</v>
      </c>
      <c r="S55" t="s">
        <v>244</v>
      </c>
      <c r="T55">
        <v>147889800</v>
      </c>
      <c r="U55" s="16">
        <v>1373.9412004992</v>
      </c>
      <c r="V55">
        <v>48640000</v>
      </c>
      <c r="W55" t="s">
        <v>301</v>
      </c>
      <c r="X55" t="s">
        <v>79</v>
      </c>
      <c r="Y55" t="s">
        <v>80</v>
      </c>
      <c r="Z55" t="s">
        <v>81</v>
      </c>
      <c r="AA55" t="s">
        <v>82</v>
      </c>
      <c r="AB55" t="s">
        <v>310</v>
      </c>
      <c r="AC55">
        <v>40350</v>
      </c>
      <c r="AD55">
        <v>6</v>
      </c>
      <c r="AE55">
        <v>2010</v>
      </c>
      <c r="AF55" t="s">
        <v>79</v>
      </c>
    </row>
    <row r="56" spans="1:32">
      <c r="A56">
        <v>1000007726</v>
      </c>
      <c r="B56" t="s">
        <v>76</v>
      </c>
      <c r="C56" t="s">
        <v>225</v>
      </c>
      <c r="D56" t="s">
        <v>225</v>
      </c>
      <c r="E56" t="s">
        <v>225</v>
      </c>
      <c r="F56" t="s">
        <v>225</v>
      </c>
      <c r="G56" t="s">
        <v>311</v>
      </c>
      <c r="H56" t="s">
        <v>312</v>
      </c>
      <c r="I56" t="s">
        <v>225</v>
      </c>
      <c r="J56" t="s">
        <v>72</v>
      </c>
      <c r="K56" t="s">
        <v>313</v>
      </c>
      <c r="L56" t="s">
        <v>74</v>
      </c>
      <c r="R56" t="s">
        <v>65</v>
      </c>
      <c r="S56" t="s">
        <v>225</v>
      </c>
      <c r="T56">
        <v>563000000</v>
      </c>
      <c r="U56" s="16">
        <v>5230.4411520000003</v>
      </c>
      <c r="W56" t="s">
        <v>239</v>
      </c>
      <c r="X56" t="s">
        <v>233</v>
      </c>
      <c r="Y56" t="s">
        <v>81</v>
      </c>
      <c r="Z56" t="s">
        <v>234</v>
      </c>
      <c r="AA56" t="s">
        <v>82</v>
      </c>
      <c r="AB56" t="s">
        <v>225</v>
      </c>
      <c r="AC56">
        <v>40380</v>
      </c>
      <c r="AD56">
        <v>7</v>
      </c>
      <c r="AE56">
        <v>2010</v>
      </c>
      <c r="AF56" t="s">
        <v>233</v>
      </c>
    </row>
    <row r="57" spans="1:32">
      <c r="A57">
        <v>1000007728</v>
      </c>
      <c r="B57" t="s">
        <v>65</v>
      </c>
      <c r="C57" t="s">
        <v>314</v>
      </c>
      <c r="D57" t="s">
        <v>315</v>
      </c>
      <c r="E57" t="s">
        <v>114</v>
      </c>
      <c r="F57" t="s">
        <v>69</v>
      </c>
      <c r="G57" t="s">
        <v>220</v>
      </c>
      <c r="H57" t="s">
        <v>71</v>
      </c>
      <c r="I57">
        <v>8640000</v>
      </c>
      <c r="J57" t="s">
        <v>72</v>
      </c>
      <c r="K57" t="s">
        <v>226</v>
      </c>
      <c r="L57" t="s">
        <v>74</v>
      </c>
      <c r="R57" t="s">
        <v>65</v>
      </c>
      <c r="S57" t="s">
        <v>244</v>
      </c>
      <c r="T57">
        <v>1340000000</v>
      </c>
      <c r="U57" s="16">
        <v>12449.007360000001</v>
      </c>
      <c r="V57">
        <v>3117180000</v>
      </c>
      <c r="W57" t="s">
        <v>316</v>
      </c>
      <c r="X57" t="s">
        <v>79</v>
      </c>
      <c r="Y57" t="s">
        <v>80</v>
      </c>
      <c r="Z57" t="s">
        <v>81</v>
      </c>
      <c r="AA57" t="s">
        <v>82</v>
      </c>
      <c r="AB57" t="s">
        <v>317</v>
      </c>
      <c r="AC57">
        <v>40380</v>
      </c>
      <c r="AD57">
        <v>7</v>
      </c>
      <c r="AE57">
        <v>2010</v>
      </c>
      <c r="AF57" t="s">
        <v>79</v>
      </c>
    </row>
    <row r="58" spans="1:32">
      <c r="A58">
        <v>1000008563</v>
      </c>
      <c r="B58" t="s">
        <v>65</v>
      </c>
      <c r="C58" t="s">
        <v>318</v>
      </c>
      <c r="D58" t="s">
        <v>319</v>
      </c>
      <c r="E58" t="s">
        <v>114</v>
      </c>
      <c r="F58" t="s">
        <v>69</v>
      </c>
      <c r="G58" t="s">
        <v>220</v>
      </c>
      <c r="H58" t="s">
        <v>71</v>
      </c>
      <c r="I58">
        <v>7630440</v>
      </c>
      <c r="J58" t="s">
        <v>72</v>
      </c>
      <c r="K58" t="s">
        <v>243</v>
      </c>
      <c r="L58" t="s">
        <v>74</v>
      </c>
      <c r="M58">
        <v>61</v>
      </c>
      <c r="N58" t="s">
        <v>75</v>
      </c>
      <c r="O58">
        <v>41718</v>
      </c>
      <c r="P58">
        <v>3</v>
      </c>
      <c r="Q58" s="16">
        <v>2014</v>
      </c>
      <c r="R58" t="s">
        <v>76</v>
      </c>
      <c r="S58" t="s">
        <v>244</v>
      </c>
      <c r="T58">
        <v>4849880000</v>
      </c>
      <c r="U58" s="16">
        <v>45056.859563520004</v>
      </c>
      <c r="V58">
        <v>7933360000</v>
      </c>
      <c r="W58" t="s">
        <v>279</v>
      </c>
      <c r="X58" t="s">
        <v>165</v>
      </c>
      <c r="Y58" t="s">
        <v>80</v>
      </c>
      <c r="Z58" t="s">
        <v>280</v>
      </c>
      <c r="AA58" t="s">
        <v>82</v>
      </c>
      <c r="AB58" t="s">
        <v>320</v>
      </c>
      <c r="AC58">
        <v>40401</v>
      </c>
      <c r="AD58">
        <v>8</v>
      </c>
      <c r="AE58">
        <v>2010</v>
      </c>
      <c r="AF58" t="s">
        <v>165</v>
      </c>
    </row>
    <row r="59" spans="1:32">
      <c r="A59">
        <v>1000008670</v>
      </c>
      <c r="B59" t="s">
        <v>65</v>
      </c>
      <c r="C59" t="s">
        <v>321</v>
      </c>
      <c r="D59" t="s">
        <v>322</v>
      </c>
      <c r="E59" t="s">
        <v>114</v>
      </c>
      <c r="F59" t="s">
        <v>69</v>
      </c>
      <c r="G59" t="s">
        <v>220</v>
      </c>
      <c r="H59" t="s">
        <v>71</v>
      </c>
      <c r="I59">
        <v>7640538</v>
      </c>
      <c r="J59" t="s">
        <v>72</v>
      </c>
      <c r="K59" t="s">
        <v>226</v>
      </c>
      <c r="L59" t="s">
        <v>74</v>
      </c>
      <c r="M59">
        <v>66</v>
      </c>
      <c r="N59" t="s">
        <v>75</v>
      </c>
      <c r="O59">
        <v>40779</v>
      </c>
      <c r="P59">
        <v>8</v>
      </c>
      <c r="Q59" s="16">
        <v>2011</v>
      </c>
      <c r="R59" t="s">
        <v>76</v>
      </c>
      <c r="S59" t="s">
        <v>323</v>
      </c>
      <c r="T59">
        <v>23100000</v>
      </c>
      <c r="U59" s="16">
        <v>214.60602240000003</v>
      </c>
      <c r="V59">
        <v>63610000</v>
      </c>
      <c r="W59" t="s">
        <v>245</v>
      </c>
      <c r="X59" t="s">
        <v>79</v>
      </c>
      <c r="Y59" t="s">
        <v>80</v>
      </c>
      <c r="Z59" t="s">
        <v>246</v>
      </c>
      <c r="AA59" t="s">
        <v>106</v>
      </c>
      <c r="AB59" t="s">
        <v>324</v>
      </c>
      <c r="AC59">
        <v>40402</v>
      </c>
      <c r="AD59">
        <v>8</v>
      </c>
      <c r="AE59">
        <v>2010</v>
      </c>
      <c r="AF59" t="s">
        <v>79</v>
      </c>
    </row>
    <row r="60" spans="1:32">
      <c r="A60">
        <v>1000008804</v>
      </c>
      <c r="B60" t="s">
        <v>65</v>
      </c>
      <c r="C60" t="s">
        <v>325</v>
      </c>
      <c r="D60" t="s">
        <v>326</v>
      </c>
      <c r="E60" t="s">
        <v>114</v>
      </c>
      <c r="F60" t="s">
        <v>69</v>
      </c>
      <c r="G60" t="s">
        <v>220</v>
      </c>
      <c r="H60" t="s">
        <v>71</v>
      </c>
      <c r="I60">
        <v>0</v>
      </c>
      <c r="J60" t="s">
        <v>72</v>
      </c>
      <c r="K60" t="s">
        <v>226</v>
      </c>
      <c r="L60" t="s">
        <v>74</v>
      </c>
      <c r="M60">
        <v>81</v>
      </c>
      <c r="N60" t="s">
        <v>327</v>
      </c>
      <c r="O60">
        <v>41347</v>
      </c>
      <c r="P60">
        <v>3</v>
      </c>
      <c r="Q60" s="16">
        <v>2013</v>
      </c>
      <c r="R60" t="s">
        <v>76</v>
      </c>
      <c r="S60" t="s">
        <v>244</v>
      </c>
      <c r="T60">
        <v>468486100</v>
      </c>
      <c r="U60" s="16">
        <v>4352.3782887744001</v>
      </c>
      <c r="V60">
        <v>4109870000</v>
      </c>
      <c r="W60" t="s">
        <v>301</v>
      </c>
      <c r="X60" t="s">
        <v>79</v>
      </c>
      <c r="Y60" t="s">
        <v>80</v>
      </c>
      <c r="Z60" t="s">
        <v>81</v>
      </c>
      <c r="AA60" t="s">
        <v>82</v>
      </c>
      <c r="AB60" t="s">
        <v>328</v>
      </c>
      <c r="AC60">
        <v>40409</v>
      </c>
      <c r="AD60">
        <v>8</v>
      </c>
      <c r="AE60">
        <v>2010</v>
      </c>
      <c r="AF60" t="s">
        <v>79</v>
      </c>
    </row>
    <row r="61" spans="1:32">
      <c r="A61">
        <v>1000009751</v>
      </c>
      <c r="B61" t="s">
        <v>65</v>
      </c>
      <c r="C61" t="s">
        <v>329</v>
      </c>
      <c r="D61" t="s">
        <v>330</v>
      </c>
      <c r="E61" t="s">
        <v>331</v>
      </c>
      <c r="F61" t="s">
        <v>69</v>
      </c>
      <c r="G61" t="s">
        <v>220</v>
      </c>
      <c r="H61" t="s">
        <v>71</v>
      </c>
      <c r="I61">
        <v>9500000</v>
      </c>
      <c r="J61" t="s">
        <v>72</v>
      </c>
      <c r="K61" t="s">
        <v>226</v>
      </c>
      <c r="L61" t="s">
        <v>74</v>
      </c>
      <c r="R61" t="s">
        <v>65</v>
      </c>
      <c r="S61" t="s">
        <v>250</v>
      </c>
      <c r="T61">
        <v>43050000</v>
      </c>
      <c r="U61" s="16">
        <v>399.94758720000004</v>
      </c>
      <c r="W61" t="s">
        <v>227</v>
      </c>
      <c r="X61" t="s">
        <v>105</v>
      </c>
      <c r="Y61" t="s">
        <v>80</v>
      </c>
      <c r="Z61" t="s">
        <v>106</v>
      </c>
      <c r="AA61" t="s">
        <v>82</v>
      </c>
      <c r="AB61" t="s">
        <v>332</v>
      </c>
      <c r="AC61">
        <v>40456</v>
      </c>
      <c r="AD61">
        <v>10</v>
      </c>
      <c r="AE61">
        <v>2010</v>
      </c>
      <c r="AF61" t="s">
        <v>105</v>
      </c>
    </row>
    <row r="62" spans="1:32">
      <c r="A62">
        <v>1000009760</v>
      </c>
      <c r="B62" t="s">
        <v>65</v>
      </c>
      <c r="C62" t="s">
        <v>333</v>
      </c>
      <c r="D62" t="s">
        <v>334</v>
      </c>
      <c r="E62" t="s">
        <v>114</v>
      </c>
      <c r="F62" t="s">
        <v>69</v>
      </c>
      <c r="G62" t="s">
        <v>220</v>
      </c>
      <c r="H62" t="s">
        <v>71</v>
      </c>
      <c r="I62">
        <v>7850179</v>
      </c>
      <c r="J62" t="s">
        <v>72</v>
      </c>
      <c r="K62" t="s">
        <v>313</v>
      </c>
      <c r="L62" t="s">
        <v>74</v>
      </c>
      <c r="R62" t="s">
        <v>65</v>
      </c>
      <c r="S62" t="s">
        <v>335</v>
      </c>
      <c r="T62">
        <v>477430000</v>
      </c>
      <c r="U62" s="16">
        <v>4435.4698387200006</v>
      </c>
      <c r="W62" t="s">
        <v>336</v>
      </c>
      <c r="X62" t="s">
        <v>233</v>
      </c>
      <c r="Y62" t="s">
        <v>81</v>
      </c>
      <c r="Z62" t="s">
        <v>234</v>
      </c>
      <c r="AA62" t="s">
        <v>82</v>
      </c>
      <c r="AB62" t="s">
        <v>337</v>
      </c>
      <c r="AC62">
        <v>40456</v>
      </c>
      <c r="AD62">
        <v>10</v>
      </c>
      <c r="AE62">
        <v>2010</v>
      </c>
      <c r="AF62" t="s">
        <v>233</v>
      </c>
    </row>
    <row r="63" spans="1:32">
      <c r="A63">
        <v>1000009870</v>
      </c>
      <c r="B63" t="s">
        <v>65</v>
      </c>
      <c r="C63" t="s">
        <v>338</v>
      </c>
      <c r="D63" t="s">
        <v>339</v>
      </c>
      <c r="E63" t="s">
        <v>340</v>
      </c>
      <c r="F63" t="s">
        <v>69</v>
      </c>
      <c r="G63" t="s">
        <v>220</v>
      </c>
      <c r="H63" t="s">
        <v>71</v>
      </c>
      <c r="I63">
        <v>8580000</v>
      </c>
      <c r="J63" t="s">
        <v>72</v>
      </c>
      <c r="K63" t="s">
        <v>226</v>
      </c>
      <c r="L63" t="s">
        <v>74</v>
      </c>
      <c r="R63" t="s">
        <v>65</v>
      </c>
      <c r="S63" t="s">
        <v>238</v>
      </c>
      <c r="T63">
        <v>2096400500</v>
      </c>
      <c r="U63" s="16">
        <v>19476.197950752001</v>
      </c>
      <c r="V63">
        <v>651910000</v>
      </c>
      <c r="W63" t="s">
        <v>239</v>
      </c>
      <c r="X63" t="s">
        <v>233</v>
      </c>
      <c r="Y63" t="s">
        <v>81</v>
      </c>
      <c r="Z63" t="s">
        <v>234</v>
      </c>
      <c r="AA63" t="s">
        <v>82</v>
      </c>
      <c r="AB63" t="s">
        <v>341</v>
      </c>
      <c r="AC63">
        <v>40462</v>
      </c>
      <c r="AD63">
        <v>10</v>
      </c>
      <c r="AE63">
        <v>2010</v>
      </c>
      <c r="AF63" t="s">
        <v>233</v>
      </c>
    </row>
    <row r="64" spans="1:32">
      <c r="A64">
        <v>1000010577</v>
      </c>
      <c r="B64" t="s">
        <v>65</v>
      </c>
      <c r="C64" t="s">
        <v>342</v>
      </c>
      <c r="D64" t="s">
        <v>343</v>
      </c>
      <c r="E64" t="s">
        <v>114</v>
      </c>
      <c r="F64" t="s">
        <v>69</v>
      </c>
      <c r="G64" t="s">
        <v>220</v>
      </c>
      <c r="H64" t="s">
        <v>71</v>
      </c>
      <c r="I64">
        <v>7550659</v>
      </c>
      <c r="J64" t="s">
        <v>72</v>
      </c>
      <c r="K64" t="s">
        <v>243</v>
      </c>
      <c r="L64" t="s">
        <v>74</v>
      </c>
      <c r="R64" t="s">
        <v>65</v>
      </c>
      <c r="S64" t="s">
        <v>244</v>
      </c>
      <c r="T64">
        <v>2811185000</v>
      </c>
      <c r="U64" s="16">
        <v>26116.763250240001</v>
      </c>
      <c r="V64">
        <v>537380000</v>
      </c>
      <c r="W64" t="s">
        <v>301</v>
      </c>
      <c r="X64" t="s">
        <v>79</v>
      </c>
      <c r="Y64" t="s">
        <v>80</v>
      </c>
      <c r="Z64" t="s">
        <v>81</v>
      </c>
      <c r="AA64" t="s">
        <v>82</v>
      </c>
      <c r="AB64" t="s">
        <v>344</v>
      </c>
      <c r="AC64">
        <v>40483</v>
      </c>
      <c r="AD64">
        <v>11</v>
      </c>
      <c r="AE64">
        <v>2010</v>
      </c>
      <c r="AF64" t="s">
        <v>79</v>
      </c>
    </row>
    <row r="65" spans="1:32">
      <c r="A65">
        <v>1000010585</v>
      </c>
      <c r="B65" t="s">
        <v>65</v>
      </c>
      <c r="C65" t="s">
        <v>345</v>
      </c>
      <c r="D65" t="s">
        <v>346</v>
      </c>
      <c r="E65" t="s">
        <v>114</v>
      </c>
      <c r="F65" t="s">
        <v>69</v>
      </c>
      <c r="G65" t="s">
        <v>220</v>
      </c>
      <c r="H65" t="s">
        <v>71</v>
      </c>
      <c r="I65">
        <v>7510030</v>
      </c>
      <c r="J65" t="s">
        <v>72</v>
      </c>
      <c r="K65" t="s">
        <v>243</v>
      </c>
      <c r="L65" t="s">
        <v>74</v>
      </c>
      <c r="R65" t="s">
        <v>65</v>
      </c>
      <c r="S65" t="s">
        <v>262</v>
      </c>
      <c r="T65">
        <v>764980000</v>
      </c>
      <c r="U65" s="16">
        <v>7106.8967539200003</v>
      </c>
      <c r="V65">
        <v>148540000</v>
      </c>
      <c r="W65" t="s">
        <v>301</v>
      </c>
      <c r="X65" t="s">
        <v>79</v>
      </c>
      <c r="Y65" t="s">
        <v>80</v>
      </c>
      <c r="Z65" t="s">
        <v>81</v>
      </c>
      <c r="AA65" t="s">
        <v>82</v>
      </c>
      <c r="AB65" t="s">
        <v>347</v>
      </c>
      <c r="AC65">
        <v>40483</v>
      </c>
      <c r="AD65">
        <v>11</v>
      </c>
      <c r="AE65">
        <v>2010</v>
      </c>
      <c r="AF65" t="s">
        <v>79</v>
      </c>
    </row>
    <row r="66" spans="1:32">
      <c r="A66">
        <v>1000010805</v>
      </c>
      <c r="B66" t="s">
        <v>65</v>
      </c>
      <c r="C66" t="s">
        <v>348</v>
      </c>
      <c r="D66" t="s">
        <v>349</v>
      </c>
      <c r="E66" t="s">
        <v>350</v>
      </c>
      <c r="F66" t="s">
        <v>69</v>
      </c>
      <c r="G66" t="s">
        <v>220</v>
      </c>
      <c r="H66" t="s">
        <v>71</v>
      </c>
      <c r="I66">
        <v>0</v>
      </c>
      <c r="J66" t="s">
        <v>72</v>
      </c>
      <c r="K66" t="s">
        <v>226</v>
      </c>
      <c r="L66" t="s">
        <v>74</v>
      </c>
      <c r="M66">
        <v>54</v>
      </c>
      <c r="N66" t="s">
        <v>103</v>
      </c>
      <c r="O66">
        <v>42486</v>
      </c>
      <c r="P66">
        <v>4</v>
      </c>
      <c r="Q66" s="16">
        <v>2016</v>
      </c>
      <c r="R66" t="s">
        <v>76</v>
      </c>
      <c r="S66" t="s">
        <v>351</v>
      </c>
      <c r="T66">
        <v>5688670000</v>
      </c>
      <c r="U66" s="16">
        <v>52849.473655680005</v>
      </c>
      <c r="V66">
        <v>780560000</v>
      </c>
      <c r="W66" t="s">
        <v>352</v>
      </c>
      <c r="X66" t="s">
        <v>79</v>
      </c>
      <c r="Y66" t="s">
        <v>80</v>
      </c>
      <c r="Z66" t="s">
        <v>81</v>
      </c>
      <c r="AA66" t="s">
        <v>82</v>
      </c>
      <c r="AB66" t="s">
        <v>353</v>
      </c>
      <c r="AC66">
        <v>40492</v>
      </c>
      <c r="AD66">
        <v>11</v>
      </c>
      <c r="AE66">
        <v>2010</v>
      </c>
      <c r="AF66" t="s">
        <v>79</v>
      </c>
    </row>
    <row r="67" spans="1:32">
      <c r="A67">
        <v>1000011061</v>
      </c>
      <c r="B67" t="s">
        <v>65</v>
      </c>
      <c r="C67" t="s">
        <v>354</v>
      </c>
      <c r="D67" t="s">
        <v>355</v>
      </c>
      <c r="E67" t="s">
        <v>356</v>
      </c>
      <c r="F67" t="s">
        <v>69</v>
      </c>
      <c r="G67" t="s">
        <v>220</v>
      </c>
      <c r="H67" t="s">
        <v>71</v>
      </c>
      <c r="I67">
        <v>8050000</v>
      </c>
      <c r="J67" t="s">
        <v>72</v>
      </c>
      <c r="K67" t="s">
        <v>226</v>
      </c>
      <c r="L67" t="s">
        <v>74</v>
      </c>
      <c r="R67" t="s">
        <v>65</v>
      </c>
      <c r="S67" t="s">
        <v>357</v>
      </c>
      <c r="T67">
        <v>106168900</v>
      </c>
      <c r="U67" s="16">
        <v>986.34135634560005</v>
      </c>
      <c r="V67">
        <v>957140000</v>
      </c>
      <c r="W67" t="s">
        <v>316</v>
      </c>
      <c r="X67" t="s">
        <v>79</v>
      </c>
      <c r="Y67" t="s">
        <v>80</v>
      </c>
      <c r="Z67" t="s">
        <v>81</v>
      </c>
      <c r="AA67" t="s">
        <v>82</v>
      </c>
      <c r="AB67" t="s">
        <v>358</v>
      </c>
      <c r="AC67">
        <v>40501</v>
      </c>
      <c r="AD67">
        <v>11</v>
      </c>
      <c r="AE67">
        <v>2010</v>
      </c>
      <c r="AF67" t="s">
        <v>79</v>
      </c>
    </row>
    <row r="68" spans="1:32">
      <c r="A68">
        <v>1000011070</v>
      </c>
      <c r="B68" t="s">
        <v>65</v>
      </c>
      <c r="C68" t="s">
        <v>359</v>
      </c>
      <c r="D68" t="s">
        <v>360</v>
      </c>
      <c r="E68" t="s">
        <v>114</v>
      </c>
      <c r="F68" t="s">
        <v>69</v>
      </c>
      <c r="G68" t="s">
        <v>220</v>
      </c>
      <c r="H68" t="s">
        <v>71</v>
      </c>
      <c r="I68">
        <v>7560911</v>
      </c>
      <c r="J68" t="s">
        <v>72</v>
      </c>
      <c r="K68" t="s">
        <v>243</v>
      </c>
      <c r="L68" t="s">
        <v>74</v>
      </c>
      <c r="M68">
        <v>61</v>
      </c>
      <c r="N68" t="s">
        <v>75</v>
      </c>
      <c r="O68">
        <v>41527</v>
      </c>
      <c r="P68">
        <v>9</v>
      </c>
      <c r="Q68" s="16">
        <v>2013</v>
      </c>
      <c r="R68" t="s">
        <v>76</v>
      </c>
      <c r="S68" t="s">
        <v>288</v>
      </c>
      <c r="T68">
        <v>2900487100</v>
      </c>
      <c r="U68" s="16">
        <v>26946.406907078403</v>
      </c>
      <c r="V68">
        <v>439990000</v>
      </c>
      <c r="W68" t="s">
        <v>251</v>
      </c>
      <c r="X68" t="s">
        <v>79</v>
      </c>
      <c r="Y68" t="s">
        <v>80</v>
      </c>
      <c r="Z68" t="s">
        <v>81</v>
      </c>
      <c r="AA68" t="s">
        <v>82</v>
      </c>
      <c r="AB68" t="s">
        <v>361</v>
      </c>
      <c r="AC68">
        <v>40504</v>
      </c>
      <c r="AD68">
        <v>11</v>
      </c>
      <c r="AE68">
        <v>2010</v>
      </c>
      <c r="AF68" t="s">
        <v>79</v>
      </c>
    </row>
    <row r="69" spans="1:32">
      <c r="A69">
        <v>1000012362</v>
      </c>
      <c r="B69" t="s">
        <v>65</v>
      </c>
      <c r="C69" t="s">
        <v>362</v>
      </c>
      <c r="D69" t="s">
        <v>363</v>
      </c>
      <c r="E69" t="s">
        <v>114</v>
      </c>
      <c r="F69" t="s">
        <v>69</v>
      </c>
      <c r="G69" t="s">
        <v>220</v>
      </c>
      <c r="H69" t="s">
        <v>71</v>
      </c>
      <c r="I69">
        <v>8730596</v>
      </c>
      <c r="J69" t="s">
        <v>72</v>
      </c>
      <c r="K69" t="s">
        <v>226</v>
      </c>
      <c r="L69" t="s">
        <v>74</v>
      </c>
      <c r="M69">
        <v>55</v>
      </c>
      <c r="N69" t="s">
        <v>103</v>
      </c>
      <c r="O69">
        <v>41736</v>
      </c>
      <c r="P69">
        <v>4</v>
      </c>
      <c r="Q69" s="16">
        <v>2014</v>
      </c>
      <c r="R69" t="s">
        <v>76</v>
      </c>
      <c r="S69" t="s">
        <v>244</v>
      </c>
      <c r="T69">
        <v>567076700</v>
      </c>
      <c r="U69" s="16">
        <v>5268.3149343168006</v>
      </c>
      <c r="V69">
        <v>615380000</v>
      </c>
      <c r="W69" t="s">
        <v>301</v>
      </c>
      <c r="X69" t="s">
        <v>79</v>
      </c>
      <c r="Y69" t="s">
        <v>80</v>
      </c>
      <c r="Z69" t="s">
        <v>81</v>
      </c>
      <c r="AA69" t="s">
        <v>82</v>
      </c>
      <c r="AB69" t="s">
        <v>364</v>
      </c>
      <c r="AC69">
        <v>40561</v>
      </c>
      <c r="AD69">
        <v>1</v>
      </c>
      <c r="AE69">
        <v>2011</v>
      </c>
      <c r="AF69" t="s">
        <v>79</v>
      </c>
    </row>
    <row r="70" spans="1:32">
      <c r="A70">
        <v>1000012519</v>
      </c>
      <c r="B70" t="s">
        <v>65</v>
      </c>
      <c r="C70" t="s">
        <v>365</v>
      </c>
      <c r="D70" t="s">
        <v>366</v>
      </c>
      <c r="E70" t="s">
        <v>114</v>
      </c>
      <c r="F70" t="s">
        <v>69</v>
      </c>
      <c r="G70" t="s">
        <v>220</v>
      </c>
      <c r="H70" t="s">
        <v>71</v>
      </c>
      <c r="I70">
        <v>7630272</v>
      </c>
      <c r="J70" t="s">
        <v>72</v>
      </c>
      <c r="K70" t="s">
        <v>226</v>
      </c>
      <c r="L70" t="s">
        <v>74</v>
      </c>
      <c r="M70">
        <v>63</v>
      </c>
      <c r="N70" t="s">
        <v>75</v>
      </c>
      <c r="O70">
        <v>41750</v>
      </c>
      <c r="P70">
        <v>4</v>
      </c>
      <c r="Q70" s="16">
        <v>2014</v>
      </c>
      <c r="R70" t="s">
        <v>76</v>
      </c>
      <c r="S70" t="s">
        <v>288</v>
      </c>
      <c r="T70">
        <v>1153400000</v>
      </c>
      <c r="U70" s="16">
        <v>10715.4366336</v>
      </c>
      <c r="V70">
        <v>432390000</v>
      </c>
      <c r="W70" t="s">
        <v>367</v>
      </c>
      <c r="X70" t="s">
        <v>98</v>
      </c>
      <c r="Y70" t="s">
        <v>171</v>
      </c>
      <c r="Z70" t="s">
        <v>98</v>
      </c>
      <c r="AA70" t="s">
        <v>98</v>
      </c>
      <c r="AB70" t="s">
        <v>368</v>
      </c>
      <c r="AC70">
        <v>40568</v>
      </c>
      <c r="AD70">
        <v>1</v>
      </c>
      <c r="AE70">
        <v>2011</v>
      </c>
      <c r="AF70" t="s">
        <v>98</v>
      </c>
    </row>
    <row r="71" spans="1:32">
      <c r="A71">
        <v>1000012539</v>
      </c>
      <c r="B71" t="s">
        <v>65</v>
      </c>
      <c r="C71" t="s">
        <v>369</v>
      </c>
      <c r="D71" t="s">
        <v>370</v>
      </c>
      <c r="E71" t="s">
        <v>371</v>
      </c>
      <c r="F71" t="s">
        <v>163</v>
      </c>
      <c r="G71" t="s">
        <v>372</v>
      </c>
      <c r="H71" t="s">
        <v>373</v>
      </c>
      <c r="I71">
        <v>3460405</v>
      </c>
      <c r="J71" t="s">
        <v>72</v>
      </c>
      <c r="K71" t="s">
        <v>226</v>
      </c>
      <c r="L71" t="s">
        <v>74</v>
      </c>
      <c r="M71">
        <v>50</v>
      </c>
      <c r="N71" t="s">
        <v>103</v>
      </c>
      <c r="O71">
        <v>42537</v>
      </c>
      <c r="P71">
        <v>6</v>
      </c>
      <c r="Q71" s="16">
        <v>2016</v>
      </c>
      <c r="R71" t="s">
        <v>76</v>
      </c>
      <c r="S71" t="s">
        <v>244</v>
      </c>
      <c r="T71">
        <v>65336900</v>
      </c>
      <c r="U71" s="16">
        <v>606.9996634176</v>
      </c>
      <c r="V71">
        <v>41550000</v>
      </c>
      <c r="W71" t="s">
        <v>251</v>
      </c>
      <c r="X71" t="s">
        <v>79</v>
      </c>
      <c r="Y71" t="s">
        <v>80</v>
      </c>
      <c r="Z71" t="s">
        <v>81</v>
      </c>
      <c r="AA71" t="s">
        <v>82</v>
      </c>
      <c r="AB71" t="s">
        <v>374</v>
      </c>
      <c r="AC71">
        <v>40568</v>
      </c>
      <c r="AD71">
        <v>1</v>
      </c>
      <c r="AE71">
        <v>2011</v>
      </c>
      <c r="AF71" t="s">
        <v>79</v>
      </c>
    </row>
    <row r="72" spans="1:32">
      <c r="A72">
        <v>1000012638</v>
      </c>
      <c r="B72" t="s">
        <v>65</v>
      </c>
      <c r="C72" t="s">
        <v>375</v>
      </c>
      <c r="D72" t="s">
        <v>376</v>
      </c>
      <c r="E72" t="s">
        <v>114</v>
      </c>
      <c r="F72" t="s">
        <v>69</v>
      </c>
      <c r="G72" t="s">
        <v>220</v>
      </c>
      <c r="H72" t="s">
        <v>71</v>
      </c>
      <c r="I72">
        <v>7510031</v>
      </c>
      <c r="J72" t="s">
        <v>72</v>
      </c>
      <c r="K72" t="s">
        <v>243</v>
      </c>
      <c r="L72" t="s">
        <v>74</v>
      </c>
      <c r="M72">
        <v>65</v>
      </c>
      <c r="N72" t="s">
        <v>75</v>
      </c>
      <c r="O72">
        <v>42271</v>
      </c>
      <c r="P72">
        <v>9</v>
      </c>
      <c r="Q72" s="16">
        <v>2015</v>
      </c>
      <c r="R72" t="s">
        <v>76</v>
      </c>
      <c r="S72" t="s">
        <v>288</v>
      </c>
      <c r="T72">
        <v>845385900</v>
      </c>
      <c r="U72" s="16">
        <v>7853.8920083136009</v>
      </c>
      <c r="V72">
        <v>444680000</v>
      </c>
      <c r="W72" t="s">
        <v>251</v>
      </c>
      <c r="X72" t="s">
        <v>79</v>
      </c>
      <c r="Y72" t="s">
        <v>80</v>
      </c>
      <c r="Z72" t="s">
        <v>81</v>
      </c>
      <c r="AA72" t="s">
        <v>82</v>
      </c>
      <c r="AB72" t="s">
        <v>377</v>
      </c>
      <c r="AC72">
        <v>40573</v>
      </c>
      <c r="AD72">
        <v>1</v>
      </c>
      <c r="AE72">
        <v>2011</v>
      </c>
      <c r="AF72" t="s">
        <v>79</v>
      </c>
    </row>
    <row r="73" spans="1:32">
      <c r="A73">
        <v>1000012761</v>
      </c>
      <c r="B73" t="s">
        <v>65</v>
      </c>
      <c r="C73" t="s">
        <v>378</v>
      </c>
      <c r="D73" t="s">
        <v>379</v>
      </c>
      <c r="E73" t="s">
        <v>114</v>
      </c>
      <c r="F73" t="s">
        <v>69</v>
      </c>
      <c r="G73" t="s">
        <v>220</v>
      </c>
      <c r="H73" t="s">
        <v>71</v>
      </c>
      <c r="I73">
        <v>7630454</v>
      </c>
      <c r="J73" t="s">
        <v>72</v>
      </c>
      <c r="K73" t="s">
        <v>226</v>
      </c>
      <c r="L73" t="s">
        <v>74</v>
      </c>
      <c r="M73">
        <v>62</v>
      </c>
      <c r="N73" t="s">
        <v>75</v>
      </c>
      <c r="O73">
        <v>41960</v>
      </c>
      <c r="P73">
        <v>11</v>
      </c>
      <c r="Q73" s="16">
        <v>2014</v>
      </c>
      <c r="R73" t="s">
        <v>76</v>
      </c>
      <c r="S73" t="s">
        <v>288</v>
      </c>
      <c r="T73">
        <v>1363181800</v>
      </c>
      <c r="U73" s="16">
        <v>12664.3733292672</v>
      </c>
      <c r="V73">
        <v>376740000</v>
      </c>
      <c r="W73" t="s">
        <v>380</v>
      </c>
      <c r="X73" t="s">
        <v>98</v>
      </c>
      <c r="Y73" t="s">
        <v>80</v>
      </c>
      <c r="Z73" t="s">
        <v>98</v>
      </c>
      <c r="AA73" t="s">
        <v>98</v>
      </c>
      <c r="AB73" t="s">
        <v>381</v>
      </c>
      <c r="AC73">
        <v>40577</v>
      </c>
      <c r="AD73">
        <v>2</v>
      </c>
      <c r="AE73">
        <v>2011</v>
      </c>
      <c r="AF73" t="s">
        <v>98</v>
      </c>
    </row>
    <row r="74" spans="1:32">
      <c r="A74">
        <v>1000012823</v>
      </c>
      <c r="B74" t="s">
        <v>65</v>
      </c>
      <c r="C74" t="s">
        <v>382</v>
      </c>
      <c r="D74" t="s">
        <v>383</v>
      </c>
      <c r="E74" t="s">
        <v>114</v>
      </c>
      <c r="F74" t="s">
        <v>69</v>
      </c>
      <c r="G74" t="s">
        <v>220</v>
      </c>
      <c r="H74" t="s">
        <v>71</v>
      </c>
      <c r="I74">
        <v>1111111</v>
      </c>
      <c r="J74" t="s">
        <v>72</v>
      </c>
      <c r="K74" t="s">
        <v>226</v>
      </c>
      <c r="L74" t="s">
        <v>74</v>
      </c>
      <c r="M74">
        <v>11</v>
      </c>
      <c r="R74" t="s">
        <v>65</v>
      </c>
      <c r="S74" t="s">
        <v>250</v>
      </c>
      <c r="T74">
        <v>897672400</v>
      </c>
      <c r="U74" s="16">
        <v>8339.649488409601</v>
      </c>
      <c r="V74">
        <v>1018330000</v>
      </c>
      <c r="W74" t="s">
        <v>301</v>
      </c>
      <c r="X74" t="s">
        <v>79</v>
      </c>
      <c r="Y74" t="s">
        <v>80</v>
      </c>
      <c r="Z74" t="s">
        <v>81</v>
      </c>
      <c r="AA74" t="s">
        <v>82</v>
      </c>
      <c r="AB74" t="s">
        <v>384</v>
      </c>
      <c r="AC74">
        <v>40580</v>
      </c>
      <c r="AD74">
        <v>2</v>
      </c>
      <c r="AE74">
        <v>2011</v>
      </c>
      <c r="AF74" t="s">
        <v>79</v>
      </c>
    </row>
    <row r="75" spans="1:32">
      <c r="A75">
        <v>1000012914</v>
      </c>
      <c r="B75" t="s">
        <v>65</v>
      </c>
      <c r="C75" t="s">
        <v>385</v>
      </c>
      <c r="D75" t="s">
        <v>386</v>
      </c>
      <c r="E75" t="s">
        <v>387</v>
      </c>
      <c r="F75" t="s">
        <v>388</v>
      </c>
      <c r="G75" t="s">
        <v>389</v>
      </c>
      <c r="H75" t="s">
        <v>390</v>
      </c>
      <c r="I75">
        <v>2841872</v>
      </c>
      <c r="J75" t="s">
        <v>72</v>
      </c>
      <c r="K75" t="s">
        <v>226</v>
      </c>
      <c r="L75" t="s">
        <v>74</v>
      </c>
      <c r="R75" t="s">
        <v>65</v>
      </c>
      <c r="S75" t="s">
        <v>250</v>
      </c>
      <c r="T75">
        <v>123270000</v>
      </c>
      <c r="U75" s="16">
        <v>1145.2157740800001</v>
      </c>
      <c r="V75">
        <v>133300000</v>
      </c>
      <c r="W75" t="s">
        <v>301</v>
      </c>
      <c r="X75" t="s">
        <v>79</v>
      </c>
      <c r="Y75" t="s">
        <v>80</v>
      </c>
      <c r="Z75" t="s">
        <v>81</v>
      </c>
      <c r="AA75" t="s">
        <v>82</v>
      </c>
      <c r="AB75" t="s">
        <v>391</v>
      </c>
      <c r="AC75">
        <v>40583</v>
      </c>
      <c r="AD75">
        <v>2</v>
      </c>
      <c r="AE75">
        <v>2011</v>
      </c>
      <c r="AF75" t="s">
        <v>79</v>
      </c>
    </row>
    <row r="76" spans="1:32">
      <c r="A76">
        <v>1000013543</v>
      </c>
      <c r="B76" t="s">
        <v>65</v>
      </c>
      <c r="C76" t="s">
        <v>392</v>
      </c>
      <c r="D76" t="s">
        <v>393</v>
      </c>
      <c r="E76" t="s">
        <v>141</v>
      </c>
      <c r="F76" t="s">
        <v>142</v>
      </c>
      <c r="G76" t="s">
        <v>394</v>
      </c>
      <c r="H76" t="s">
        <v>395</v>
      </c>
      <c r="I76">
        <v>0</v>
      </c>
      <c r="J76" t="s">
        <v>72</v>
      </c>
      <c r="K76" t="s">
        <v>243</v>
      </c>
      <c r="L76" t="s">
        <v>74</v>
      </c>
      <c r="M76">
        <v>51</v>
      </c>
      <c r="N76" t="s">
        <v>103</v>
      </c>
      <c r="O76">
        <v>43013</v>
      </c>
      <c r="P76">
        <v>10</v>
      </c>
      <c r="Q76" s="16">
        <v>2017</v>
      </c>
      <c r="R76" t="s">
        <v>76</v>
      </c>
      <c r="S76" t="s">
        <v>288</v>
      </c>
      <c r="T76">
        <v>1200234400</v>
      </c>
      <c r="U76" s="16">
        <v>11150.542447257601</v>
      </c>
      <c r="V76">
        <v>265100000</v>
      </c>
      <c r="W76" t="s">
        <v>316</v>
      </c>
      <c r="X76" t="s">
        <v>79</v>
      </c>
      <c r="Y76" t="s">
        <v>80</v>
      </c>
      <c r="Z76" t="s">
        <v>81</v>
      </c>
      <c r="AA76" t="s">
        <v>82</v>
      </c>
      <c r="AB76" t="s">
        <v>396</v>
      </c>
      <c r="AC76">
        <v>40609</v>
      </c>
      <c r="AD76">
        <v>3</v>
      </c>
      <c r="AE76">
        <v>2011</v>
      </c>
      <c r="AF76" t="s">
        <v>79</v>
      </c>
    </row>
    <row r="77" spans="1:32">
      <c r="A77">
        <v>1000013865</v>
      </c>
      <c r="B77" t="s">
        <v>65</v>
      </c>
      <c r="C77" t="s">
        <v>397</v>
      </c>
      <c r="D77" t="s">
        <v>398</v>
      </c>
      <c r="E77" t="s">
        <v>114</v>
      </c>
      <c r="F77" t="s">
        <v>69</v>
      </c>
      <c r="G77" t="s">
        <v>220</v>
      </c>
      <c r="H77" t="s">
        <v>71</v>
      </c>
      <c r="I77">
        <v>8580668</v>
      </c>
      <c r="J77" t="s">
        <v>72</v>
      </c>
      <c r="K77" t="s">
        <v>226</v>
      </c>
      <c r="L77" t="s">
        <v>74</v>
      </c>
      <c r="M77">
        <v>62</v>
      </c>
      <c r="N77" t="s">
        <v>75</v>
      </c>
      <c r="O77">
        <v>42128</v>
      </c>
      <c r="P77">
        <v>5</v>
      </c>
      <c r="Q77" s="16">
        <v>2015</v>
      </c>
      <c r="R77" t="s">
        <v>76</v>
      </c>
      <c r="S77" t="s">
        <v>244</v>
      </c>
      <c r="T77">
        <v>1476535600</v>
      </c>
      <c r="U77" s="16">
        <v>13717.464590822401</v>
      </c>
      <c r="V77">
        <v>544630000</v>
      </c>
      <c r="W77" t="s">
        <v>316</v>
      </c>
      <c r="X77" t="s">
        <v>79</v>
      </c>
      <c r="Y77" t="s">
        <v>80</v>
      </c>
      <c r="Z77" t="s">
        <v>81</v>
      </c>
      <c r="AA77" t="s">
        <v>82</v>
      </c>
      <c r="AB77" t="s">
        <v>399</v>
      </c>
      <c r="AC77">
        <v>40623</v>
      </c>
      <c r="AD77">
        <v>3</v>
      </c>
      <c r="AE77">
        <v>2011</v>
      </c>
      <c r="AF77" t="s">
        <v>79</v>
      </c>
    </row>
    <row r="78" spans="1:32">
      <c r="A78">
        <v>1000014107</v>
      </c>
      <c r="B78" t="s">
        <v>65</v>
      </c>
      <c r="C78" t="s">
        <v>400</v>
      </c>
      <c r="D78" t="s">
        <v>401</v>
      </c>
      <c r="E78" t="s">
        <v>114</v>
      </c>
      <c r="F78" t="s">
        <v>69</v>
      </c>
      <c r="G78" t="s">
        <v>220</v>
      </c>
      <c r="H78" t="s">
        <v>71</v>
      </c>
      <c r="I78">
        <v>7640538</v>
      </c>
      <c r="J78" t="s">
        <v>72</v>
      </c>
      <c r="K78" t="s">
        <v>243</v>
      </c>
      <c r="L78" t="s">
        <v>74</v>
      </c>
      <c r="M78">
        <v>61</v>
      </c>
      <c r="N78" t="s">
        <v>75</v>
      </c>
      <c r="O78">
        <v>41673</v>
      </c>
      <c r="P78">
        <v>2</v>
      </c>
      <c r="Q78" s="16">
        <v>2014</v>
      </c>
      <c r="R78" t="s">
        <v>76</v>
      </c>
      <c r="S78" t="s">
        <v>244</v>
      </c>
      <c r="T78">
        <v>554450000</v>
      </c>
      <c r="U78" s="16">
        <v>5151.0090528000001</v>
      </c>
      <c r="V78">
        <v>210080000</v>
      </c>
      <c r="W78" t="s">
        <v>251</v>
      </c>
      <c r="X78" t="s">
        <v>79</v>
      </c>
      <c r="Y78" t="s">
        <v>80</v>
      </c>
      <c r="Z78" t="s">
        <v>81</v>
      </c>
      <c r="AA78" t="s">
        <v>82</v>
      </c>
      <c r="AB78" t="s">
        <v>402</v>
      </c>
      <c r="AC78">
        <v>40633</v>
      </c>
      <c r="AD78">
        <v>3</v>
      </c>
      <c r="AE78">
        <v>2011</v>
      </c>
      <c r="AF78" t="s">
        <v>79</v>
      </c>
    </row>
    <row r="79" spans="1:32">
      <c r="A79">
        <v>1000015082</v>
      </c>
      <c r="B79" t="s">
        <v>65</v>
      </c>
      <c r="C79" t="s">
        <v>403</v>
      </c>
      <c r="D79" t="s">
        <v>404</v>
      </c>
      <c r="E79" t="s">
        <v>114</v>
      </c>
      <c r="F79" t="s">
        <v>69</v>
      </c>
      <c r="G79" t="s">
        <v>220</v>
      </c>
      <c r="H79" t="s">
        <v>71</v>
      </c>
      <c r="I79">
        <v>7510689</v>
      </c>
      <c r="J79" t="s">
        <v>72</v>
      </c>
      <c r="K79" t="s">
        <v>243</v>
      </c>
      <c r="L79" t="s">
        <v>74</v>
      </c>
      <c r="M79">
        <v>26</v>
      </c>
      <c r="R79" t="s">
        <v>65</v>
      </c>
      <c r="S79" t="s">
        <v>250</v>
      </c>
      <c r="T79">
        <v>53986690000</v>
      </c>
      <c r="U79" s="16">
        <v>501552.76205376006</v>
      </c>
      <c r="V79">
        <v>4952150000</v>
      </c>
      <c r="W79" t="s">
        <v>251</v>
      </c>
      <c r="X79" t="s">
        <v>79</v>
      </c>
      <c r="Y79" t="s">
        <v>80</v>
      </c>
      <c r="Z79" t="s">
        <v>81</v>
      </c>
      <c r="AA79" t="s">
        <v>82</v>
      </c>
      <c r="AB79" t="s">
        <v>405</v>
      </c>
      <c r="AC79">
        <v>40652</v>
      </c>
      <c r="AD79">
        <v>4</v>
      </c>
      <c r="AE79">
        <v>2011</v>
      </c>
      <c r="AF79" t="s">
        <v>79</v>
      </c>
    </row>
    <row r="80" spans="1:32">
      <c r="A80">
        <v>1000015084</v>
      </c>
      <c r="B80" t="s">
        <v>65</v>
      </c>
      <c r="C80" t="s">
        <v>406</v>
      </c>
      <c r="D80" t="s">
        <v>407</v>
      </c>
      <c r="E80" t="s">
        <v>356</v>
      </c>
      <c r="F80" t="s">
        <v>69</v>
      </c>
      <c r="G80" t="s">
        <v>220</v>
      </c>
      <c r="H80" t="s">
        <v>71</v>
      </c>
      <c r="I80">
        <v>8050000</v>
      </c>
      <c r="J80" t="s">
        <v>72</v>
      </c>
      <c r="K80" t="s">
        <v>226</v>
      </c>
      <c r="L80" t="s">
        <v>74</v>
      </c>
      <c r="M80">
        <v>28</v>
      </c>
      <c r="R80" t="s">
        <v>65</v>
      </c>
      <c r="S80" t="s">
        <v>250</v>
      </c>
      <c r="T80">
        <v>4857810900</v>
      </c>
      <c r="U80" s="16">
        <v>45130.540035513601</v>
      </c>
      <c r="V80">
        <v>5856130000</v>
      </c>
      <c r="W80" t="s">
        <v>284</v>
      </c>
      <c r="X80" t="s">
        <v>165</v>
      </c>
      <c r="Y80" t="s">
        <v>80</v>
      </c>
      <c r="Z80" t="s">
        <v>166</v>
      </c>
      <c r="AA80" t="s">
        <v>82</v>
      </c>
      <c r="AB80" t="s">
        <v>408</v>
      </c>
      <c r="AC80">
        <v>40652</v>
      </c>
      <c r="AD80">
        <v>4</v>
      </c>
      <c r="AE80">
        <v>2011</v>
      </c>
      <c r="AF80" t="s">
        <v>165</v>
      </c>
    </row>
    <row r="81" spans="1:32">
      <c r="A81">
        <v>1000015089</v>
      </c>
      <c r="B81" t="s">
        <v>65</v>
      </c>
      <c r="C81" t="s">
        <v>409</v>
      </c>
      <c r="D81" t="s">
        <v>410</v>
      </c>
      <c r="E81" t="s">
        <v>114</v>
      </c>
      <c r="F81" t="s">
        <v>69</v>
      </c>
      <c r="G81" t="s">
        <v>220</v>
      </c>
      <c r="H81" t="s">
        <v>71</v>
      </c>
      <c r="I81">
        <v>0</v>
      </c>
      <c r="J81" t="s">
        <v>72</v>
      </c>
      <c r="K81" t="s">
        <v>243</v>
      </c>
      <c r="L81" t="s">
        <v>74</v>
      </c>
      <c r="M81">
        <v>63</v>
      </c>
      <c r="N81" t="s">
        <v>75</v>
      </c>
      <c r="O81">
        <v>42667</v>
      </c>
      <c r="P81">
        <v>10</v>
      </c>
      <c r="Q81" s="16">
        <v>2016</v>
      </c>
      <c r="R81" t="s">
        <v>76</v>
      </c>
      <c r="S81" t="s">
        <v>250</v>
      </c>
      <c r="T81">
        <v>11509163200</v>
      </c>
      <c r="U81" s="16">
        <v>106923.6249136128</v>
      </c>
      <c r="V81">
        <v>464990000</v>
      </c>
      <c r="W81" t="s">
        <v>251</v>
      </c>
      <c r="X81" t="s">
        <v>79</v>
      </c>
      <c r="Y81" t="s">
        <v>80</v>
      </c>
      <c r="Z81" t="s">
        <v>81</v>
      </c>
      <c r="AA81" t="s">
        <v>82</v>
      </c>
      <c r="AB81" t="s">
        <v>405</v>
      </c>
      <c r="AC81">
        <v>40652</v>
      </c>
      <c r="AD81">
        <v>4</v>
      </c>
      <c r="AE81">
        <v>2011</v>
      </c>
      <c r="AF81" t="s">
        <v>79</v>
      </c>
    </row>
    <row r="82" spans="1:32">
      <c r="A82">
        <v>1000015090</v>
      </c>
      <c r="B82" t="s">
        <v>65</v>
      </c>
      <c r="C82" t="s">
        <v>411</v>
      </c>
      <c r="D82" t="s">
        <v>412</v>
      </c>
      <c r="E82" t="s">
        <v>114</v>
      </c>
      <c r="F82" t="s">
        <v>69</v>
      </c>
      <c r="G82" t="s">
        <v>220</v>
      </c>
      <c r="H82" t="s">
        <v>71</v>
      </c>
      <c r="I82">
        <v>0</v>
      </c>
      <c r="J82" t="s">
        <v>72</v>
      </c>
      <c r="K82" t="s">
        <v>243</v>
      </c>
      <c r="L82" t="s">
        <v>74</v>
      </c>
      <c r="R82" t="s">
        <v>65</v>
      </c>
      <c r="S82" t="s">
        <v>250</v>
      </c>
      <c r="T82">
        <v>8370100000</v>
      </c>
      <c r="U82" s="16">
        <v>77760.773510400002</v>
      </c>
      <c r="W82" t="s">
        <v>251</v>
      </c>
      <c r="X82" t="s">
        <v>79</v>
      </c>
      <c r="Y82" t="s">
        <v>80</v>
      </c>
      <c r="Z82" t="s">
        <v>81</v>
      </c>
      <c r="AA82" t="s">
        <v>82</v>
      </c>
      <c r="AB82" t="s">
        <v>405</v>
      </c>
      <c r="AC82">
        <v>40652</v>
      </c>
      <c r="AD82">
        <v>4</v>
      </c>
      <c r="AE82">
        <v>2011</v>
      </c>
      <c r="AF82" t="s">
        <v>79</v>
      </c>
    </row>
    <row r="83" spans="1:32">
      <c r="A83">
        <v>1000015091</v>
      </c>
      <c r="B83" t="s">
        <v>65</v>
      </c>
      <c r="C83" t="s">
        <v>413</v>
      </c>
      <c r="D83" t="s">
        <v>414</v>
      </c>
      <c r="E83" t="s">
        <v>114</v>
      </c>
      <c r="F83" t="s">
        <v>69</v>
      </c>
      <c r="G83" t="s">
        <v>220</v>
      </c>
      <c r="H83" t="s">
        <v>71</v>
      </c>
      <c r="I83">
        <v>0</v>
      </c>
      <c r="J83" t="s">
        <v>72</v>
      </c>
      <c r="K83" t="s">
        <v>243</v>
      </c>
      <c r="L83" t="s">
        <v>74</v>
      </c>
      <c r="M83">
        <v>60</v>
      </c>
      <c r="N83" t="s">
        <v>75</v>
      </c>
      <c r="O83">
        <v>43005</v>
      </c>
      <c r="P83">
        <v>9</v>
      </c>
      <c r="Q83" s="16">
        <v>2017</v>
      </c>
      <c r="R83" t="s">
        <v>76</v>
      </c>
      <c r="S83" t="s">
        <v>250</v>
      </c>
      <c r="T83">
        <v>4867561800</v>
      </c>
      <c r="U83" s="16">
        <v>45221.128860787205</v>
      </c>
      <c r="V83">
        <v>4952150000</v>
      </c>
      <c r="W83" t="s">
        <v>251</v>
      </c>
      <c r="X83" t="s">
        <v>79</v>
      </c>
      <c r="Y83" t="s">
        <v>80</v>
      </c>
      <c r="Z83" t="s">
        <v>81</v>
      </c>
      <c r="AA83" t="s">
        <v>82</v>
      </c>
      <c r="AB83" t="s">
        <v>415</v>
      </c>
      <c r="AC83">
        <v>40652</v>
      </c>
      <c r="AD83">
        <v>4</v>
      </c>
      <c r="AE83">
        <v>2011</v>
      </c>
      <c r="AF83" t="s">
        <v>79</v>
      </c>
    </row>
    <row r="84" spans="1:32">
      <c r="A84">
        <v>1000015461</v>
      </c>
      <c r="B84" t="s">
        <v>65</v>
      </c>
      <c r="C84" t="s">
        <v>416</v>
      </c>
      <c r="D84" t="s">
        <v>417</v>
      </c>
      <c r="E84" t="s">
        <v>183</v>
      </c>
      <c r="F84" t="s">
        <v>184</v>
      </c>
      <c r="G84" t="s">
        <v>255</v>
      </c>
      <c r="H84" t="s">
        <v>256</v>
      </c>
      <c r="I84">
        <v>5110746</v>
      </c>
      <c r="J84" t="s">
        <v>72</v>
      </c>
      <c r="K84" t="s">
        <v>226</v>
      </c>
      <c r="L84" t="s">
        <v>74</v>
      </c>
      <c r="R84" t="s">
        <v>65</v>
      </c>
      <c r="S84" t="s">
        <v>244</v>
      </c>
      <c r="T84">
        <v>68460000</v>
      </c>
      <c r="U84" s="16">
        <v>636.01421184000003</v>
      </c>
      <c r="V84">
        <v>134850000</v>
      </c>
      <c r="W84" t="s">
        <v>418</v>
      </c>
      <c r="X84" t="s">
        <v>165</v>
      </c>
      <c r="Y84" t="s">
        <v>80</v>
      </c>
      <c r="Z84" t="s">
        <v>280</v>
      </c>
      <c r="AA84" t="s">
        <v>82</v>
      </c>
      <c r="AB84" t="s">
        <v>419</v>
      </c>
      <c r="AC84">
        <v>40663</v>
      </c>
      <c r="AD84">
        <v>4</v>
      </c>
      <c r="AE84">
        <v>2011</v>
      </c>
      <c r="AF84" t="s">
        <v>165</v>
      </c>
    </row>
    <row r="85" spans="1:32">
      <c r="A85">
        <v>1000015559</v>
      </c>
      <c r="B85" t="s">
        <v>65</v>
      </c>
      <c r="C85" t="s">
        <v>420</v>
      </c>
      <c r="D85" t="s">
        <v>421</v>
      </c>
      <c r="E85" t="s">
        <v>114</v>
      </c>
      <c r="F85" t="s">
        <v>69</v>
      </c>
      <c r="G85" t="s">
        <v>220</v>
      </c>
      <c r="H85" t="s">
        <v>71</v>
      </c>
      <c r="I85">
        <v>7550033</v>
      </c>
      <c r="J85" t="s">
        <v>72</v>
      </c>
      <c r="K85" t="s">
        <v>243</v>
      </c>
      <c r="L85" t="s">
        <v>74</v>
      </c>
      <c r="M85">
        <v>62</v>
      </c>
      <c r="N85" t="s">
        <v>75</v>
      </c>
      <c r="O85">
        <v>42976</v>
      </c>
      <c r="P85">
        <v>8</v>
      </c>
      <c r="Q85" s="16">
        <v>2017</v>
      </c>
      <c r="R85" t="s">
        <v>76</v>
      </c>
      <c r="S85" t="s">
        <v>323</v>
      </c>
      <c r="T85">
        <v>3467858700</v>
      </c>
      <c r="U85" s="16">
        <v>32217.461552044802</v>
      </c>
      <c r="V85">
        <v>431020000</v>
      </c>
      <c r="W85" t="s">
        <v>251</v>
      </c>
      <c r="X85" t="s">
        <v>79</v>
      </c>
      <c r="Y85" t="s">
        <v>80</v>
      </c>
      <c r="Z85" t="s">
        <v>81</v>
      </c>
      <c r="AA85" t="s">
        <v>82</v>
      </c>
      <c r="AB85" t="s">
        <v>422</v>
      </c>
      <c r="AC85">
        <v>40668</v>
      </c>
      <c r="AD85">
        <v>5</v>
      </c>
      <c r="AE85">
        <v>2011</v>
      </c>
      <c r="AF85" t="s">
        <v>79</v>
      </c>
    </row>
    <row r="86" spans="1:32">
      <c r="A86">
        <v>1000016063</v>
      </c>
      <c r="B86" t="s">
        <v>65</v>
      </c>
      <c r="C86" t="s">
        <v>423</v>
      </c>
      <c r="D86" t="s">
        <v>424</v>
      </c>
      <c r="E86" t="s">
        <v>114</v>
      </c>
      <c r="F86" t="s">
        <v>69</v>
      </c>
      <c r="G86" t="s">
        <v>220</v>
      </c>
      <c r="H86" t="s">
        <v>71</v>
      </c>
      <c r="I86">
        <v>8060055</v>
      </c>
      <c r="J86" t="s">
        <v>72</v>
      </c>
      <c r="K86" t="s">
        <v>226</v>
      </c>
      <c r="L86" t="s">
        <v>74</v>
      </c>
      <c r="M86">
        <v>54</v>
      </c>
      <c r="N86" t="s">
        <v>103</v>
      </c>
      <c r="O86">
        <v>41257</v>
      </c>
      <c r="P86">
        <v>12</v>
      </c>
      <c r="Q86" s="16">
        <v>2012</v>
      </c>
      <c r="R86" t="s">
        <v>76</v>
      </c>
      <c r="S86" t="s">
        <v>244</v>
      </c>
      <c r="T86">
        <v>2732523500</v>
      </c>
      <c r="U86" s="16">
        <v>25385.974002144001</v>
      </c>
      <c r="V86">
        <v>5019460000</v>
      </c>
      <c r="W86" t="s">
        <v>425</v>
      </c>
      <c r="X86" t="s">
        <v>165</v>
      </c>
      <c r="Y86" t="s">
        <v>80</v>
      </c>
      <c r="Z86" t="s">
        <v>280</v>
      </c>
      <c r="AA86" t="s">
        <v>82</v>
      </c>
      <c r="AB86" t="s">
        <v>426</v>
      </c>
      <c r="AC86">
        <v>40691</v>
      </c>
      <c r="AD86">
        <v>5</v>
      </c>
      <c r="AE86">
        <v>2011</v>
      </c>
      <c r="AF86" t="s">
        <v>165</v>
      </c>
    </row>
    <row r="87" spans="1:32">
      <c r="A87">
        <v>1000016064</v>
      </c>
      <c r="B87" t="s">
        <v>65</v>
      </c>
      <c r="C87" t="s">
        <v>427</v>
      </c>
      <c r="D87" t="s">
        <v>428</v>
      </c>
      <c r="E87" t="s">
        <v>86</v>
      </c>
      <c r="F87" t="s">
        <v>69</v>
      </c>
      <c r="G87" t="s">
        <v>220</v>
      </c>
      <c r="H87" t="s">
        <v>71</v>
      </c>
      <c r="I87">
        <v>7500592</v>
      </c>
      <c r="J87" t="s">
        <v>72</v>
      </c>
      <c r="K87" t="s">
        <v>243</v>
      </c>
      <c r="L87" t="s">
        <v>74</v>
      </c>
      <c r="R87" t="s">
        <v>65</v>
      </c>
      <c r="S87" t="s">
        <v>288</v>
      </c>
      <c r="T87">
        <v>1227000000</v>
      </c>
      <c r="U87" s="16">
        <v>11399.203008</v>
      </c>
      <c r="W87" t="s">
        <v>251</v>
      </c>
      <c r="X87" t="s">
        <v>79</v>
      </c>
      <c r="Y87" t="s">
        <v>80</v>
      </c>
      <c r="Z87" t="s">
        <v>81</v>
      </c>
      <c r="AA87" t="s">
        <v>82</v>
      </c>
      <c r="AB87" t="s">
        <v>429</v>
      </c>
      <c r="AC87">
        <v>40691</v>
      </c>
      <c r="AD87">
        <v>5</v>
      </c>
      <c r="AE87">
        <v>2011</v>
      </c>
      <c r="AF87" t="s">
        <v>79</v>
      </c>
    </row>
    <row r="88" spans="1:32">
      <c r="A88">
        <v>1000016065</v>
      </c>
      <c r="B88" t="s">
        <v>65</v>
      </c>
      <c r="C88" t="s">
        <v>430</v>
      </c>
      <c r="D88" t="s">
        <v>431</v>
      </c>
      <c r="E88" t="s">
        <v>114</v>
      </c>
      <c r="F88" t="s">
        <v>69</v>
      </c>
      <c r="G88" t="s">
        <v>220</v>
      </c>
      <c r="H88" t="s">
        <v>71</v>
      </c>
      <c r="I88">
        <v>7650558</v>
      </c>
      <c r="J88" t="s">
        <v>72</v>
      </c>
      <c r="K88" t="s">
        <v>243</v>
      </c>
      <c r="L88" t="s">
        <v>74</v>
      </c>
      <c r="R88" t="s">
        <v>65</v>
      </c>
      <c r="S88" t="s">
        <v>262</v>
      </c>
      <c r="T88">
        <v>859282100</v>
      </c>
      <c r="U88" s="16">
        <v>7982.9919307584005</v>
      </c>
      <c r="V88">
        <v>280940000</v>
      </c>
      <c r="W88" t="s">
        <v>251</v>
      </c>
      <c r="X88" t="s">
        <v>79</v>
      </c>
      <c r="Y88" t="s">
        <v>80</v>
      </c>
      <c r="Z88" t="s">
        <v>81</v>
      </c>
      <c r="AA88" t="s">
        <v>82</v>
      </c>
      <c r="AB88" t="s">
        <v>432</v>
      </c>
      <c r="AC88">
        <v>40691</v>
      </c>
      <c r="AD88">
        <v>5</v>
      </c>
      <c r="AE88">
        <v>2011</v>
      </c>
      <c r="AF88" t="s">
        <v>79</v>
      </c>
    </row>
    <row r="89" spans="1:32">
      <c r="A89">
        <v>1000016066</v>
      </c>
      <c r="B89" t="s">
        <v>65</v>
      </c>
      <c r="C89" t="s">
        <v>433</v>
      </c>
      <c r="D89" t="s">
        <v>434</v>
      </c>
      <c r="E89" t="s">
        <v>435</v>
      </c>
      <c r="F89" t="s">
        <v>142</v>
      </c>
      <c r="G89" t="s">
        <v>394</v>
      </c>
      <c r="H89" t="s">
        <v>395</v>
      </c>
      <c r="I89">
        <v>4370000</v>
      </c>
      <c r="J89" t="s">
        <v>72</v>
      </c>
      <c r="K89" t="s">
        <v>313</v>
      </c>
      <c r="L89" t="s">
        <v>74</v>
      </c>
      <c r="R89" t="s">
        <v>65</v>
      </c>
      <c r="S89" t="s">
        <v>436</v>
      </c>
      <c r="T89">
        <v>1044370000</v>
      </c>
      <c r="U89" s="16">
        <v>9702.5147884800008</v>
      </c>
      <c r="V89">
        <v>1129670000</v>
      </c>
      <c r="W89" t="s">
        <v>336</v>
      </c>
      <c r="X89" t="s">
        <v>233</v>
      </c>
      <c r="Y89" t="s">
        <v>81</v>
      </c>
      <c r="Z89" t="s">
        <v>234</v>
      </c>
      <c r="AA89" t="s">
        <v>82</v>
      </c>
      <c r="AB89" t="s">
        <v>437</v>
      </c>
      <c r="AC89">
        <v>40692</v>
      </c>
      <c r="AD89">
        <v>5</v>
      </c>
      <c r="AE89">
        <v>2011</v>
      </c>
      <c r="AF89" t="s">
        <v>233</v>
      </c>
    </row>
    <row r="90" spans="1:32">
      <c r="A90">
        <v>1000016082</v>
      </c>
      <c r="B90" t="s">
        <v>65</v>
      </c>
      <c r="C90" t="s">
        <v>438</v>
      </c>
      <c r="D90" t="s">
        <v>439</v>
      </c>
      <c r="E90" t="s">
        <v>440</v>
      </c>
      <c r="F90" t="s">
        <v>142</v>
      </c>
      <c r="G90" t="s">
        <v>394</v>
      </c>
      <c r="H90" t="s">
        <v>395</v>
      </c>
      <c r="I90">
        <v>4070272</v>
      </c>
      <c r="J90" t="s">
        <v>72</v>
      </c>
      <c r="K90" t="s">
        <v>243</v>
      </c>
      <c r="L90" t="s">
        <v>74</v>
      </c>
      <c r="M90">
        <v>43</v>
      </c>
      <c r="N90" t="s">
        <v>202</v>
      </c>
      <c r="O90">
        <v>41946</v>
      </c>
      <c r="P90">
        <v>11</v>
      </c>
      <c r="Q90" s="16">
        <v>2014</v>
      </c>
      <c r="R90" t="s">
        <v>76</v>
      </c>
      <c r="S90" t="s">
        <v>288</v>
      </c>
      <c r="T90">
        <v>443457600</v>
      </c>
      <c r="U90" s="16">
        <v>4119.8559151104</v>
      </c>
      <c r="V90">
        <v>57100000</v>
      </c>
      <c r="W90" t="s">
        <v>301</v>
      </c>
      <c r="X90" t="s">
        <v>79</v>
      </c>
      <c r="Y90" t="s">
        <v>80</v>
      </c>
      <c r="Z90" t="s">
        <v>81</v>
      </c>
      <c r="AA90" t="s">
        <v>82</v>
      </c>
      <c r="AB90" t="s">
        <v>441</v>
      </c>
      <c r="AC90">
        <v>40693</v>
      </c>
      <c r="AD90">
        <v>5</v>
      </c>
      <c r="AE90">
        <v>2011</v>
      </c>
      <c r="AF90" t="s">
        <v>79</v>
      </c>
    </row>
    <row r="91" spans="1:32">
      <c r="A91">
        <v>1000016213</v>
      </c>
      <c r="B91" t="s">
        <v>65</v>
      </c>
      <c r="C91" t="s">
        <v>442</v>
      </c>
      <c r="D91" t="s">
        <v>443</v>
      </c>
      <c r="E91" t="s">
        <v>356</v>
      </c>
      <c r="F91" t="s">
        <v>69</v>
      </c>
      <c r="G91" t="s">
        <v>220</v>
      </c>
      <c r="H91" t="s">
        <v>71</v>
      </c>
      <c r="I91">
        <v>8060688</v>
      </c>
      <c r="J91" t="s">
        <v>72</v>
      </c>
      <c r="K91" t="s">
        <v>226</v>
      </c>
      <c r="L91" t="s">
        <v>74</v>
      </c>
      <c r="M91">
        <v>72</v>
      </c>
      <c r="N91" t="s">
        <v>75</v>
      </c>
      <c r="O91">
        <v>41487</v>
      </c>
      <c r="P91">
        <v>8</v>
      </c>
      <c r="Q91" s="16">
        <v>2013</v>
      </c>
      <c r="R91" t="s">
        <v>76</v>
      </c>
      <c r="S91" t="s">
        <v>250</v>
      </c>
      <c r="T91">
        <v>213402100</v>
      </c>
      <c r="U91" s="16">
        <v>1982.5703832384002</v>
      </c>
      <c r="V91">
        <v>1023830000</v>
      </c>
      <c r="W91" t="s">
        <v>444</v>
      </c>
      <c r="X91" t="s">
        <v>79</v>
      </c>
      <c r="Y91" t="s">
        <v>80</v>
      </c>
      <c r="Z91" t="s">
        <v>445</v>
      </c>
      <c r="AA91" t="s">
        <v>106</v>
      </c>
      <c r="AB91" t="s">
        <v>446</v>
      </c>
      <c r="AC91">
        <v>40700</v>
      </c>
      <c r="AD91">
        <v>6</v>
      </c>
      <c r="AE91">
        <v>2011</v>
      </c>
      <c r="AF91" t="s">
        <v>79</v>
      </c>
    </row>
    <row r="92" spans="1:32">
      <c r="A92">
        <v>1000016341</v>
      </c>
      <c r="B92" t="s">
        <v>65</v>
      </c>
      <c r="C92" t="s">
        <v>447</v>
      </c>
      <c r="D92" t="s">
        <v>448</v>
      </c>
      <c r="E92" t="s">
        <v>449</v>
      </c>
      <c r="F92" t="s">
        <v>69</v>
      </c>
      <c r="G92" t="s">
        <v>220</v>
      </c>
      <c r="H92" t="s">
        <v>71</v>
      </c>
      <c r="I92">
        <v>9340000</v>
      </c>
      <c r="J92" t="s">
        <v>72</v>
      </c>
      <c r="K92" t="s">
        <v>226</v>
      </c>
      <c r="L92" t="s">
        <v>74</v>
      </c>
      <c r="M92">
        <v>67</v>
      </c>
      <c r="N92" t="s">
        <v>75</v>
      </c>
      <c r="O92">
        <v>41393</v>
      </c>
      <c r="P92">
        <v>4</v>
      </c>
      <c r="Q92" s="16">
        <v>2013</v>
      </c>
      <c r="R92" t="s">
        <v>76</v>
      </c>
      <c r="S92" t="s">
        <v>288</v>
      </c>
      <c r="T92">
        <v>23803300</v>
      </c>
      <c r="U92" s="16">
        <v>221.13989320320002</v>
      </c>
      <c r="V92">
        <v>879190000</v>
      </c>
      <c r="W92" t="s">
        <v>227</v>
      </c>
      <c r="X92" t="s">
        <v>450</v>
      </c>
      <c r="Y92" t="s">
        <v>81</v>
      </c>
      <c r="Z92" t="s">
        <v>81</v>
      </c>
      <c r="AA92" t="s">
        <v>82</v>
      </c>
      <c r="AB92" t="s">
        <v>451</v>
      </c>
      <c r="AC92">
        <v>40704</v>
      </c>
      <c r="AD92">
        <v>6</v>
      </c>
      <c r="AE92">
        <v>2011</v>
      </c>
      <c r="AF92" t="s">
        <v>450</v>
      </c>
    </row>
    <row r="93" spans="1:32">
      <c r="A93">
        <v>1000016345</v>
      </c>
      <c r="B93" t="s">
        <v>65</v>
      </c>
      <c r="C93" t="s">
        <v>452</v>
      </c>
      <c r="D93" t="s">
        <v>453</v>
      </c>
      <c r="E93" t="s">
        <v>114</v>
      </c>
      <c r="F93" t="s">
        <v>69</v>
      </c>
      <c r="G93" t="s">
        <v>220</v>
      </c>
      <c r="H93" t="s">
        <v>71</v>
      </c>
      <c r="I93">
        <v>8580000</v>
      </c>
      <c r="J93" t="s">
        <v>72</v>
      </c>
      <c r="K93" t="s">
        <v>243</v>
      </c>
      <c r="L93" t="s">
        <v>74</v>
      </c>
      <c r="R93" t="s">
        <v>65</v>
      </c>
      <c r="S93" t="s">
        <v>305</v>
      </c>
      <c r="T93">
        <v>4140870000</v>
      </c>
      <c r="U93" s="16">
        <v>38469.941124480007</v>
      </c>
      <c r="W93" t="s">
        <v>251</v>
      </c>
      <c r="X93" t="s">
        <v>79</v>
      </c>
      <c r="Y93" t="s">
        <v>80</v>
      </c>
      <c r="Z93" t="s">
        <v>81</v>
      </c>
      <c r="AA93" t="s">
        <v>82</v>
      </c>
      <c r="AB93" t="s">
        <v>454</v>
      </c>
      <c r="AC93">
        <v>40704</v>
      </c>
      <c r="AD93">
        <v>6</v>
      </c>
      <c r="AE93">
        <v>2011</v>
      </c>
      <c r="AF93" t="s">
        <v>79</v>
      </c>
    </row>
    <row r="94" spans="1:32">
      <c r="A94">
        <v>1000016346</v>
      </c>
      <c r="B94" t="s">
        <v>65</v>
      </c>
      <c r="C94" t="s">
        <v>455</v>
      </c>
      <c r="D94" t="s">
        <v>456</v>
      </c>
      <c r="E94" t="s">
        <v>457</v>
      </c>
      <c r="F94" t="s">
        <v>163</v>
      </c>
      <c r="G94" t="s">
        <v>372</v>
      </c>
      <c r="H94" t="s">
        <v>373</v>
      </c>
      <c r="I94">
        <v>0</v>
      </c>
      <c r="J94" t="s">
        <v>72</v>
      </c>
      <c r="K94" t="s">
        <v>313</v>
      </c>
      <c r="L94" t="s">
        <v>74</v>
      </c>
      <c r="M94">
        <v>43</v>
      </c>
      <c r="N94" t="s">
        <v>202</v>
      </c>
      <c r="O94">
        <v>41557</v>
      </c>
      <c r="P94">
        <v>10</v>
      </c>
      <c r="Q94" s="16">
        <v>2013</v>
      </c>
      <c r="R94" t="s">
        <v>76</v>
      </c>
      <c r="S94" t="s">
        <v>458</v>
      </c>
      <c r="T94">
        <v>682881900</v>
      </c>
      <c r="U94" s="16">
        <v>6344.1804470976003</v>
      </c>
      <c r="V94">
        <v>760550000</v>
      </c>
      <c r="W94" t="s">
        <v>336</v>
      </c>
      <c r="X94" t="s">
        <v>233</v>
      </c>
      <c r="Y94" t="s">
        <v>81</v>
      </c>
      <c r="Z94" t="s">
        <v>234</v>
      </c>
      <c r="AA94" t="s">
        <v>82</v>
      </c>
      <c r="AB94" t="s">
        <v>459</v>
      </c>
      <c r="AC94">
        <v>40704</v>
      </c>
      <c r="AD94">
        <v>6</v>
      </c>
      <c r="AE94">
        <v>2011</v>
      </c>
      <c r="AF94" t="s">
        <v>233</v>
      </c>
    </row>
    <row r="95" spans="1:32">
      <c r="A95">
        <v>1000016459</v>
      </c>
      <c r="B95" t="s">
        <v>65</v>
      </c>
      <c r="C95" t="s">
        <v>460</v>
      </c>
      <c r="D95" t="s">
        <v>461</v>
      </c>
      <c r="E95" t="s">
        <v>114</v>
      </c>
      <c r="F95" t="s">
        <v>69</v>
      </c>
      <c r="G95" t="s">
        <v>220</v>
      </c>
      <c r="H95" t="s">
        <v>71</v>
      </c>
      <c r="I95">
        <v>0</v>
      </c>
      <c r="J95" t="s">
        <v>72</v>
      </c>
      <c r="K95" t="s">
        <v>243</v>
      </c>
      <c r="L95" t="s">
        <v>74</v>
      </c>
      <c r="R95" t="s">
        <v>65</v>
      </c>
      <c r="S95" t="s">
        <v>250</v>
      </c>
      <c r="T95">
        <v>6570250000</v>
      </c>
      <c r="U95" s="16">
        <v>61039.619856000005</v>
      </c>
      <c r="V95" t="s">
        <v>462</v>
      </c>
      <c r="W95" t="s">
        <v>301</v>
      </c>
      <c r="X95" t="s">
        <v>79</v>
      </c>
      <c r="Y95" t="s">
        <v>80</v>
      </c>
      <c r="Z95" t="s">
        <v>81</v>
      </c>
      <c r="AA95" t="s">
        <v>82</v>
      </c>
      <c r="AB95" t="s">
        <v>405</v>
      </c>
      <c r="AC95">
        <v>40709</v>
      </c>
      <c r="AD95">
        <v>6</v>
      </c>
      <c r="AE95">
        <v>2011</v>
      </c>
      <c r="AF95" t="s">
        <v>79</v>
      </c>
    </row>
    <row r="96" spans="1:32">
      <c r="A96">
        <v>1000016677</v>
      </c>
      <c r="B96" t="s">
        <v>65</v>
      </c>
      <c r="C96" t="s">
        <v>463</v>
      </c>
      <c r="D96" t="s">
        <v>464</v>
      </c>
      <c r="E96" t="s">
        <v>114</v>
      </c>
      <c r="F96" t="s">
        <v>69</v>
      </c>
      <c r="G96" t="s">
        <v>220</v>
      </c>
      <c r="H96" t="s">
        <v>71</v>
      </c>
      <c r="I96">
        <v>1111111</v>
      </c>
      <c r="J96" t="s">
        <v>72</v>
      </c>
      <c r="K96" t="s">
        <v>243</v>
      </c>
      <c r="L96" t="s">
        <v>74</v>
      </c>
      <c r="M96">
        <v>54</v>
      </c>
      <c r="N96" t="s">
        <v>103</v>
      </c>
      <c r="O96">
        <v>41948</v>
      </c>
      <c r="P96">
        <v>11</v>
      </c>
      <c r="Q96" s="16">
        <v>2014</v>
      </c>
      <c r="R96" t="s">
        <v>76</v>
      </c>
      <c r="S96" t="s">
        <v>305</v>
      </c>
      <c r="T96">
        <v>1384124500</v>
      </c>
      <c r="U96" s="16">
        <v>12858.937378848001</v>
      </c>
      <c r="V96">
        <v>647420000</v>
      </c>
      <c r="W96" t="s">
        <v>316</v>
      </c>
      <c r="X96" t="s">
        <v>79</v>
      </c>
      <c r="Y96" t="s">
        <v>80</v>
      </c>
      <c r="Z96" t="s">
        <v>81</v>
      </c>
      <c r="AA96" t="s">
        <v>82</v>
      </c>
      <c r="AB96" t="s">
        <v>465</v>
      </c>
      <c r="AC96">
        <v>40717</v>
      </c>
      <c r="AD96">
        <v>6</v>
      </c>
      <c r="AE96">
        <v>2011</v>
      </c>
      <c r="AF96" t="s">
        <v>79</v>
      </c>
    </row>
    <row r="97" spans="1:32">
      <c r="A97">
        <v>1000016848</v>
      </c>
      <c r="B97" t="s">
        <v>65</v>
      </c>
      <c r="C97" t="s">
        <v>466</v>
      </c>
      <c r="D97" t="s">
        <v>467</v>
      </c>
      <c r="E97" t="s">
        <v>114</v>
      </c>
      <c r="F97" t="s">
        <v>69</v>
      </c>
      <c r="G97" t="s">
        <v>220</v>
      </c>
      <c r="H97" t="s">
        <v>71</v>
      </c>
      <c r="I97">
        <v>1111111</v>
      </c>
      <c r="J97" t="s">
        <v>72</v>
      </c>
      <c r="K97" t="s">
        <v>226</v>
      </c>
      <c r="L97" t="s">
        <v>74</v>
      </c>
      <c r="M97">
        <v>55</v>
      </c>
      <c r="N97" t="s">
        <v>103</v>
      </c>
      <c r="O97">
        <v>41773</v>
      </c>
      <c r="P97">
        <v>5</v>
      </c>
      <c r="Q97" s="16">
        <v>2014</v>
      </c>
      <c r="R97" t="s">
        <v>76</v>
      </c>
      <c r="S97" t="s">
        <v>468</v>
      </c>
      <c r="T97">
        <v>803487900</v>
      </c>
      <c r="U97" s="16">
        <v>7464.6468513216005</v>
      </c>
      <c r="V97">
        <v>294920000</v>
      </c>
      <c r="W97" t="s">
        <v>367</v>
      </c>
      <c r="X97" t="s">
        <v>98</v>
      </c>
      <c r="Y97" t="s">
        <v>171</v>
      </c>
      <c r="Z97" t="s">
        <v>98</v>
      </c>
      <c r="AA97" t="s">
        <v>98</v>
      </c>
      <c r="AB97" t="s">
        <v>469</v>
      </c>
      <c r="AC97">
        <v>40725</v>
      </c>
      <c r="AD97">
        <v>7</v>
      </c>
      <c r="AE97">
        <v>2011</v>
      </c>
      <c r="AF97" t="s">
        <v>98</v>
      </c>
    </row>
    <row r="98" spans="1:32">
      <c r="A98">
        <v>1000017222</v>
      </c>
      <c r="B98" t="s">
        <v>65</v>
      </c>
      <c r="C98" t="s">
        <v>470</v>
      </c>
      <c r="D98" t="s">
        <v>471</v>
      </c>
      <c r="E98" t="s">
        <v>114</v>
      </c>
      <c r="F98" t="s">
        <v>69</v>
      </c>
      <c r="G98" t="s">
        <v>220</v>
      </c>
      <c r="H98" t="s">
        <v>71</v>
      </c>
      <c r="I98">
        <v>1111111</v>
      </c>
      <c r="J98" t="s">
        <v>72</v>
      </c>
      <c r="K98" t="s">
        <v>226</v>
      </c>
      <c r="L98" t="s">
        <v>74</v>
      </c>
      <c r="M98">
        <v>45</v>
      </c>
      <c r="N98" t="s">
        <v>202</v>
      </c>
      <c r="O98">
        <v>41652</v>
      </c>
      <c r="P98">
        <v>1</v>
      </c>
      <c r="Q98" s="16">
        <v>2014</v>
      </c>
      <c r="R98" t="s">
        <v>76</v>
      </c>
      <c r="S98" t="s">
        <v>244</v>
      </c>
      <c r="T98">
        <v>344212400</v>
      </c>
      <c r="U98" s="16">
        <v>3197.8378365696003</v>
      </c>
      <c r="V98">
        <v>668330000</v>
      </c>
      <c r="W98" t="s">
        <v>279</v>
      </c>
      <c r="X98" t="s">
        <v>165</v>
      </c>
      <c r="Y98" t="s">
        <v>80</v>
      </c>
      <c r="Z98" t="s">
        <v>280</v>
      </c>
      <c r="AA98" t="s">
        <v>82</v>
      </c>
      <c r="AB98" t="s">
        <v>273</v>
      </c>
      <c r="AC98">
        <v>40744</v>
      </c>
      <c r="AD98">
        <v>7</v>
      </c>
      <c r="AE98">
        <v>2011</v>
      </c>
      <c r="AF98" t="s">
        <v>165</v>
      </c>
    </row>
    <row r="99" spans="1:32">
      <c r="A99">
        <v>1000017223</v>
      </c>
      <c r="B99" t="s">
        <v>65</v>
      </c>
      <c r="C99" t="s">
        <v>472</v>
      </c>
      <c r="D99" t="s">
        <v>473</v>
      </c>
      <c r="E99" t="s">
        <v>114</v>
      </c>
      <c r="F99" t="s">
        <v>69</v>
      </c>
      <c r="G99" t="s">
        <v>220</v>
      </c>
      <c r="H99" t="s">
        <v>71</v>
      </c>
      <c r="I99">
        <v>111111</v>
      </c>
      <c r="J99" t="s">
        <v>72</v>
      </c>
      <c r="K99" t="s">
        <v>243</v>
      </c>
      <c r="L99" t="s">
        <v>74</v>
      </c>
      <c r="M99">
        <v>55</v>
      </c>
      <c r="N99" t="s">
        <v>103</v>
      </c>
      <c r="O99">
        <v>42158</v>
      </c>
      <c r="P99">
        <v>6</v>
      </c>
      <c r="Q99" s="16">
        <v>2015</v>
      </c>
      <c r="R99" t="s">
        <v>76</v>
      </c>
      <c r="S99" t="s">
        <v>244</v>
      </c>
      <c r="T99">
        <v>350950300</v>
      </c>
      <c r="U99" s="16">
        <v>3260.4349758912003</v>
      </c>
      <c r="V99">
        <v>130010000</v>
      </c>
      <c r="W99" t="s">
        <v>301</v>
      </c>
      <c r="X99" t="s">
        <v>79</v>
      </c>
      <c r="Y99" t="s">
        <v>80</v>
      </c>
      <c r="Z99" t="s">
        <v>81</v>
      </c>
      <c r="AA99" t="s">
        <v>82</v>
      </c>
      <c r="AB99" t="s">
        <v>474</v>
      </c>
      <c r="AC99">
        <v>40744</v>
      </c>
      <c r="AD99">
        <v>7</v>
      </c>
      <c r="AE99">
        <v>2011</v>
      </c>
      <c r="AF99" t="s">
        <v>79</v>
      </c>
    </row>
    <row r="100" spans="1:32">
      <c r="A100">
        <v>1000017435</v>
      </c>
      <c r="B100" t="s">
        <v>65</v>
      </c>
      <c r="C100" t="s">
        <v>475</v>
      </c>
      <c r="D100" t="s">
        <v>476</v>
      </c>
      <c r="E100" t="s">
        <v>114</v>
      </c>
      <c r="F100" t="s">
        <v>69</v>
      </c>
      <c r="G100" t="s">
        <v>220</v>
      </c>
      <c r="H100" t="s">
        <v>71</v>
      </c>
      <c r="I100">
        <v>7500015</v>
      </c>
      <c r="J100" t="s">
        <v>72</v>
      </c>
      <c r="K100" t="s">
        <v>243</v>
      </c>
      <c r="L100" t="s">
        <v>74</v>
      </c>
      <c r="M100">
        <v>44</v>
      </c>
      <c r="R100" t="s">
        <v>65</v>
      </c>
      <c r="S100" t="s">
        <v>288</v>
      </c>
      <c r="T100">
        <v>903137500</v>
      </c>
      <c r="U100" s="16">
        <v>8390.4219288000004</v>
      </c>
      <c r="V100">
        <v>173900000</v>
      </c>
      <c r="W100" t="s">
        <v>352</v>
      </c>
      <c r="X100" t="s">
        <v>79</v>
      </c>
      <c r="Y100" t="s">
        <v>80</v>
      </c>
      <c r="Z100" t="s">
        <v>81</v>
      </c>
      <c r="AA100" t="s">
        <v>82</v>
      </c>
      <c r="AB100" t="s">
        <v>477</v>
      </c>
      <c r="AC100">
        <v>40751</v>
      </c>
      <c r="AD100">
        <v>7</v>
      </c>
      <c r="AE100">
        <v>2011</v>
      </c>
      <c r="AF100" t="s">
        <v>79</v>
      </c>
    </row>
    <row r="101" spans="1:32">
      <c r="A101">
        <v>1000017441</v>
      </c>
      <c r="B101" t="s">
        <v>65</v>
      </c>
      <c r="C101" t="s">
        <v>478</v>
      </c>
      <c r="D101" t="s">
        <v>479</v>
      </c>
      <c r="E101" t="s">
        <v>114</v>
      </c>
      <c r="F101" t="s">
        <v>69</v>
      </c>
      <c r="G101" t="s">
        <v>220</v>
      </c>
      <c r="H101" t="s">
        <v>71</v>
      </c>
      <c r="I101">
        <v>7550246</v>
      </c>
      <c r="J101" t="s">
        <v>72</v>
      </c>
      <c r="K101" t="s">
        <v>243</v>
      </c>
      <c r="L101" t="s">
        <v>74</v>
      </c>
      <c r="M101">
        <v>64</v>
      </c>
      <c r="N101" t="s">
        <v>75</v>
      </c>
      <c r="O101">
        <v>42068</v>
      </c>
      <c r="P101">
        <v>3</v>
      </c>
      <c r="Q101" s="16">
        <v>2015</v>
      </c>
      <c r="R101" t="s">
        <v>76</v>
      </c>
      <c r="S101" t="s">
        <v>288</v>
      </c>
      <c r="T101">
        <v>2481304400</v>
      </c>
      <c r="U101" s="16">
        <v>23052.072192537602</v>
      </c>
      <c r="V101">
        <v>306060000</v>
      </c>
      <c r="W101" t="s">
        <v>251</v>
      </c>
      <c r="X101" t="s">
        <v>79</v>
      </c>
      <c r="Y101" t="s">
        <v>80</v>
      </c>
      <c r="Z101" t="s">
        <v>81</v>
      </c>
      <c r="AA101" t="s">
        <v>82</v>
      </c>
      <c r="AB101" t="s">
        <v>480</v>
      </c>
      <c r="AC101">
        <v>40752</v>
      </c>
      <c r="AD101">
        <v>7</v>
      </c>
      <c r="AE101">
        <v>2011</v>
      </c>
      <c r="AF101" t="s">
        <v>79</v>
      </c>
    </row>
    <row r="102" spans="1:32">
      <c r="A102">
        <v>1000017493</v>
      </c>
      <c r="B102" t="s">
        <v>65</v>
      </c>
      <c r="C102" t="s">
        <v>481</v>
      </c>
      <c r="D102" t="s">
        <v>482</v>
      </c>
      <c r="E102" t="s">
        <v>483</v>
      </c>
      <c r="F102" t="s">
        <v>69</v>
      </c>
      <c r="G102" t="s">
        <v>220</v>
      </c>
      <c r="H102" t="s">
        <v>71</v>
      </c>
      <c r="I102">
        <v>7690000</v>
      </c>
      <c r="J102" t="s">
        <v>72</v>
      </c>
      <c r="K102" t="s">
        <v>226</v>
      </c>
      <c r="L102" t="s">
        <v>74</v>
      </c>
      <c r="M102">
        <v>42</v>
      </c>
      <c r="N102" t="s">
        <v>202</v>
      </c>
      <c r="O102">
        <v>41732</v>
      </c>
      <c r="P102">
        <v>4</v>
      </c>
      <c r="Q102" s="16">
        <v>2014</v>
      </c>
      <c r="R102" t="s">
        <v>76</v>
      </c>
      <c r="S102" t="s">
        <v>244</v>
      </c>
      <c r="T102">
        <v>105531000</v>
      </c>
      <c r="U102" s="16">
        <v>980.41507142400008</v>
      </c>
      <c r="V102">
        <v>293650000</v>
      </c>
      <c r="W102" t="s">
        <v>484</v>
      </c>
      <c r="X102" t="s">
        <v>105</v>
      </c>
      <c r="Y102" t="s">
        <v>80</v>
      </c>
      <c r="Z102" t="s">
        <v>106</v>
      </c>
      <c r="AA102" t="s">
        <v>106</v>
      </c>
      <c r="AB102" t="s">
        <v>485</v>
      </c>
      <c r="AC102">
        <v>40755</v>
      </c>
      <c r="AD102">
        <v>7</v>
      </c>
      <c r="AE102">
        <v>2011</v>
      </c>
      <c r="AF102" t="s">
        <v>105</v>
      </c>
    </row>
    <row r="103" spans="1:32">
      <c r="A103">
        <v>1000017954</v>
      </c>
      <c r="B103" t="s">
        <v>65</v>
      </c>
      <c r="C103" t="s">
        <v>486</v>
      </c>
      <c r="D103" t="s">
        <v>487</v>
      </c>
      <c r="E103" t="s">
        <v>114</v>
      </c>
      <c r="F103" t="s">
        <v>69</v>
      </c>
      <c r="G103" t="s">
        <v>220</v>
      </c>
      <c r="H103" t="s">
        <v>71</v>
      </c>
      <c r="I103">
        <v>7560742</v>
      </c>
      <c r="J103" t="s">
        <v>72</v>
      </c>
      <c r="K103" t="s">
        <v>300</v>
      </c>
      <c r="L103" t="s">
        <v>201</v>
      </c>
      <c r="M103">
        <v>67</v>
      </c>
      <c r="N103" t="s">
        <v>75</v>
      </c>
      <c r="O103">
        <v>41570</v>
      </c>
      <c r="P103">
        <v>10</v>
      </c>
      <c r="Q103" s="16">
        <v>2013</v>
      </c>
      <c r="R103" t="s">
        <v>76</v>
      </c>
      <c r="S103" t="s">
        <v>244</v>
      </c>
      <c r="T103">
        <v>278362400</v>
      </c>
      <c r="U103" s="16">
        <v>2586.0713181696001</v>
      </c>
      <c r="W103" t="s">
        <v>301</v>
      </c>
      <c r="X103" t="s">
        <v>79</v>
      </c>
      <c r="Y103" t="s">
        <v>80</v>
      </c>
      <c r="Z103" t="s">
        <v>81</v>
      </c>
      <c r="AA103" t="s">
        <v>82</v>
      </c>
      <c r="AB103" t="s">
        <v>488</v>
      </c>
      <c r="AC103">
        <v>40773</v>
      </c>
      <c r="AD103">
        <v>8</v>
      </c>
      <c r="AE103">
        <v>2011</v>
      </c>
      <c r="AF103" t="s">
        <v>79</v>
      </c>
    </row>
    <row r="104" spans="1:32">
      <c r="A104">
        <v>1000018215</v>
      </c>
      <c r="B104" t="s">
        <v>65</v>
      </c>
      <c r="C104" t="s">
        <v>489</v>
      </c>
      <c r="D104" t="s">
        <v>490</v>
      </c>
      <c r="E104" t="s">
        <v>114</v>
      </c>
      <c r="F104" t="s">
        <v>69</v>
      </c>
      <c r="G104" t="s">
        <v>220</v>
      </c>
      <c r="H104" t="s">
        <v>71</v>
      </c>
      <c r="I104">
        <v>8340515</v>
      </c>
      <c r="J104" t="s">
        <v>72</v>
      </c>
      <c r="K104" t="s">
        <v>243</v>
      </c>
      <c r="L104" t="s">
        <v>74</v>
      </c>
      <c r="R104" t="s">
        <v>65</v>
      </c>
      <c r="S104" t="s">
        <v>288</v>
      </c>
      <c r="T104">
        <v>5096577500</v>
      </c>
      <c r="U104" s="16">
        <v>47348.754334560006</v>
      </c>
      <c r="V104">
        <v>385010000</v>
      </c>
      <c r="W104" t="s">
        <v>251</v>
      </c>
      <c r="X104" t="s">
        <v>79</v>
      </c>
      <c r="Y104" t="s">
        <v>80</v>
      </c>
      <c r="Z104" t="s">
        <v>81</v>
      </c>
      <c r="AA104" t="s">
        <v>82</v>
      </c>
      <c r="AB104" t="s">
        <v>491</v>
      </c>
      <c r="AC104">
        <v>40784</v>
      </c>
      <c r="AD104">
        <v>8</v>
      </c>
      <c r="AE104">
        <v>2011</v>
      </c>
      <c r="AF104" t="s">
        <v>79</v>
      </c>
    </row>
    <row r="105" spans="1:32">
      <c r="A105">
        <v>1000018331</v>
      </c>
      <c r="B105" t="s">
        <v>65</v>
      </c>
      <c r="C105" t="s">
        <v>492</v>
      </c>
      <c r="D105" t="s">
        <v>493</v>
      </c>
      <c r="E105" t="s">
        <v>483</v>
      </c>
      <c r="F105" t="s">
        <v>69</v>
      </c>
      <c r="G105" t="s">
        <v>220</v>
      </c>
      <c r="H105" t="s">
        <v>71</v>
      </c>
      <c r="I105">
        <v>7690342</v>
      </c>
      <c r="J105" t="s">
        <v>72</v>
      </c>
      <c r="K105" t="s">
        <v>226</v>
      </c>
      <c r="L105" t="s">
        <v>74</v>
      </c>
      <c r="M105">
        <v>32</v>
      </c>
      <c r="R105" t="s">
        <v>65</v>
      </c>
      <c r="S105" t="s">
        <v>244</v>
      </c>
      <c r="T105">
        <v>1614345000</v>
      </c>
      <c r="U105" s="16">
        <v>14997.75581088</v>
      </c>
      <c r="V105">
        <v>978900000</v>
      </c>
      <c r="W105" t="s">
        <v>251</v>
      </c>
      <c r="X105" t="s">
        <v>79</v>
      </c>
      <c r="Y105" t="s">
        <v>80</v>
      </c>
      <c r="Z105" t="s">
        <v>81</v>
      </c>
      <c r="AA105" t="s">
        <v>82</v>
      </c>
      <c r="AB105" t="s">
        <v>494</v>
      </c>
      <c r="AC105">
        <v>40790</v>
      </c>
      <c r="AD105">
        <v>9</v>
      </c>
      <c r="AE105">
        <v>2011</v>
      </c>
      <c r="AF105" t="s">
        <v>79</v>
      </c>
    </row>
    <row r="106" spans="1:32">
      <c r="A106">
        <v>1000018332</v>
      </c>
      <c r="B106" t="s">
        <v>65</v>
      </c>
      <c r="C106" t="s">
        <v>495</v>
      </c>
      <c r="D106" t="s">
        <v>496</v>
      </c>
      <c r="E106" t="s">
        <v>292</v>
      </c>
      <c r="F106" t="s">
        <v>69</v>
      </c>
      <c r="G106" t="s">
        <v>220</v>
      </c>
      <c r="H106" t="s">
        <v>71</v>
      </c>
      <c r="I106">
        <v>7510030</v>
      </c>
      <c r="J106" t="s">
        <v>72</v>
      </c>
      <c r="K106" t="s">
        <v>243</v>
      </c>
      <c r="L106" t="s">
        <v>74</v>
      </c>
      <c r="R106" t="s">
        <v>65</v>
      </c>
      <c r="S106" t="s">
        <v>244</v>
      </c>
      <c r="T106">
        <v>717787700</v>
      </c>
      <c r="U106" s="16">
        <v>6668.465940460801</v>
      </c>
      <c r="V106">
        <v>148970000</v>
      </c>
      <c r="W106" t="s">
        <v>251</v>
      </c>
      <c r="X106" t="s">
        <v>79</v>
      </c>
      <c r="Y106" t="s">
        <v>80</v>
      </c>
      <c r="Z106" t="s">
        <v>81</v>
      </c>
      <c r="AA106" t="s">
        <v>82</v>
      </c>
      <c r="AB106" t="s">
        <v>497</v>
      </c>
      <c r="AC106">
        <v>40790</v>
      </c>
      <c r="AD106">
        <v>9</v>
      </c>
      <c r="AE106">
        <v>2011</v>
      </c>
      <c r="AF106" t="s">
        <v>79</v>
      </c>
    </row>
    <row r="107" spans="1:32">
      <c r="A107">
        <v>1000018333</v>
      </c>
      <c r="B107" t="s">
        <v>65</v>
      </c>
      <c r="C107" t="s">
        <v>498</v>
      </c>
      <c r="D107" t="s">
        <v>499</v>
      </c>
      <c r="E107" t="s">
        <v>500</v>
      </c>
      <c r="F107" t="s">
        <v>69</v>
      </c>
      <c r="G107" t="s">
        <v>220</v>
      </c>
      <c r="H107" t="s">
        <v>71</v>
      </c>
      <c r="I107">
        <v>7550217</v>
      </c>
      <c r="J107" t="s">
        <v>72</v>
      </c>
      <c r="K107" t="s">
        <v>243</v>
      </c>
      <c r="L107" t="s">
        <v>74</v>
      </c>
      <c r="M107">
        <v>60</v>
      </c>
      <c r="N107" t="s">
        <v>75</v>
      </c>
      <c r="O107">
        <v>43187</v>
      </c>
      <c r="P107">
        <v>3</v>
      </c>
      <c r="Q107" s="16">
        <v>2018</v>
      </c>
      <c r="R107" t="s">
        <v>76</v>
      </c>
      <c r="S107" t="s">
        <v>501</v>
      </c>
      <c r="T107">
        <v>1660703500</v>
      </c>
      <c r="U107" s="16">
        <v>15428.440368864001</v>
      </c>
      <c r="V107">
        <v>277210000</v>
      </c>
      <c r="W107" t="s">
        <v>251</v>
      </c>
      <c r="X107" t="s">
        <v>79</v>
      </c>
      <c r="Y107" t="s">
        <v>80</v>
      </c>
      <c r="Z107" t="s">
        <v>81</v>
      </c>
      <c r="AA107" t="s">
        <v>82</v>
      </c>
      <c r="AB107" t="s">
        <v>502</v>
      </c>
      <c r="AC107">
        <v>40790</v>
      </c>
      <c r="AD107">
        <v>9</v>
      </c>
      <c r="AE107">
        <v>2011</v>
      </c>
      <c r="AF107" t="s">
        <v>79</v>
      </c>
    </row>
    <row r="108" spans="1:32">
      <c r="A108">
        <v>1000018334</v>
      </c>
      <c r="B108" t="s">
        <v>65</v>
      </c>
      <c r="C108" t="s">
        <v>503</v>
      </c>
      <c r="D108" t="s">
        <v>504</v>
      </c>
      <c r="E108" t="s">
        <v>483</v>
      </c>
      <c r="F108" t="s">
        <v>69</v>
      </c>
      <c r="G108" t="s">
        <v>220</v>
      </c>
      <c r="H108" t="s">
        <v>71</v>
      </c>
      <c r="I108">
        <v>7710072</v>
      </c>
      <c r="J108" t="s">
        <v>72</v>
      </c>
      <c r="K108" t="s">
        <v>226</v>
      </c>
      <c r="L108" t="s">
        <v>74</v>
      </c>
      <c r="M108">
        <v>60</v>
      </c>
      <c r="N108" t="s">
        <v>75</v>
      </c>
      <c r="O108">
        <v>41498</v>
      </c>
      <c r="P108">
        <v>8</v>
      </c>
      <c r="Q108" s="16">
        <v>2013</v>
      </c>
      <c r="R108" t="s">
        <v>76</v>
      </c>
      <c r="S108" t="s">
        <v>262</v>
      </c>
      <c r="T108">
        <v>1310074500</v>
      </c>
      <c r="U108" s="16">
        <v>12170.990367648001</v>
      </c>
      <c r="V108">
        <v>466650000</v>
      </c>
      <c r="W108" t="s">
        <v>367</v>
      </c>
      <c r="X108" t="s">
        <v>98</v>
      </c>
      <c r="Y108" t="s">
        <v>171</v>
      </c>
      <c r="Z108" t="s">
        <v>98</v>
      </c>
      <c r="AA108" t="s">
        <v>98</v>
      </c>
      <c r="AB108" t="s">
        <v>505</v>
      </c>
      <c r="AC108">
        <v>40790</v>
      </c>
      <c r="AD108">
        <v>9</v>
      </c>
      <c r="AE108">
        <v>2011</v>
      </c>
      <c r="AF108" t="s">
        <v>98</v>
      </c>
    </row>
    <row r="109" spans="1:32">
      <c r="A109">
        <v>1000018335</v>
      </c>
      <c r="B109" t="s">
        <v>65</v>
      </c>
      <c r="C109" t="s">
        <v>506</v>
      </c>
      <c r="D109" t="s">
        <v>507</v>
      </c>
      <c r="E109" t="s">
        <v>483</v>
      </c>
      <c r="F109" t="s">
        <v>69</v>
      </c>
      <c r="G109" t="s">
        <v>220</v>
      </c>
      <c r="H109" t="s">
        <v>71</v>
      </c>
      <c r="I109">
        <v>7700470</v>
      </c>
      <c r="J109" t="s">
        <v>72</v>
      </c>
      <c r="K109" t="s">
        <v>243</v>
      </c>
      <c r="L109" t="s">
        <v>74</v>
      </c>
      <c r="R109" t="s">
        <v>65</v>
      </c>
      <c r="S109" t="s">
        <v>244</v>
      </c>
      <c r="T109">
        <v>9500000000</v>
      </c>
      <c r="U109" s="16">
        <v>88257.888000000006</v>
      </c>
      <c r="W109" t="s">
        <v>508</v>
      </c>
      <c r="X109" t="s">
        <v>105</v>
      </c>
      <c r="Y109" t="s">
        <v>80</v>
      </c>
      <c r="Z109" t="s">
        <v>135</v>
      </c>
      <c r="AA109" t="s">
        <v>106</v>
      </c>
      <c r="AB109" t="s">
        <v>509</v>
      </c>
      <c r="AC109">
        <v>40790</v>
      </c>
      <c r="AD109">
        <v>9</v>
      </c>
      <c r="AE109">
        <v>2011</v>
      </c>
      <c r="AF109" t="s">
        <v>105</v>
      </c>
    </row>
    <row r="110" spans="1:32">
      <c r="A110">
        <v>1000018456</v>
      </c>
      <c r="B110" t="s">
        <v>65</v>
      </c>
      <c r="C110" t="s">
        <v>510</v>
      </c>
      <c r="D110" t="s">
        <v>511</v>
      </c>
      <c r="E110" t="s">
        <v>114</v>
      </c>
      <c r="F110" t="s">
        <v>69</v>
      </c>
      <c r="G110" t="s">
        <v>220</v>
      </c>
      <c r="H110" t="s">
        <v>71</v>
      </c>
      <c r="I110">
        <v>8970040</v>
      </c>
      <c r="J110" t="s">
        <v>72</v>
      </c>
      <c r="K110" t="s">
        <v>313</v>
      </c>
      <c r="L110" t="s">
        <v>74</v>
      </c>
      <c r="R110" t="s">
        <v>65</v>
      </c>
      <c r="S110" t="s">
        <v>238</v>
      </c>
      <c r="T110">
        <v>382330000</v>
      </c>
      <c r="U110" s="16">
        <v>3551.9619283200004</v>
      </c>
      <c r="W110" t="s">
        <v>512</v>
      </c>
      <c r="X110" t="s">
        <v>233</v>
      </c>
      <c r="Y110" t="s">
        <v>81</v>
      </c>
      <c r="Z110" t="s">
        <v>234</v>
      </c>
      <c r="AA110" t="s">
        <v>82</v>
      </c>
      <c r="AB110" t="s">
        <v>513</v>
      </c>
      <c r="AC110">
        <v>40795</v>
      </c>
      <c r="AD110">
        <v>9</v>
      </c>
      <c r="AE110">
        <v>2011</v>
      </c>
      <c r="AF110" t="s">
        <v>233</v>
      </c>
    </row>
    <row r="111" spans="1:32">
      <c r="A111">
        <v>1000018482</v>
      </c>
      <c r="B111" t="s">
        <v>65</v>
      </c>
      <c r="C111" t="s">
        <v>514</v>
      </c>
      <c r="D111" t="s">
        <v>515</v>
      </c>
      <c r="E111" t="s">
        <v>114</v>
      </c>
      <c r="F111" t="s">
        <v>69</v>
      </c>
      <c r="G111" t="s">
        <v>220</v>
      </c>
      <c r="H111" t="s">
        <v>71</v>
      </c>
      <c r="I111">
        <v>1111111</v>
      </c>
      <c r="J111" t="s">
        <v>72</v>
      </c>
      <c r="K111" t="s">
        <v>226</v>
      </c>
      <c r="L111" t="s">
        <v>74</v>
      </c>
      <c r="M111">
        <v>53</v>
      </c>
      <c r="N111" t="s">
        <v>103</v>
      </c>
      <c r="O111">
        <v>42167</v>
      </c>
      <c r="P111">
        <v>6</v>
      </c>
      <c r="Q111" s="16">
        <v>2015</v>
      </c>
      <c r="R111" t="s">
        <v>76</v>
      </c>
      <c r="S111" t="s">
        <v>468</v>
      </c>
      <c r="T111">
        <v>241079900</v>
      </c>
      <c r="U111" s="16">
        <v>2239.7055592896004</v>
      </c>
      <c r="V111">
        <v>258120000</v>
      </c>
      <c r="W111" t="s">
        <v>516</v>
      </c>
      <c r="X111" t="s">
        <v>98</v>
      </c>
      <c r="Y111" t="s">
        <v>171</v>
      </c>
      <c r="Z111" t="s">
        <v>98</v>
      </c>
      <c r="AA111" t="s">
        <v>98</v>
      </c>
      <c r="AB111" t="s">
        <v>517</v>
      </c>
      <c r="AC111">
        <v>40798</v>
      </c>
      <c r="AD111">
        <v>9</v>
      </c>
      <c r="AE111">
        <v>2011</v>
      </c>
      <c r="AF111" t="s">
        <v>98</v>
      </c>
    </row>
    <row r="112" spans="1:32">
      <c r="A112">
        <v>1000018485</v>
      </c>
      <c r="B112" t="s">
        <v>65</v>
      </c>
      <c r="C112" t="s">
        <v>518</v>
      </c>
      <c r="D112" t="s">
        <v>515</v>
      </c>
      <c r="E112" t="s">
        <v>114</v>
      </c>
      <c r="F112" t="s">
        <v>69</v>
      </c>
      <c r="G112" t="s">
        <v>220</v>
      </c>
      <c r="H112" t="s">
        <v>71</v>
      </c>
      <c r="I112">
        <v>1111111</v>
      </c>
      <c r="J112" t="s">
        <v>72</v>
      </c>
      <c r="K112" t="s">
        <v>226</v>
      </c>
      <c r="L112" t="s">
        <v>74</v>
      </c>
      <c r="M112">
        <v>56</v>
      </c>
      <c r="N112" t="s">
        <v>103</v>
      </c>
      <c r="O112">
        <v>42144</v>
      </c>
      <c r="P112">
        <v>5</v>
      </c>
      <c r="Q112" s="16">
        <v>2015</v>
      </c>
      <c r="R112" t="s">
        <v>76</v>
      </c>
      <c r="S112" t="s">
        <v>468</v>
      </c>
      <c r="T112">
        <v>359384000</v>
      </c>
      <c r="U112" s="16">
        <v>3338.7866127360003</v>
      </c>
      <c r="V112">
        <v>309000000</v>
      </c>
      <c r="W112" t="s">
        <v>516</v>
      </c>
      <c r="X112" t="s">
        <v>98</v>
      </c>
      <c r="Y112" t="s">
        <v>171</v>
      </c>
      <c r="Z112" t="s">
        <v>98</v>
      </c>
      <c r="AA112" t="s">
        <v>98</v>
      </c>
      <c r="AB112" t="s">
        <v>519</v>
      </c>
      <c r="AC112">
        <v>40798</v>
      </c>
      <c r="AD112">
        <v>9</v>
      </c>
      <c r="AE112">
        <v>2011</v>
      </c>
      <c r="AF112" t="s">
        <v>98</v>
      </c>
    </row>
    <row r="113" spans="1:32">
      <c r="A113">
        <v>1000018486</v>
      </c>
      <c r="B113" t="s">
        <v>65</v>
      </c>
      <c r="C113" t="s">
        <v>520</v>
      </c>
      <c r="D113" t="s">
        <v>515</v>
      </c>
      <c r="E113" t="s">
        <v>114</v>
      </c>
      <c r="F113" t="s">
        <v>69</v>
      </c>
      <c r="G113" t="s">
        <v>220</v>
      </c>
      <c r="H113" t="s">
        <v>71</v>
      </c>
      <c r="I113">
        <v>1111111</v>
      </c>
      <c r="J113" t="s">
        <v>72</v>
      </c>
      <c r="K113" t="s">
        <v>226</v>
      </c>
      <c r="L113" t="s">
        <v>74</v>
      </c>
      <c r="M113">
        <v>56</v>
      </c>
      <c r="N113" t="s">
        <v>103</v>
      </c>
      <c r="O113">
        <v>42174</v>
      </c>
      <c r="P113">
        <v>6</v>
      </c>
      <c r="Q113" s="16">
        <v>2015</v>
      </c>
      <c r="R113" t="s">
        <v>76</v>
      </c>
      <c r="S113" t="s">
        <v>468</v>
      </c>
      <c r="T113">
        <v>354850000</v>
      </c>
      <c r="U113" s="16">
        <v>3296.6643744000003</v>
      </c>
      <c r="V113">
        <v>268430000</v>
      </c>
      <c r="W113" t="s">
        <v>516</v>
      </c>
      <c r="X113" t="s">
        <v>98</v>
      </c>
      <c r="Y113" t="s">
        <v>171</v>
      </c>
      <c r="Z113" t="s">
        <v>98</v>
      </c>
      <c r="AA113" t="s">
        <v>98</v>
      </c>
      <c r="AB113" t="s">
        <v>521</v>
      </c>
      <c r="AC113">
        <v>40798</v>
      </c>
      <c r="AD113">
        <v>9</v>
      </c>
      <c r="AE113">
        <v>2011</v>
      </c>
      <c r="AF113" t="s">
        <v>98</v>
      </c>
    </row>
    <row r="114" spans="1:32">
      <c r="A114">
        <v>1000018487</v>
      </c>
      <c r="B114" t="s">
        <v>65</v>
      </c>
      <c r="C114" t="s">
        <v>522</v>
      </c>
      <c r="D114" t="s">
        <v>515</v>
      </c>
      <c r="E114" t="s">
        <v>114</v>
      </c>
      <c r="F114" t="s">
        <v>69</v>
      </c>
      <c r="G114" t="s">
        <v>220</v>
      </c>
      <c r="H114" t="s">
        <v>71</v>
      </c>
      <c r="I114">
        <v>111111</v>
      </c>
      <c r="J114" t="s">
        <v>72</v>
      </c>
      <c r="K114" t="s">
        <v>226</v>
      </c>
      <c r="L114" t="s">
        <v>74</v>
      </c>
      <c r="M114">
        <v>50</v>
      </c>
      <c r="N114" t="s">
        <v>103</v>
      </c>
      <c r="O114">
        <v>41565</v>
      </c>
      <c r="P114">
        <v>10</v>
      </c>
      <c r="Q114" s="16">
        <v>2013</v>
      </c>
      <c r="R114" t="s">
        <v>76</v>
      </c>
      <c r="S114" t="s">
        <v>468</v>
      </c>
      <c r="T114">
        <v>445248800</v>
      </c>
      <c r="U114" s="16">
        <v>4136.4967076352004</v>
      </c>
      <c r="V114">
        <v>352430000</v>
      </c>
      <c r="W114" t="s">
        <v>516</v>
      </c>
      <c r="X114" t="s">
        <v>98</v>
      </c>
      <c r="Y114" t="s">
        <v>171</v>
      </c>
      <c r="Z114" t="s">
        <v>98</v>
      </c>
      <c r="AA114" t="s">
        <v>98</v>
      </c>
      <c r="AB114" t="s">
        <v>523</v>
      </c>
      <c r="AC114">
        <v>40798</v>
      </c>
      <c r="AD114">
        <v>9</v>
      </c>
      <c r="AE114">
        <v>2011</v>
      </c>
      <c r="AF114" t="s">
        <v>98</v>
      </c>
    </row>
    <row r="115" spans="1:32">
      <c r="A115">
        <v>1000018528</v>
      </c>
      <c r="B115" t="s">
        <v>65</v>
      </c>
      <c r="C115" t="s">
        <v>524</v>
      </c>
      <c r="D115" t="s">
        <v>295</v>
      </c>
      <c r="E115" t="s">
        <v>309</v>
      </c>
      <c r="F115" t="s">
        <v>297</v>
      </c>
      <c r="G115" t="s">
        <v>298</v>
      </c>
      <c r="H115" t="s">
        <v>299</v>
      </c>
      <c r="I115">
        <v>1100000</v>
      </c>
      <c r="J115" t="s">
        <v>72</v>
      </c>
      <c r="K115" t="s">
        <v>300</v>
      </c>
      <c r="L115" t="s">
        <v>201</v>
      </c>
      <c r="M115">
        <v>41</v>
      </c>
      <c r="N115" t="s">
        <v>202</v>
      </c>
      <c r="O115">
        <v>41208</v>
      </c>
      <c r="P115">
        <v>10</v>
      </c>
      <c r="Q115" s="16">
        <v>2012</v>
      </c>
      <c r="R115" t="s">
        <v>76</v>
      </c>
      <c r="S115" t="s">
        <v>244</v>
      </c>
      <c r="T115">
        <v>85330000</v>
      </c>
      <c r="U115" s="16">
        <v>792.7416403200001</v>
      </c>
      <c r="W115" t="s">
        <v>301</v>
      </c>
      <c r="X115" t="s">
        <v>79</v>
      </c>
      <c r="Y115" t="s">
        <v>80</v>
      </c>
      <c r="Z115" t="s">
        <v>81</v>
      </c>
      <c r="AA115" t="s">
        <v>82</v>
      </c>
      <c r="AB115" t="s">
        <v>525</v>
      </c>
      <c r="AC115">
        <v>40799</v>
      </c>
      <c r="AD115">
        <v>9</v>
      </c>
      <c r="AE115">
        <v>2011</v>
      </c>
      <c r="AF115" t="s">
        <v>79</v>
      </c>
    </row>
    <row r="116" spans="1:32">
      <c r="A116">
        <v>1000018586</v>
      </c>
      <c r="B116" t="s">
        <v>65</v>
      </c>
      <c r="C116" t="s">
        <v>526</v>
      </c>
      <c r="D116" t="s">
        <v>527</v>
      </c>
      <c r="E116" t="s">
        <v>356</v>
      </c>
      <c r="F116" t="s">
        <v>69</v>
      </c>
      <c r="G116" t="s">
        <v>220</v>
      </c>
      <c r="H116" t="s">
        <v>71</v>
      </c>
      <c r="I116">
        <v>8050000</v>
      </c>
      <c r="J116" t="s">
        <v>72</v>
      </c>
      <c r="K116" t="s">
        <v>226</v>
      </c>
      <c r="L116" t="s">
        <v>74</v>
      </c>
      <c r="M116">
        <v>61</v>
      </c>
      <c r="N116" t="s">
        <v>75</v>
      </c>
      <c r="O116">
        <v>41645</v>
      </c>
      <c r="P116">
        <v>1</v>
      </c>
      <c r="Q116" s="16">
        <v>2014</v>
      </c>
      <c r="R116" t="s">
        <v>76</v>
      </c>
      <c r="S116" t="s">
        <v>250</v>
      </c>
      <c r="T116">
        <v>591570000</v>
      </c>
      <c r="U116" s="16">
        <v>5495.8651372800005</v>
      </c>
      <c r="V116">
        <v>863080000</v>
      </c>
      <c r="W116" t="s">
        <v>284</v>
      </c>
      <c r="X116" t="s">
        <v>165</v>
      </c>
      <c r="Y116" t="s">
        <v>80</v>
      </c>
      <c r="Z116" t="s">
        <v>166</v>
      </c>
      <c r="AA116" t="s">
        <v>82</v>
      </c>
      <c r="AB116" t="s">
        <v>408</v>
      </c>
      <c r="AC116">
        <v>40800</v>
      </c>
      <c r="AD116">
        <v>9</v>
      </c>
      <c r="AE116">
        <v>2011</v>
      </c>
      <c r="AF116" t="s">
        <v>165</v>
      </c>
    </row>
    <row r="117" spans="1:32">
      <c r="A117">
        <v>1000018762</v>
      </c>
      <c r="B117" t="s">
        <v>65</v>
      </c>
      <c r="C117" t="s">
        <v>528</v>
      </c>
      <c r="D117" t="s">
        <v>529</v>
      </c>
      <c r="E117" t="s">
        <v>114</v>
      </c>
      <c r="F117" t="s">
        <v>69</v>
      </c>
      <c r="G117" t="s">
        <v>220</v>
      </c>
      <c r="H117" t="s">
        <v>71</v>
      </c>
      <c r="I117">
        <v>12345</v>
      </c>
      <c r="J117" t="s">
        <v>72</v>
      </c>
      <c r="K117" t="s">
        <v>243</v>
      </c>
      <c r="L117" t="s">
        <v>74</v>
      </c>
      <c r="M117">
        <v>69</v>
      </c>
      <c r="N117" t="s">
        <v>75</v>
      </c>
      <c r="O117">
        <v>42128</v>
      </c>
      <c r="P117">
        <v>5</v>
      </c>
      <c r="Q117" s="16">
        <v>2015</v>
      </c>
      <c r="R117" t="s">
        <v>76</v>
      </c>
      <c r="S117" t="s">
        <v>305</v>
      </c>
      <c r="T117">
        <v>1117329200</v>
      </c>
      <c r="U117" s="16">
        <v>10380.327936076801</v>
      </c>
      <c r="V117">
        <v>437950000</v>
      </c>
      <c r="W117" t="s">
        <v>316</v>
      </c>
      <c r="X117" t="s">
        <v>79</v>
      </c>
      <c r="Y117" t="s">
        <v>80</v>
      </c>
      <c r="Z117" t="s">
        <v>81</v>
      </c>
      <c r="AA117" t="s">
        <v>82</v>
      </c>
      <c r="AB117" t="s">
        <v>530</v>
      </c>
      <c r="AC117">
        <v>40806</v>
      </c>
      <c r="AD117">
        <v>9</v>
      </c>
      <c r="AE117">
        <v>2011</v>
      </c>
      <c r="AF117" t="s">
        <v>79</v>
      </c>
    </row>
    <row r="118" spans="1:32">
      <c r="A118">
        <v>1000018822</v>
      </c>
      <c r="B118" t="s">
        <v>65</v>
      </c>
      <c r="C118" t="s">
        <v>531</v>
      </c>
      <c r="D118" t="s">
        <v>532</v>
      </c>
      <c r="E118" t="s">
        <v>114</v>
      </c>
      <c r="F118" t="s">
        <v>69</v>
      </c>
      <c r="G118" t="s">
        <v>220</v>
      </c>
      <c r="H118" t="s">
        <v>71</v>
      </c>
      <c r="I118">
        <v>7510079</v>
      </c>
      <c r="J118" t="s">
        <v>72</v>
      </c>
      <c r="K118" t="s">
        <v>243</v>
      </c>
      <c r="L118" t="s">
        <v>74</v>
      </c>
      <c r="M118">
        <v>52</v>
      </c>
      <c r="N118" t="s">
        <v>103</v>
      </c>
      <c r="O118">
        <v>41289</v>
      </c>
      <c r="P118">
        <v>1</v>
      </c>
      <c r="Q118" s="16">
        <v>2013</v>
      </c>
      <c r="R118" t="s">
        <v>76</v>
      </c>
      <c r="S118" t="s">
        <v>288</v>
      </c>
      <c r="T118">
        <v>428030000</v>
      </c>
      <c r="U118" s="16">
        <v>3976.5288211200004</v>
      </c>
      <c r="V118">
        <v>114200000</v>
      </c>
      <c r="W118" t="s">
        <v>301</v>
      </c>
      <c r="X118" t="s">
        <v>79</v>
      </c>
      <c r="Y118" t="s">
        <v>80</v>
      </c>
      <c r="Z118" t="s">
        <v>81</v>
      </c>
      <c r="AA118" t="s">
        <v>82</v>
      </c>
      <c r="AB118" t="s">
        <v>533</v>
      </c>
      <c r="AC118">
        <v>40808</v>
      </c>
      <c r="AD118">
        <v>9</v>
      </c>
      <c r="AE118">
        <v>2011</v>
      </c>
      <c r="AF118" t="s">
        <v>79</v>
      </c>
    </row>
    <row r="119" spans="1:32">
      <c r="A119">
        <v>1000019473</v>
      </c>
      <c r="B119" t="s">
        <v>65</v>
      </c>
      <c r="C119" t="s">
        <v>534</v>
      </c>
      <c r="D119" t="s">
        <v>295</v>
      </c>
      <c r="E119" t="s">
        <v>309</v>
      </c>
      <c r="F119" t="s">
        <v>297</v>
      </c>
      <c r="G119" t="s">
        <v>298</v>
      </c>
      <c r="H119" t="s">
        <v>299</v>
      </c>
      <c r="I119">
        <v>1100000</v>
      </c>
      <c r="J119" t="s">
        <v>72</v>
      </c>
      <c r="K119" t="s">
        <v>300</v>
      </c>
      <c r="L119" t="s">
        <v>201</v>
      </c>
      <c r="M119">
        <v>53</v>
      </c>
      <c r="N119" t="s">
        <v>103</v>
      </c>
      <c r="O119">
        <v>41177</v>
      </c>
      <c r="P119">
        <v>9</v>
      </c>
      <c r="Q119" s="16">
        <v>2012</v>
      </c>
      <c r="R119" t="s">
        <v>76</v>
      </c>
      <c r="S119" t="s">
        <v>244</v>
      </c>
      <c r="T119">
        <v>48060000</v>
      </c>
      <c r="U119" s="16">
        <v>446.49201024000001</v>
      </c>
      <c r="W119" t="s">
        <v>301</v>
      </c>
      <c r="X119" t="s">
        <v>79</v>
      </c>
      <c r="Y119" t="s">
        <v>80</v>
      </c>
      <c r="Z119" t="s">
        <v>81</v>
      </c>
      <c r="AA119" t="s">
        <v>82</v>
      </c>
      <c r="AB119" t="s">
        <v>535</v>
      </c>
      <c r="AC119">
        <v>40834</v>
      </c>
      <c r="AD119">
        <v>10</v>
      </c>
      <c r="AE119">
        <v>2011</v>
      </c>
      <c r="AF119" t="s">
        <v>79</v>
      </c>
    </row>
    <row r="120" spans="1:32">
      <c r="A120">
        <v>1000019884</v>
      </c>
      <c r="B120" t="s">
        <v>65</v>
      </c>
      <c r="C120" t="s">
        <v>536</v>
      </c>
      <c r="D120" t="s">
        <v>537</v>
      </c>
      <c r="E120" t="s">
        <v>356</v>
      </c>
      <c r="F120" t="s">
        <v>69</v>
      </c>
      <c r="G120" t="s">
        <v>220</v>
      </c>
      <c r="H120" t="s">
        <v>71</v>
      </c>
      <c r="I120">
        <v>8050000</v>
      </c>
      <c r="J120" t="s">
        <v>72</v>
      </c>
      <c r="K120" t="s">
        <v>226</v>
      </c>
      <c r="L120" t="s">
        <v>74</v>
      </c>
      <c r="M120">
        <v>61</v>
      </c>
      <c r="N120" t="s">
        <v>75</v>
      </c>
      <c r="O120">
        <v>41429</v>
      </c>
      <c r="P120">
        <v>6</v>
      </c>
      <c r="Q120" s="16">
        <v>2013</v>
      </c>
      <c r="R120" t="s">
        <v>76</v>
      </c>
      <c r="S120" t="s">
        <v>250</v>
      </c>
      <c r="T120">
        <v>2501490000</v>
      </c>
      <c r="U120" s="16">
        <v>23239.602552960001</v>
      </c>
      <c r="V120">
        <v>1122950000</v>
      </c>
      <c r="W120" t="s">
        <v>284</v>
      </c>
      <c r="X120" t="s">
        <v>165</v>
      </c>
      <c r="Y120" t="s">
        <v>80</v>
      </c>
      <c r="Z120" t="s">
        <v>166</v>
      </c>
      <c r="AA120" t="s">
        <v>82</v>
      </c>
      <c r="AB120" t="s">
        <v>408</v>
      </c>
      <c r="AC120">
        <v>40849</v>
      </c>
      <c r="AD120">
        <v>11</v>
      </c>
      <c r="AE120">
        <v>2011</v>
      </c>
      <c r="AF120" t="s">
        <v>165</v>
      </c>
    </row>
    <row r="121" spans="1:32">
      <c r="A121">
        <v>1000020269</v>
      </c>
      <c r="B121" t="s">
        <v>76</v>
      </c>
      <c r="C121" t="s">
        <v>225</v>
      </c>
      <c r="D121" t="s">
        <v>225</v>
      </c>
      <c r="E121" t="s">
        <v>225</v>
      </c>
      <c r="F121" t="s">
        <v>225</v>
      </c>
      <c r="G121" t="s">
        <v>220</v>
      </c>
      <c r="H121" t="s">
        <v>71</v>
      </c>
      <c r="I121" t="s">
        <v>225</v>
      </c>
      <c r="J121" t="s">
        <v>72</v>
      </c>
      <c r="K121" t="s">
        <v>226</v>
      </c>
      <c r="L121" t="s">
        <v>74</v>
      </c>
      <c r="M121">
        <v>43</v>
      </c>
      <c r="N121" t="s">
        <v>202</v>
      </c>
      <c r="O121">
        <v>41631</v>
      </c>
      <c r="P121">
        <v>12</v>
      </c>
      <c r="Q121" s="16">
        <v>2013</v>
      </c>
      <c r="R121" t="s">
        <v>76</v>
      </c>
      <c r="S121" t="s">
        <v>225</v>
      </c>
      <c r="T121">
        <v>658926700</v>
      </c>
      <c r="U121" s="16">
        <v>6121.6293567168004</v>
      </c>
      <c r="V121">
        <v>169830000</v>
      </c>
      <c r="W121" t="s">
        <v>251</v>
      </c>
      <c r="X121" t="s">
        <v>79</v>
      </c>
      <c r="Y121" t="s">
        <v>80</v>
      </c>
      <c r="Z121" t="s">
        <v>81</v>
      </c>
      <c r="AA121" t="s">
        <v>82</v>
      </c>
      <c r="AB121" t="s">
        <v>225</v>
      </c>
      <c r="AC121">
        <v>40865</v>
      </c>
      <c r="AD121">
        <v>11</v>
      </c>
      <c r="AE121">
        <v>2011</v>
      </c>
      <c r="AF121" t="s">
        <v>79</v>
      </c>
    </row>
    <row r="122" spans="1:32">
      <c r="A122">
        <v>1000020395</v>
      </c>
      <c r="B122" t="s">
        <v>65</v>
      </c>
      <c r="C122" t="s">
        <v>538</v>
      </c>
      <c r="D122" t="s">
        <v>539</v>
      </c>
      <c r="E122" t="s">
        <v>114</v>
      </c>
      <c r="F122" t="s">
        <v>69</v>
      </c>
      <c r="G122" t="s">
        <v>220</v>
      </c>
      <c r="H122" t="s">
        <v>71</v>
      </c>
      <c r="I122">
        <v>8370110</v>
      </c>
      <c r="J122" t="s">
        <v>72</v>
      </c>
      <c r="K122" t="s">
        <v>313</v>
      </c>
      <c r="L122" t="s">
        <v>74</v>
      </c>
      <c r="M122">
        <v>60</v>
      </c>
      <c r="N122" t="s">
        <v>75</v>
      </c>
      <c r="O122">
        <v>42283</v>
      </c>
      <c r="P122">
        <v>10</v>
      </c>
      <c r="Q122" s="16">
        <v>2015</v>
      </c>
      <c r="R122" t="s">
        <v>76</v>
      </c>
      <c r="S122" t="s">
        <v>238</v>
      </c>
      <c r="T122">
        <v>707434500</v>
      </c>
      <c r="U122" s="16">
        <v>6572.2815650880002</v>
      </c>
      <c r="V122">
        <v>99070000</v>
      </c>
      <c r="W122" t="s">
        <v>239</v>
      </c>
      <c r="X122" t="s">
        <v>233</v>
      </c>
      <c r="Y122" t="s">
        <v>81</v>
      </c>
      <c r="Z122" t="s">
        <v>234</v>
      </c>
      <c r="AA122" t="s">
        <v>82</v>
      </c>
      <c r="AB122" t="s">
        <v>540</v>
      </c>
      <c r="AC122">
        <v>40873</v>
      </c>
      <c r="AD122">
        <v>11</v>
      </c>
      <c r="AE122">
        <v>2011</v>
      </c>
      <c r="AF122" t="s">
        <v>233</v>
      </c>
    </row>
    <row r="123" spans="1:32">
      <c r="A123">
        <v>1000020399</v>
      </c>
      <c r="B123" t="s">
        <v>65</v>
      </c>
      <c r="C123" t="s">
        <v>541</v>
      </c>
      <c r="D123" t="s">
        <v>542</v>
      </c>
      <c r="E123" t="s">
        <v>86</v>
      </c>
      <c r="F123" t="s">
        <v>69</v>
      </c>
      <c r="G123" t="s">
        <v>220</v>
      </c>
      <c r="H123" t="s">
        <v>71</v>
      </c>
      <c r="I123">
        <v>7600269</v>
      </c>
      <c r="J123" t="s">
        <v>72</v>
      </c>
      <c r="K123" t="s">
        <v>243</v>
      </c>
      <c r="L123" t="s">
        <v>74</v>
      </c>
      <c r="R123" t="s">
        <v>65</v>
      </c>
      <c r="S123" t="s">
        <v>288</v>
      </c>
      <c r="T123">
        <v>16000000000</v>
      </c>
      <c r="U123" s="16">
        <v>148644.864</v>
      </c>
      <c r="V123">
        <v>5144500000</v>
      </c>
      <c r="W123" t="s">
        <v>543</v>
      </c>
      <c r="X123" t="s">
        <v>105</v>
      </c>
      <c r="Y123" t="s">
        <v>80</v>
      </c>
      <c r="Z123" t="s">
        <v>135</v>
      </c>
      <c r="AA123" t="s">
        <v>106</v>
      </c>
      <c r="AB123" t="s">
        <v>544</v>
      </c>
      <c r="AC123">
        <v>40874</v>
      </c>
      <c r="AD123">
        <v>11</v>
      </c>
      <c r="AE123">
        <v>2011</v>
      </c>
      <c r="AF123" t="s">
        <v>105</v>
      </c>
    </row>
    <row r="124" spans="1:32">
      <c r="A124">
        <v>1000020491</v>
      </c>
      <c r="B124" t="s">
        <v>65</v>
      </c>
      <c r="C124" t="s">
        <v>545</v>
      </c>
      <c r="D124" t="s">
        <v>546</v>
      </c>
      <c r="E124" t="s">
        <v>114</v>
      </c>
      <c r="F124" t="s">
        <v>69</v>
      </c>
      <c r="G124" t="s">
        <v>220</v>
      </c>
      <c r="H124" t="s">
        <v>71</v>
      </c>
      <c r="I124">
        <v>7560903</v>
      </c>
      <c r="J124" t="s">
        <v>72</v>
      </c>
      <c r="K124" t="s">
        <v>243</v>
      </c>
      <c r="L124" t="s">
        <v>74</v>
      </c>
      <c r="M124">
        <v>73</v>
      </c>
      <c r="N124" t="s">
        <v>75</v>
      </c>
      <c r="O124">
        <v>42439</v>
      </c>
      <c r="P124">
        <v>3</v>
      </c>
      <c r="Q124" s="16">
        <v>2016</v>
      </c>
      <c r="R124" t="s">
        <v>76</v>
      </c>
      <c r="S124" t="s">
        <v>305</v>
      </c>
      <c r="T124">
        <v>2816596500</v>
      </c>
      <c r="U124" s="16">
        <v>26167.037730336004</v>
      </c>
      <c r="V124">
        <v>326650000</v>
      </c>
      <c r="W124" t="s">
        <v>251</v>
      </c>
      <c r="X124" t="s">
        <v>79</v>
      </c>
      <c r="Y124" t="s">
        <v>80</v>
      </c>
      <c r="Z124" t="s">
        <v>81</v>
      </c>
      <c r="AA124" t="s">
        <v>82</v>
      </c>
      <c r="AB124" t="s">
        <v>547</v>
      </c>
      <c r="AC124">
        <v>40877</v>
      </c>
      <c r="AD124">
        <v>11</v>
      </c>
      <c r="AE124">
        <v>2011</v>
      </c>
      <c r="AF124" t="s">
        <v>79</v>
      </c>
    </row>
    <row r="125" spans="1:32">
      <c r="A125">
        <v>1000020631</v>
      </c>
      <c r="B125" t="s">
        <v>65</v>
      </c>
      <c r="C125" t="s">
        <v>548</v>
      </c>
      <c r="D125" t="s">
        <v>549</v>
      </c>
      <c r="E125" t="s">
        <v>550</v>
      </c>
      <c r="F125" t="s">
        <v>551</v>
      </c>
      <c r="G125" t="s">
        <v>552</v>
      </c>
      <c r="H125" t="s">
        <v>553</v>
      </c>
      <c r="I125">
        <v>4810367</v>
      </c>
      <c r="J125" t="s">
        <v>72</v>
      </c>
      <c r="K125" t="s">
        <v>226</v>
      </c>
      <c r="L125" t="s">
        <v>74</v>
      </c>
      <c r="M125">
        <v>55</v>
      </c>
      <c r="N125" t="s">
        <v>103</v>
      </c>
      <c r="O125">
        <v>41596</v>
      </c>
      <c r="P125">
        <v>11</v>
      </c>
      <c r="Q125" s="16">
        <v>2013</v>
      </c>
      <c r="R125" t="s">
        <v>76</v>
      </c>
      <c r="S125" t="s">
        <v>262</v>
      </c>
      <c r="T125">
        <v>490290000</v>
      </c>
      <c r="U125" s="16">
        <v>4554.9431481600004</v>
      </c>
      <c r="V125">
        <v>229050000</v>
      </c>
      <c r="W125" t="s">
        <v>367</v>
      </c>
      <c r="X125" t="s">
        <v>98</v>
      </c>
      <c r="Y125" t="s">
        <v>171</v>
      </c>
      <c r="Z125" t="s">
        <v>98</v>
      </c>
      <c r="AA125" t="s">
        <v>98</v>
      </c>
      <c r="AB125" t="s">
        <v>554</v>
      </c>
      <c r="AC125">
        <v>40883</v>
      </c>
      <c r="AD125">
        <v>12</v>
      </c>
      <c r="AE125">
        <v>2011</v>
      </c>
      <c r="AF125" t="s">
        <v>98</v>
      </c>
    </row>
    <row r="126" spans="1:32">
      <c r="A126">
        <v>1000020669</v>
      </c>
      <c r="B126" t="s">
        <v>65</v>
      </c>
      <c r="C126" t="s">
        <v>555</v>
      </c>
      <c r="D126" t="s">
        <v>556</v>
      </c>
      <c r="E126" t="s">
        <v>550</v>
      </c>
      <c r="F126" t="s">
        <v>551</v>
      </c>
      <c r="G126" t="s">
        <v>552</v>
      </c>
      <c r="H126" t="s">
        <v>553</v>
      </c>
      <c r="I126">
        <v>4780000</v>
      </c>
      <c r="J126" t="s">
        <v>72</v>
      </c>
      <c r="K126" t="s">
        <v>243</v>
      </c>
      <c r="L126" t="s">
        <v>74</v>
      </c>
      <c r="M126">
        <v>52</v>
      </c>
      <c r="N126" t="s">
        <v>103</v>
      </c>
      <c r="O126">
        <v>42114</v>
      </c>
      <c r="P126">
        <v>4</v>
      </c>
      <c r="Q126" s="16">
        <v>2015</v>
      </c>
      <c r="R126" t="s">
        <v>76</v>
      </c>
      <c r="S126" t="s">
        <v>305</v>
      </c>
      <c r="T126">
        <v>1366520000</v>
      </c>
      <c r="U126" s="16">
        <v>12695.38622208</v>
      </c>
      <c r="V126">
        <v>162790000</v>
      </c>
      <c r="W126" t="s">
        <v>316</v>
      </c>
      <c r="X126" t="s">
        <v>79</v>
      </c>
      <c r="Y126" t="s">
        <v>80</v>
      </c>
      <c r="Z126" t="s">
        <v>81</v>
      </c>
      <c r="AA126" t="s">
        <v>82</v>
      </c>
      <c r="AB126" t="s">
        <v>557</v>
      </c>
      <c r="AC126">
        <v>40883</v>
      </c>
      <c r="AD126">
        <v>12</v>
      </c>
      <c r="AE126">
        <v>2011</v>
      </c>
      <c r="AF126" t="s">
        <v>79</v>
      </c>
    </row>
    <row r="127" spans="1:32">
      <c r="A127">
        <v>1000021650</v>
      </c>
      <c r="B127" t="s">
        <v>65</v>
      </c>
      <c r="C127" t="s">
        <v>558</v>
      </c>
      <c r="D127" t="s">
        <v>559</v>
      </c>
      <c r="E127" t="s">
        <v>101</v>
      </c>
      <c r="F127" t="s">
        <v>102</v>
      </c>
      <c r="G127" t="s">
        <v>560</v>
      </c>
      <c r="H127" t="s">
        <v>561</v>
      </c>
      <c r="I127">
        <v>1530000</v>
      </c>
      <c r="J127" t="s">
        <v>72</v>
      </c>
      <c r="K127" t="s">
        <v>243</v>
      </c>
      <c r="L127" t="s">
        <v>74</v>
      </c>
      <c r="M127">
        <v>63</v>
      </c>
      <c r="N127" t="s">
        <v>75</v>
      </c>
      <c r="O127">
        <v>43319</v>
      </c>
      <c r="P127">
        <v>8</v>
      </c>
      <c r="Q127" s="16">
        <v>2018</v>
      </c>
      <c r="R127" t="s">
        <v>76</v>
      </c>
      <c r="S127" t="s">
        <v>288</v>
      </c>
      <c r="T127">
        <v>6228192400</v>
      </c>
      <c r="U127" s="16">
        <v>57861.800766489607</v>
      </c>
      <c r="V127">
        <v>8044400000</v>
      </c>
      <c r="W127" t="s">
        <v>543</v>
      </c>
      <c r="X127" t="s">
        <v>105</v>
      </c>
      <c r="Y127" t="s">
        <v>80</v>
      </c>
      <c r="Z127" t="s">
        <v>135</v>
      </c>
      <c r="AA127" t="s">
        <v>106</v>
      </c>
      <c r="AB127" t="s">
        <v>562</v>
      </c>
      <c r="AC127">
        <v>40923</v>
      </c>
      <c r="AD127">
        <v>1</v>
      </c>
      <c r="AE127">
        <v>2012</v>
      </c>
      <c r="AF127" t="s">
        <v>105</v>
      </c>
    </row>
    <row r="128" spans="1:32">
      <c r="A128">
        <v>1000022214</v>
      </c>
      <c r="B128" t="s">
        <v>76</v>
      </c>
      <c r="C128" t="s">
        <v>225</v>
      </c>
      <c r="D128" t="s">
        <v>225</v>
      </c>
      <c r="E128" t="s">
        <v>225</v>
      </c>
      <c r="F128" t="s">
        <v>225</v>
      </c>
      <c r="G128" t="s">
        <v>220</v>
      </c>
      <c r="H128" t="s">
        <v>71</v>
      </c>
      <c r="I128" t="s">
        <v>225</v>
      </c>
      <c r="J128" t="s">
        <v>72</v>
      </c>
      <c r="K128" t="s">
        <v>226</v>
      </c>
      <c r="L128" t="s">
        <v>74</v>
      </c>
      <c r="M128">
        <v>61</v>
      </c>
      <c r="N128" t="s">
        <v>75</v>
      </c>
      <c r="O128">
        <v>41759</v>
      </c>
      <c r="P128">
        <v>4</v>
      </c>
      <c r="Q128" s="16">
        <v>2014</v>
      </c>
      <c r="R128" t="s">
        <v>76</v>
      </c>
      <c r="S128" t="s">
        <v>225</v>
      </c>
      <c r="T128">
        <v>169400000</v>
      </c>
      <c r="U128" s="16">
        <v>1573.7774976000001</v>
      </c>
      <c r="V128">
        <v>101010000</v>
      </c>
      <c r="W128" t="s">
        <v>301</v>
      </c>
      <c r="X128" t="s">
        <v>79</v>
      </c>
      <c r="Y128" t="s">
        <v>80</v>
      </c>
      <c r="Z128" t="s">
        <v>81</v>
      </c>
      <c r="AA128" t="s">
        <v>82</v>
      </c>
      <c r="AB128" t="s">
        <v>225</v>
      </c>
      <c r="AC128">
        <v>40946</v>
      </c>
      <c r="AD128">
        <v>2</v>
      </c>
      <c r="AE128">
        <v>2012</v>
      </c>
      <c r="AF128" t="s">
        <v>79</v>
      </c>
    </row>
    <row r="129" spans="1:32">
      <c r="A129">
        <v>1000022232</v>
      </c>
      <c r="B129" t="s">
        <v>65</v>
      </c>
      <c r="C129" t="s">
        <v>563</v>
      </c>
      <c r="D129" t="s">
        <v>564</v>
      </c>
      <c r="E129" t="s">
        <v>145</v>
      </c>
      <c r="F129" t="s">
        <v>146</v>
      </c>
      <c r="G129" t="s">
        <v>311</v>
      </c>
      <c r="H129" t="s">
        <v>312</v>
      </c>
      <c r="I129">
        <v>1270000</v>
      </c>
      <c r="J129" t="s">
        <v>72</v>
      </c>
      <c r="K129" t="s">
        <v>243</v>
      </c>
      <c r="L129" t="s">
        <v>74</v>
      </c>
      <c r="R129" t="s">
        <v>65</v>
      </c>
      <c r="S129" t="s">
        <v>244</v>
      </c>
      <c r="T129">
        <v>540000000</v>
      </c>
      <c r="U129" s="16">
        <v>5016.7641600000006</v>
      </c>
      <c r="V129" t="s">
        <v>462</v>
      </c>
      <c r="W129" t="s">
        <v>251</v>
      </c>
      <c r="X129" t="s">
        <v>79</v>
      </c>
      <c r="Y129" t="s">
        <v>80</v>
      </c>
      <c r="Z129" t="s">
        <v>81</v>
      </c>
      <c r="AA129" t="s">
        <v>82</v>
      </c>
      <c r="AB129" t="s">
        <v>565</v>
      </c>
      <c r="AC129">
        <v>40946</v>
      </c>
      <c r="AD129">
        <v>2</v>
      </c>
      <c r="AE129">
        <v>2012</v>
      </c>
      <c r="AF129" t="s">
        <v>79</v>
      </c>
    </row>
    <row r="130" spans="1:32">
      <c r="A130">
        <v>1000022400</v>
      </c>
      <c r="B130" t="s">
        <v>65</v>
      </c>
      <c r="C130" t="s">
        <v>566</v>
      </c>
      <c r="D130" t="s">
        <v>527</v>
      </c>
      <c r="E130" t="s">
        <v>356</v>
      </c>
      <c r="F130" t="s">
        <v>69</v>
      </c>
      <c r="G130" t="s">
        <v>220</v>
      </c>
      <c r="H130" t="s">
        <v>71</v>
      </c>
      <c r="I130">
        <v>8050000</v>
      </c>
      <c r="J130" t="s">
        <v>72</v>
      </c>
      <c r="K130" t="s">
        <v>226</v>
      </c>
      <c r="L130" t="s">
        <v>74</v>
      </c>
      <c r="M130">
        <v>63</v>
      </c>
      <c r="N130" t="s">
        <v>75</v>
      </c>
      <c r="O130">
        <v>41478</v>
      </c>
      <c r="P130">
        <v>7</v>
      </c>
      <c r="Q130" s="16">
        <v>2013</v>
      </c>
      <c r="R130" t="s">
        <v>76</v>
      </c>
      <c r="S130" t="s">
        <v>250</v>
      </c>
      <c r="T130">
        <v>1764740000</v>
      </c>
      <c r="U130" s="16">
        <v>16394.97108096</v>
      </c>
      <c r="V130">
        <v>3870240000</v>
      </c>
      <c r="W130" t="s">
        <v>284</v>
      </c>
      <c r="X130" t="s">
        <v>165</v>
      </c>
      <c r="Y130" t="s">
        <v>80</v>
      </c>
      <c r="Z130" t="s">
        <v>166</v>
      </c>
      <c r="AA130" t="s">
        <v>82</v>
      </c>
      <c r="AB130" t="s">
        <v>408</v>
      </c>
      <c r="AC130">
        <v>40953</v>
      </c>
      <c r="AD130">
        <v>2</v>
      </c>
      <c r="AE130">
        <v>2012</v>
      </c>
      <c r="AF130" t="s">
        <v>165</v>
      </c>
    </row>
    <row r="131" spans="1:32">
      <c r="A131">
        <v>1000022442</v>
      </c>
      <c r="B131" t="s">
        <v>65</v>
      </c>
      <c r="C131" t="s">
        <v>567</v>
      </c>
      <c r="D131" t="s">
        <v>568</v>
      </c>
      <c r="E131" t="s">
        <v>114</v>
      </c>
      <c r="F131" t="s">
        <v>69</v>
      </c>
      <c r="G131" t="s">
        <v>220</v>
      </c>
      <c r="H131" t="s">
        <v>71</v>
      </c>
      <c r="I131">
        <v>7500571</v>
      </c>
      <c r="J131" t="s">
        <v>72</v>
      </c>
      <c r="K131" t="s">
        <v>243</v>
      </c>
      <c r="L131" t="s">
        <v>74</v>
      </c>
      <c r="R131" t="s">
        <v>65</v>
      </c>
      <c r="S131" t="s">
        <v>262</v>
      </c>
      <c r="T131">
        <v>1245636100</v>
      </c>
      <c r="U131" s="16">
        <v>11572.3380423744</v>
      </c>
      <c r="V131">
        <v>379280000</v>
      </c>
      <c r="W131" t="s">
        <v>251</v>
      </c>
      <c r="X131" t="s">
        <v>79</v>
      </c>
      <c r="Y131" t="s">
        <v>80</v>
      </c>
      <c r="Z131" t="s">
        <v>81</v>
      </c>
      <c r="AA131" t="s">
        <v>82</v>
      </c>
      <c r="AB131" t="s">
        <v>569</v>
      </c>
      <c r="AC131">
        <v>40954</v>
      </c>
      <c r="AD131">
        <v>2</v>
      </c>
      <c r="AE131">
        <v>2012</v>
      </c>
      <c r="AF131" t="s">
        <v>79</v>
      </c>
    </row>
    <row r="132" spans="1:32">
      <c r="A132">
        <v>1000022528</v>
      </c>
      <c r="B132" t="s">
        <v>65</v>
      </c>
      <c r="C132" t="s">
        <v>570</v>
      </c>
      <c r="D132" t="s">
        <v>571</v>
      </c>
      <c r="E132" t="s">
        <v>572</v>
      </c>
      <c r="F132" t="s">
        <v>69</v>
      </c>
      <c r="G132" t="s">
        <v>220</v>
      </c>
      <c r="H132" t="s">
        <v>71</v>
      </c>
      <c r="I132">
        <v>12345</v>
      </c>
      <c r="J132" t="s">
        <v>72</v>
      </c>
      <c r="K132" t="s">
        <v>243</v>
      </c>
      <c r="L132" t="s">
        <v>74</v>
      </c>
      <c r="R132" t="s">
        <v>65</v>
      </c>
      <c r="S132" t="s">
        <v>262</v>
      </c>
      <c r="T132">
        <v>1033786800</v>
      </c>
      <c r="U132" s="16">
        <v>9604.1936431872</v>
      </c>
      <c r="V132">
        <v>127100000</v>
      </c>
      <c r="W132" t="s">
        <v>251</v>
      </c>
      <c r="X132" t="s">
        <v>79</v>
      </c>
      <c r="Y132" t="s">
        <v>80</v>
      </c>
      <c r="Z132" t="s">
        <v>81</v>
      </c>
      <c r="AA132" t="s">
        <v>82</v>
      </c>
      <c r="AB132" t="s">
        <v>573</v>
      </c>
      <c r="AC132">
        <v>40956</v>
      </c>
      <c r="AD132">
        <v>2</v>
      </c>
      <c r="AE132">
        <v>2012</v>
      </c>
      <c r="AF132" t="s">
        <v>79</v>
      </c>
    </row>
    <row r="133" spans="1:32">
      <c r="A133">
        <v>1000022531</v>
      </c>
      <c r="B133" t="s">
        <v>65</v>
      </c>
      <c r="C133" t="s">
        <v>574</v>
      </c>
      <c r="D133" t="s">
        <v>575</v>
      </c>
      <c r="E133" t="s">
        <v>292</v>
      </c>
      <c r="F133" t="s">
        <v>69</v>
      </c>
      <c r="G133" t="s">
        <v>220</v>
      </c>
      <c r="H133" t="s">
        <v>71</v>
      </c>
      <c r="I133">
        <v>7500000</v>
      </c>
      <c r="J133" t="s">
        <v>72</v>
      </c>
      <c r="K133" t="s">
        <v>243</v>
      </c>
      <c r="L133" t="s">
        <v>74</v>
      </c>
      <c r="R133" t="s">
        <v>65</v>
      </c>
      <c r="S133" t="s">
        <v>288</v>
      </c>
      <c r="T133">
        <v>563850000</v>
      </c>
      <c r="U133" s="16">
        <v>5238.3379104000005</v>
      </c>
      <c r="W133" t="s">
        <v>576</v>
      </c>
      <c r="X133" t="s">
        <v>105</v>
      </c>
      <c r="Y133" t="s">
        <v>80</v>
      </c>
      <c r="Z133" t="s">
        <v>106</v>
      </c>
      <c r="AA133" t="s">
        <v>106</v>
      </c>
      <c r="AB133" t="s">
        <v>577</v>
      </c>
      <c r="AC133">
        <v>40956</v>
      </c>
      <c r="AD133">
        <v>2</v>
      </c>
      <c r="AE133">
        <v>2012</v>
      </c>
      <c r="AF133" t="s">
        <v>105</v>
      </c>
    </row>
    <row r="134" spans="1:32">
      <c r="A134">
        <v>1000022551</v>
      </c>
      <c r="B134" t="s">
        <v>65</v>
      </c>
      <c r="C134" t="s">
        <v>578</v>
      </c>
      <c r="D134" t="s">
        <v>579</v>
      </c>
      <c r="E134" t="s">
        <v>500</v>
      </c>
      <c r="F134" t="s">
        <v>69</v>
      </c>
      <c r="G134" t="s">
        <v>220</v>
      </c>
      <c r="H134" t="s">
        <v>71</v>
      </c>
      <c r="I134">
        <v>7560968</v>
      </c>
      <c r="J134" t="s">
        <v>72</v>
      </c>
      <c r="K134" t="s">
        <v>243</v>
      </c>
      <c r="L134" t="s">
        <v>74</v>
      </c>
      <c r="M134">
        <v>64</v>
      </c>
      <c r="N134" t="s">
        <v>75</v>
      </c>
      <c r="O134">
        <v>41863</v>
      </c>
      <c r="P134">
        <v>8</v>
      </c>
      <c r="Q134" s="16">
        <v>2014</v>
      </c>
      <c r="R134" t="s">
        <v>76</v>
      </c>
      <c r="S134" t="s">
        <v>288</v>
      </c>
      <c r="T134">
        <v>2425365700</v>
      </c>
      <c r="U134" s="16">
        <v>22532.384664172801</v>
      </c>
      <c r="V134">
        <v>278350000</v>
      </c>
      <c r="W134" t="s">
        <v>251</v>
      </c>
      <c r="X134" t="s">
        <v>79</v>
      </c>
      <c r="Y134" t="s">
        <v>80</v>
      </c>
      <c r="Z134" t="s">
        <v>81</v>
      </c>
      <c r="AA134" t="s">
        <v>82</v>
      </c>
      <c r="AB134" t="s">
        <v>580</v>
      </c>
      <c r="AC134">
        <v>40960</v>
      </c>
      <c r="AD134">
        <v>2</v>
      </c>
      <c r="AE134">
        <v>2012</v>
      </c>
      <c r="AF134" t="s">
        <v>79</v>
      </c>
    </row>
    <row r="135" spans="1:32">
      <c r="A135">
        <v>1000022774</v>
      </c>
      <c r="B135" t="s">
        <v>65</v>
      </c>
      <c r="C135" t="s">
        <v>581</v>
      </c>
      <c r="D135" t="s">
        <v>582</v>
      </c>
      <c r="E135" t="s">
        <v>500</v>
      </c>
      <c r="F135" t="s">
        <v>69</v>
      </c>
      <c r="G135" t="s">
        <v>220</v>
      </c>
      <c r="H135" t="s">
        <v>71</v>
      </c>
      <c r="I135">
        <v>7560968</v>
      </c>
      <c r="J135" t="s">
        <v>72</v>
      </c>
      <c r="K135" t="s">
        <v>243</v>
      </c>
      <c r="L135" t="s">
        <v>74</v>
      </c>
      <c r="M135">
        <v>57</v>
      </c>
      <c r="N135" t="s">
        <v>103</v>
      </c>
      <c r="O135">
        <v>41904</v>
      </c>
      <c r="P135">
        <v>9</v>
      </c>
      <c r="Q135" s="16">
        <v>2014</v>
      </c>
      <c r="R135" t="s">
        <v>76</v>
      </c>
      <c r="S135" t="s">
        <v>288</v>
      </c>
      <c r="T135">
        <v>3727588300</v>
      </c>
      <c r="U135" s="16">
        <v>34630.428493843203</v>
      </c>
      <c r="V135">
        <v>529580000</v>
      </c>
      <c r="W135" t="s">
        <v>251</v>
      </c>
      <c r="X135" t="s">
        <v>79</v>
      </c>
      <c r="Y135" t="s">
        <v>80</v>
      </c>
      <c r="Z135" t="s">
        <v>81</v>
      </c>
      <c r="AA135" t="s">
        <v>82</v>
      </c>
      <c r="AB135" t="s">
        <v>583</v>
      </c>
      <c r="AC135">
        <v>40969</v>
      </c>
      <c r="AD135">
        <v>3</v>
      </c>
      <c r="AE135">
        <v>2012</v>
      </c>
      <c r="AF135" t="s">
        <v>79</v>
      </c>
    </row>
    <row r="136" spans="1:32">
      <c r="A136">
        <v>1000022833</v>
      </c>
      <c r="B136" t="s">
        <v>65</v>
      </c>
      <c r="C136" t="s">
        <v>584</v>
      </c>
      <c r="D136" t="s">
        <v>585</v>
      </c>
      <c r="E136" t="s">
        <v>500</v>
      </c>
      <c r="F136" t="s">
        <v>69</v>
      </c>
      <c r="G136" t="s">
        <v>220</v>
      </c>
      <c r="H136" t="s">
        <v>71</v>
      </c>
      <c r="I136">
        <v>7510611</v>
      </c>
      <c r="J136" t="s">
        <v>72</v>
      </c>
      <c r="K136" t="s">
        <v>300</v>
      </c>
      <c r="L136" t="s">
        <v>201</v>
      </c>
      <c r="R136" t="s">
        <v>65</v>
      </c>
      <c r="S136" t="s">
        <v>250</v>
      </c>
      <c r="T136">
        <v>2350000000</v>
      </c>
      <c r="U136" s="16">
        <v>21832.214400000001</v>
      </c>
      <c r="W136" t="s">
        <v>301</v>
      </c>
      <c r="X136" t="s">
        <v>79</v>
      </c>
      <c r="Y136" t="s">
        <v>80</v>
      </c>
      <c r="Z136" t="s">
        <v>81</v>
      </c>
      <c r="AA136" t="s">
        <v>82</v>
      </c>
      <c r="AB136" t="s">
        <v>586</v>
      </c>
      <c r="AC136">
        <v>40972</v>
      </c>
      <c r="AD136">
        <v>3</v>
      </c>
      <c r="AE136">
        <v>2012</v>
      </c>
      <c r="AF136" t="s">
        <v>79</v>
      </c>
    </row>
    <row r="137" spans="1:32">
      <c r="A137">
        <v>1000022836</v>
      </c>
      <c r="B137" t="s">
        <v>65</v>
      </c>
      <c r="C137" t="s">
        <v>587</v>
      </c>
      <c r="D137" t="s">
        <v>588</v>
      </c>
      <c r="E137" t="s">
        <v>114</v>
      </c>
      <c r="F137" t="s">
        <v>69</v>
      </c>
      <c r="G137" t="s">
        <v>220</v>
      </c>
      <c r="H137" t="s">
        <v>71</v>
      </c>
      <c r="I137">
        <v>12345</v>
      </c>
      <c r="J137" t="s">
        <v>72</v>
      </c>
      <c r="K137" t="s">
        <v>243</v>
      </c>
      <c r="L137" t="s">
        <v>74</v>
      </c>
      <c r="M137">
        <v>64</v>
      </c>
      <c r="N137" t="s">
        <v>75</v>
      </c>
      <c r="O137">
        <v>42143</v>
      </c>
      <c r="P137">
        <v>5</v>
      </c>
      <c r="Q137" s="16">
        <v>2015</v>
      </c>
      <c r="R137" t="s">
        <v>76</v>
      </c>
      <c r="S137" t="s">
        <v>288</v>
      </c>
      <c r="T137">
        <v>2725370000</v>
      </c>
      <c r="U137" s="16">
        <v>25319.515812480004</v>
      </c>
      <c r="V137">
        <v>585970000</v>
      </c>
      <c r="W137" t="s">
        <v>301</v>
      </c>
      <c r="X137" t="s">
        <v>79</v>
      </c>
      <c r="Y137" t="s">
        <v>80</v>
      </c>
      <c r="Z137" t="s">
        <v>81</v>
      </c>
      <c r="AA137" t="s">
        <v>82</v>
      </c>
      <c r="AB137" t="s">
        <v>589</v>
      </c>
      <c r="AC137">
        <v>40972</v>
      </c>
      <c r="AD137">
        <v>3</v>
      </c>
      <c r="AE137">
        <v>2012</v>
      </c>
      <c r="AF137" t="s">
        <v>79</v>
      </c>
    </row>
    <row r="138" spans="1:32">
      <c r="A138">
        <v>1000023004</v>
      </c>
      <c r="B138" t="s">
        <v>65</v>
      </c>
      <c r="C138" t="s">
        <v>590</v>
      </c>
      <c r="D138" t="s">
        <v>591</v>
      </c>
      <c r="E138" t="s">
        <v>146</v>
      </c>
      <c r="F138" t="s">
        <v>146</v>
      </c>
      <c r="G138" t="s">
        <v>311</v>
      </c>
      <c r="H138" t="s">
        <v>312</v>
      </c>
      <c r="I138">
        <v>1271075</v>
      </c>
      <c r="J138" t="s">
        <v>72</v>
      </c>
      <c r="K138" t="s">
        <v>226</v>
      </c>
      <c r="L138" t="s">
        <v>74</v>
      </c>
      <c r="R138" t="s">
        <v>65</v>
      </c>
      <c r="S138" t="s">
        <v>250</v>
      </c>
      <c r="T138">
        <v>300000000</v>
      </c>
      <c r="U138" s="16">
        <v>2787.0912000000003</v>
      </c>
      <c r="W138" t="s">
        <v>251</v>
      </c>
      <c r="X138" t="s">
        <v>79</v>
      </c>
      <c r="Y138" t="s">
        <v>80</v>
      </c>
      <c r="Z138" t="s">
        <v>81</v>
      </c>
      <c r="AA138" t="s">
        <v>82</v>
      </c>
      <c r="AB138" t="s">
        <v>592</v>
      </c>
      <c r="AC138">
        <v>40977</v>
      </c>
      <c r="AD138">
        <v>3</v>
      </c>
      <c r="AE138">
        <v>2012</v>
      </c>
      <c r="AF138" t="s">
        <v>79</v>
      </c>
    </row>
    <row r="139" spans="1:32">
      <c r="A139">
        <v>1000023523</v>
      </c>
      <c r="B139" t="s">
        <v>65</v>
      </c>
      <c r="C139" t="s">
        <v>593</v>
      </c>
      <c r="D139" t="s">
        <v>594</v>
      </c>
      <c r="E139" t="s">
        <v>595</v>
      </c>
      <c r="F139" t="s">
        <v>69</v>
      </c>
      <c r="G139" t="s">
        <v>220</v>
      </c>
      <c r="H139" t="s">
        <v>71</v>
      </c>
      <c r="I139">
        <v>8730627</v>
      </c>
      <c r="J139" t="s">
        <v>72</v>
      </c>
      <c r="K139" t="s">
        <v>226</v>
      </c>
      <c r="L139" t="s">
        <v>74</v>
      </c>
      <c r="R139" t="s">
        <v>65</v>
      </c>
      <c r="S139" t="s">
        <v>244</v>
      </c>
      <c r="T139">
        <v>5012929900</v>
      </c>
      <c r="U139" s="16">
        <v>46571.642701689605</v>
      </c>
      <c r="V139">
        <v>11869920000</v>
      </c>
      <c r="W139" t="s">
        <v>596</v>
      </c>
      <c r="X139" t="s">
        <v>165</v>
      </c>
      <c r="Y139" t="s">
        <v>80</v>
      </c>
      <c r="Z139" t="s">
        <v>280</v>
      </c>
      <c r="AA139" t="s">
        <v>82</v>
      </c>
      <c r="AB139" t="s">
        <v>597</v>
      </c>
      <c r="AC139">
        <v>40998</v>
      </c>
      <c r="AD139">
        <v>3</v>
      </c>
      <c r="AE139">
        <v>2012</v>
      </c>
      <c r="AF139" t="s">
        <v>165</v>
      </c>
    </row>
    <row r="140" spans="1:32">
      <c r="A140">
        <v>1000023800</v>
      </c>
      <c r="B140" t="s">
        <v>65</v>
      </c>
      <c r="C140" t="s">
        <v>598</v>
      </c>
      <c r="D140" t="s">
        <v>599</v>
      </c>
      <c r="E140" t="s">
        <v>86</v>
      </c>
      <c r="F140" t="s">
        <v>69</v>
      </c>
      <c r="G140" t="s">
        <v>220</v>
      </c>
      <c r="H140" t="s">
        <v>71</v>
      </c>
      <c r="I140">
        <v>7500028</v>
      </c>
      <c r="J140" t="s">
        <v>72</v>
      </c>
      <c r="K140" t="s">
        <v>243</v>
      </c>
      <c r="L140" t="s">
        <v>74</v>
      </c>
      <c r="M140">
        <v>64</v>
      </c>
      <c r="N140" t="s">
        <v>75</v>
      </c>
      <c r="O140">
        <v>41668</v>
      </c>
      <c r="P140">
        <v>1</v>
      </c>
      <c r="Q140" s="16">
        <v>2014</v>
      </c>
      <c r="R140" t="s">
        <v>76</v>
      </c>
      <c r="S140" t="s">
        <v>288</v>
      </c>
      <c r="T140">
        <v>1036536600</v>
      </c>
      <c r="U140" s="16">
        <v>9629.7401211264005</v>
      </c>
      <c r="V140">
        <v>195060000</v>
      </c>
      <c r="W140" t="s">
        <v>251</v>
      </c>
      <c r="X140" t="s">
        <v>79</v>
      </c>
      <c r="Y140" t="s">
        <v>80</v>
      </c>
      <c r="Z140" t="s">
        <v>81</v>
      </c>
      <c r="AA140" t="s">
        <v>82</v>
      </c>
      <c r="AB140" t="s">
        <v>600</v>
      </c>
      <c r="AC140">
        <v>41010</v>
      </c>
      <c r="AD140">
        <v>4</v>
      </c>
      <c r="AE140">
        <v>2012</v>
      </c>
      <c r="AF140" t="s">
        <v>79</v>
      </c>
    </row>
    <row r="141" spans="1:32">
      <c r="A141">
        <v>1000023861</v>
      </c>
      <c r="B141" t="s">
        <v>65</v>
      </c>
      <c r="C141" t="s">
        <v>601</v>
      </c>
      <c r="D141" t="s">
        <v>602</v>
      </c>
      <c r="E141" t="s">
        <v>114</v>
      </c>
      <c r="F141" t="s">
        <v>69</v>
      </c>
      <c r="G141" t="s">
        <v>220</v>
      </c>
      <c r="H141" t="s">
        <v>71</v>
      </c>
      <c r="I141">
        <v>7650558</v>
      </c>
      <c r="J141" t="s">
        <v>72</v>
      </c>
      <c r="K141" t="s">
        <v>603</v>
      </c>
      <c r="L141" t="s">
        <v>74</v>
      </c>
      <c r="M141">
        <v>56</v>
      </c>
      <c r="N141" t="s">
        <v>103</v>
      </c>
      <c r="O141">
        <v>41543</v>
      </c>
      <c r="P141">
        <v>9</v>
      </c>
      <c r="Q141" s="16">
        <v>2013</v>
      </c>
      <c r="R141" t="s">
        <v>76</v>
      </c>
      <c r="S141" t="s">
        <v>262</v>
      </c>
      <c r="T141">
        <v>52186900</v>
      </c>
      <c r="U141" s="16">
        <v>484.83216581760001</v>
      </c>
      <c r="V141">
        <v>76660000</v>
      </c>
      <c r="W141" t="s">
        <v>484</v>
      </c>
      <c r="X141" t="s">
        <v>105</v>
      </c>
      <c r="Y141" t="s">
        <v>80</v>
      </c>
      <c r="Z141" t="s">
        <v>106</v>
      </c>
      <c r="AA141" t="s">
        <v>106</v>
      </c>
      <c r="AB141" t="s">
        <v>604</v>
      </c>
      <c r="AC141">
        <v>41012</v>
      </c>
      <c r="AD141">
        <v>4</v>
      </c>
      <c r="AE141">
        <v>2012</v>
      </c>
      <c r="AF141" t="s">
        <v>105</v>
      </c>
    </row>
    <row r="142" spans="1:32">
      <c r="A142">
        <v>1000024347</v>
      </c>
      <c r="B142" t="s">
        <v>65</v>
      </c>
      <c r="C142" t="s">
        <v>605</v>
      </c>
      <c r="D142" t="s">
        <v>606</v>
      </c>
      <c r="E142" t="s">
        <v>114</v>
      </c>
      <c r="F142" t="s">
        <v>69</v>
      </c>
      <c r="G142" t="s">
        <v>220</v>
      </c>
      <c r="H142" t="s">
        <v>71</v>
      </c>
      <c r="I142">
        <v>7510010</v>
      </c>
      <c r="J142" t="s">
        <v>72</v>
      </c>
      <c r="K142" t="s">
        <v>243</v>
      </c>
      <c r="L142" t="s">
        <v>74</v>
      </c>
      <c r="M142">
        <v>58</v>
      </c>
      <c r="N142" t="s">
        <v>103</v>
      </c>
      <c r="O142">
        <v>41893</v>
      </c>
      <c r="P142">
        <v>9</v>
      </c>
      <c r="Q142" s="16">
        <v>2014</v>
      </c>
      <c r="R142" t="s">
        <v>76</v>
      </c>
      <c r="S142" t="s">
        <v>305</v>
      </c>
      <c r="T142">
        <v>1095951200</v>
      </c>
      <c r="U142" s="16">
        <v>10181.719817164801</v>
      </c>
      <c r="V142">
        <v>211700000</v>
      </c>
      <c r="W142" t="s">
        <v>316</v>
      </c>
      <c r="X142" t="s">
        <v>79</v>
      </c>
      <c r="Y142" t="s">
        <v>80</v>
      </c>
      <c r="Z142" t="s">
        <v>81</v>
      </c>
      <c r="AA142" t="s">
        <v>82</v>
      </c>
      <c r="AB142" t="s">
        <v>273</v>
      </c>
      <c r="AC142">
        <v>41031</v>
      </c>
      <c r="AD142">
        <v>5</v>
      </c>
      <c r="AE142">
        <v>2012</v>
      </c>
      <c r="AF142" t="s">
        <v>79</v>
      </c>
    </row>
    <row r="143" spans="1:32">
      <c r="A143">
        <v>1000024849</v>
      </c>
      <c r="B143" t="s">
        <v>65</v>
      </c>
      <c r="C143" t="s">
        <v>607</v>
      </c>
      <c r="D143" t="s">
        <v>608</v>
      </c>
      <c r="E143" t="s">
        <v>114</v>
      </c>
      <c r="F143" t="s">
        <v>69</v>
      </c>
      <c r="G143" t="s">
        <v>220</v>
      </c>
      <c r="H143" t="s">
        <v>71</v>
      </c>
      <c r="I143">
        <v>8700000</v>
      </c>
      <c r="J143" t="s">
        <v>72</v>
      </c>
      <c r="K143" t="s">
        <v>243</v>
      </c>
      <c r="L143" t="s">
        <v>74</v>
      </c>
      <c r="M143">
        <v>51</v>
      </c>
      <c r="N143" t="s">
        <v>103</v>
      </c>
      <c r="O143">
        <v>41976</v>
      </c>
      <c r="P143">
        <v>12</v>
      </c>
      <c r="Q143" s="16">
        <v>2014</v>
      </c>
      <c r="R143" t="s">
        <v>76</v>
      </c>
      <c r="S143" t="s">
        <v>244</v>
      </c>
      <c r="T143">
        <v>2580522300</v>
      </c>
      <c r="U143" s="16">
        <v>23973.836645779204</v>
      </c>
      <c r="V143">
        <v>3985540000</v>
      </c>
      <c r="W143" t="s">
        <v>543</v>
      </c>
      <c r="X143" t="s">
        <v>105</v>
      </c>
      <c r="Y143" t="s">
        <v>80</v>
      </c>
      <c r="Z143" t="s">
        <v>135</v>
      </c>
      <c r="AA143" t="s">
        <v>106</v>
      </c>
      <c r="AB143" t="s">
        <v>609</v>
      </c>
      <c r="AC143">
        <v>41052</v>
      </c>
      <c r="AD143">
        <v>5</v>
      </c>
      <c r="AE143">
        <v>2012</v>
      </c>
      <c r="AF143" t="s">
        <v>105</v>
      </c>
    </row>
    <row r="144" spans="1:32">
      <c r="A144">
        <v>1000024892</v>
      </c>
      <c r="B144" t="s">
        <v>65</v>
      </c>
      <c r="C144" t="s">
        <v>610</v>
      </c>
      <c r="D144" t="s">
        <v>611</v>
      </c>
      <c r="E144" t="s">
        <v>114</v>
      </c>
      <c r="F144" t="s">
        <v>69</v>
      </c>
      <c r="G144" t="s">
        <v>220</v>
      </c>
      <c r="H144" t="s">
        <v>71</v>
      </c>
      <c r="I144">
        <v>7630264</v>
      </c>
      <c r="J144" t="s">
        <v>72</v>
      </c>
      <c r="K144" t="s">
        <v>243</v>
      </c>
      <c r="L144" t="s">
        <v>74</v>
      </c>
      <c r="M144">
        <v>64</v>
      </c>
      <c r="N144" t="s">
        <v>75</v>
      </c>
      <c r="O144">
        <v>42282</v>
      </c>
      <c r="P144">
        <v>10</v>
      </c>
      <c r="Q144" s="16">
        <v>2015</v>
      </c>
      <c r="R144" t="s">
        <v>76</v>
      </c>
      <c r="S144" t="s">
        <v>262</v>
      </c>
      <c r="T144">
        <v>850476000</v>
      </c>
      <c r="U144" s="16">
        <v>7901.1805847040005</v>
      </c>
      <c r="V144">
        <v>433140000</v>
      </c>
      <c r="W144" t="s">
        <v>251</v>
      </c>
      <c r="X144" t="s">
        <v>79</v>
      </c>
      <c r="Y144" t="s">
        <v>80</v>
      </c>
      <c r="Z144" t="s">
        <v>81</v>
      </c>
      <c r="AA144" t="s">
        <v>82</v>
      </c>
      <c r="AB144" t="s">
        <v>612</v>
      </c>
      <c r="AC144">
        <v>41054</v>
      </c>
      <c r="AD144">
        <v>5</v>
      </c>
      <c r="AE144">
        <v>2012</v>
      </c>
      <c r="AF144" t="s">
        <v>79</v>
      </c>
    </row>
    <row r="145" spans="1:32">
      <c r="A145">
        <v>1000024923</v>
      </c>
      <c r="B145" t="s">
        <v>65</v>
      </c>
      <c r="C145" t="s">
        <v>613</v>
      </c>
      <c r="D145" t="s">
        <v>614</v>
      </c>
      <c r="E145" t="s">
        <v>114</v>
      </c>
      <c r="F145" t="s">
        <v>69</v>
      </c>
      <c r="G145" t="s">
        <v>220</v>
      </c>
      <c r="H145" t="s">
        <v>71</v>
      </c>
      <c r="I145">
        <v>8340176</v>
      </c>
      <c r="J145" t="s">
        <v>72</v>
      </c>
      <c r="K145" t="s">
        <v>243</v>
      </c>
      <c r="L145" t="s">
        <v>74</v>
      </c>
      <c r="M145">
        <v>60</v>
      </c>
      <c r="N145" t="s">
        <v>75</v>
      </c>
      <c r="O145">
        <v>41877</v>
      </c>
      <c r="P145">
        <v>8</v>
      </c>
      <c r="Q145" s="16">
        <v>2014</v>
      </c>
      <c r="R145" t="s">
        <v>76</v>
      </c>
      <c r="S145" t="s">
        <v>262</v>
      </c>
      <c r="T145">
        <v>4064068100</v>
      </c>
      <c r="U145" s="16">
        <v>37756.428125702405</v>
      </c>
      <c r="V145">
        <v>575440000</v>
      </c>
      <c r="W145" t="s">
        <v>251</v>
      </c>
      <c r="X145" t="s">
        <v>79</v>
      </c>
      <c r="Y145" t="s">
        <v>80</v>
      </c>
      <c r="Z145" t="s">
        <v>81</v>
      </c>
      <c r="AA145" t="s">
        <v>82</v>
      </c>
      <c r="AB145" t="s">
        <v>615</v>
      </c>
      <c r="AC145">
        <v>41054</v>
      </c>
      <c r="AD145">
        <v>5</v>
      </c>
      <c r="AE145">
        <v>2012</v>
      </c>
      <c r="AF145" t="s">
        <v>79</v>
      </c>
    </row>
    <row r="146" spans="1:32">
      <c r="A146">
        <v>1000024945</v>
      </c>
      <c r="B146" t="s">
        <v>65</v>
      </c>
      <c r="C146" t="s">
        <v>616</v>
      </c>
      <c r="D146" t="s">
        <v>617</v>
      </c>
      <c r="E146" t="s">
        <v>114</v>
      </c>
      <c r="F146" t="s">
        <v>69</v>
      </c>
      <c r="G146" t="s">
        <v>220</v>
      </c>
      <c r="H146" t="s">
        <v>71</v>
      </c>
      <c r="I146">
        <v>0</v>
      </c>
      <c r="J146" t="s">
        <v>72</v>
      </c>
      <c r="K146" t="s">
        <v>243</v>
      </c>
      <c r="L146" t="s">
        <v>74</v>
      </c>
      <c r="M146">
        <v>71</v>
      </c>
      <c r="N146" t="s">
        <v>75</v>
      </c>
      <c r="O146">
        <v>43171</v>
      </c>
      <c r="P146">
        <v>3</v>
      </c>
      <c r="Q146" s="16">
        <v>2018</v>
      </c>
      <c r="R146" t="s">
        <v>76</v>
      </c>
      <c r="S146" t="s">
        <v>288</v>
      </c>
      <c r="T146">
        <v>2156135800</v>
      </c>
      <c r="U146" s="16">
        <v>20031.157047283203</v>
      </c>
      <c r="V146">
        <v>527440000</v>
      </c>
      <c r="W146" t="s">
        <v>316</v>
      </c>
      <c r="X146" t="s">
        <v>79</v>
      </c>
      <c r="Y146" t="s">
        <v>80</v>
      </c>
      <c r="Z146" t="s">
        <v>81</v>
      </c>
      <c r="AA146" t="s">
        <v>82</v>
      </c>
      <c r="AB146" t="s">
        <v>618</v>
      </c>
      <c r="AC146">
        <v>41057</v>
      </c>
      <c r="AD146">
        <v>5</v>
      </c>
      <c r="AE146">
        <v>2012</v>
      </c>
      <c r="AF146" t="s">
        <v>79</v>
      </c>
    </row>
    <row r="147" spans="1:32">
      <c r="A147">
        <v>1000025002</v>
      </c>
      <c r="B147" t="s">
        <v>65</v>
      </c>
      <c r="C147" t="s">
        <v>619</v>
      </c>
      <c r="D147" t="s">
        <v>620</v>
      </c>
      <c r="E147" t="s">
        <v>114</v>
      </c>
      <c r="F147" t="s">
        <v>69</v>
      </c>
      <c r="G147" t="s">
        <v>220</v>
      </c>
      <c r="H147" t="s">
        <v>71</v>
      </c>
      <c r="I147">
        <v>7591092</v>
      </c>
      <c r="J147" t="s">
        <v>72</v>
      </c>
      <c r="K147" t="s">
        <v>243</v>
      </c>
      <c r="L147" t="s">
        <v>74</v>
      </c>
      <c r="M147">
        <v>56</v>
      </c>
      <c r="N147" t="s">
        <v>103</v>
      </c>
      <c r="O147">
        <v>41843</v>
      </c>
      <c r="P147">
        <v>7</v>
      </c>
      <c r="Q147" s="16">
        <v>2014</v>
      </c>
      <c r="R147" t="s">
        <v>76</v>
      </c>
      <c r="S147" t="s">
        <v>288</v>
      </c>
      <c r="T147">
        <v>1877062500</v>
      </c>
      <c r="U147" s="16">
        <v>17438.481252000001</v>
      </c>
      <c r="V147">
        <v>445410000</v>
      </c>
      <c r="W147" t="s">
        <v>301</v>
      </c>
      <c r="X147" t="s">
        <v>79</v>
      </c>
      <c r="Y147" t="s">
        <v>80</v>
      </c>
      <c r="Z147" t="s">
        <v>81</v>
      </c>
      <c r="AA147" t="s">
        <v>82</v>
      </c>
      <c r="AB147" t="s">
        <v>621</v>
      </c>
      <c r="AC147">
        <v>41059</v>
      </c>
      <c r="AD147">
        <v>5</v>
      </c>
      <c r="AE147">
        <v>2012</v>
      </c>
      <c r="AF147" t="s">
        <v>79</v>
      </c>
    </row>
    <row r="148" spans="1:32">
      <c r="A148">
        <v>1000025115</v>
      </c>
      <c r="B148" t="s">
        <v>65</v>
      </c>
      <c r="C148" t="s">
        <v>622</v>
      </c>
      <c r="D148" t="s">
        <v>623</v>
      </c>
      <c r="E148" t="s">
        <v>114</v>
      </c>
      <c r="F148" t="s">
        <v>69</v>
      </c>
      <c r="G148" t="s">
        <v>220</v>
      </c>
      <c r="H148" t="s">
        <v>71</v>
      </c>
      <c r="I148">
        <v>7650002</v>
      </c>
      <c r="J148" t="s">
        <v>72</v>
      </c>
      <c r="K148" t="s">
        <v>226</v>
      </c>
      <c r="L148" t="s">
        <v>74</v>
      </c>
      <c r="M148">
        <v>26</v>
      </c>
      <c r="R148" t="s">
        <v>65</v>
      </c>
      <c r="S148" t="s">
        <v>288</v>
      </c>
      <c r="T148">
        <v>11961269800</v>
      </c>
      <c r="U148" s="16">
        <v>111123.83266801921</v>
      </c>
      <c r="V148">
        <v>3120870000</v>
      </c>
      <c r="W148" t="s">
        <v>367</v>
      </c>
      <c r="X148" t="s">
        <v>98</v>
      </c>
      <c r="Y148" t="s">
        <v>171</v>
      </c>
      <c r="Z148" t="s">
        <v>98</v>
      </c>
      <c r="AA148" t="s">
        <v>98</v>
      </c>
      <c r="AB148" t="s">
        <v>624</v>
      </c>
      <c r="AC148">
        <v>41063</v>
      </c>
      <c r="AD148">
        <v>6</v>
      </c>
      <c r="AE148">
        <v>2012</v>
      </c>
      <c r="AF148" t="s">
        <v>98</v>
      </c>
    </row>
    <row r="149" spans="1:32">
      <c r="A149">
        <v>1000025116</v>
      </c>
      <c r="B149" t="s">
        <v>65</v>
      </c>
      <c r="C149" t="s">
        <v>625</v>
      </c>
      <c r="D149" t="s">
        <v>626</v>
      </c>
      <c r="E149" t="s">
        <v>114</v>
      </c>
      <c r="F149" t="s">
        <v>69</v>
      </c>
      <c r="G149" t="s">
        <v>220</v>
      </c>
      <c r="H149" t="s">
        <v>71</v>
      </c>
      <c r="I149">
        <v>765002</v>
      </c>
      <c r="J149" t="s">
        <v>72</v>
      </c>
      <c r="K149" t="s">
        <v>226</v>
      </c>
      <c r="L149" t="s">
        <v>74</v>
      </c>
      <c r="M149">
        <v>58</v>
      </c>
      <c r="N149" t="s">
        <v>103</v>
      </c>
      <c r="O149">
        <v>43346</v>
      </c>
      <c r="P149">
        <v>9</v>
      </c>
      <c r="Q149" s="16">
        <v>2018</v>
      </c>
      <c r="R149" t="s">
        <v>76</v>
      </c>
      <c r="S149" t="s">
        <v>288</v>
      </c>
      <c r="T149">
        <v>1089069900</v>
      </c>
      <c r="U149" s="16">
        <v>10117.790448249601</v>
      </c>
      <c r="V149">
        <v>243700000</v>
      </c>
      <c r="W149" t="s">
        <v>367</v>
      </c>
      <c r="X149" t="s">
        <v>98</v>
      </c>
      <c r="Y149" t="s">
        <v>171</v>
      </c>
      <c r="Z149" t="s">
        <v>98</v>
      </c>
      <c r="AA149" t="s">
        <v>98</v>
      </c>
      <c r="AB149" t="s">
        <v>624</v>
      </c>
      <c r="AC149">
        <v>41063</v>
      </c>
      <c r="AD149">
        <v>6</v>
      </c>
      <c r="AE149">
        <v>2012</v>
      </c>
      <c r="AF149" t="s">
        <v>98</v>
      </c>
    </row>
    <row r="150" spans="1:32">
      <c r="A150">
        <v>1000025117</v>
      </c>
      <c r="B150" t="s">
        <v>65</v>
      </c>
      <c r="C150" t="s">
        <v>627</v>
      </c>
      <c r="D150" t="s">
        <v>623</v>
      </c>
      <c r="E150" t="s">
        <v>114</v>
      </c>
      <c r="F150" t="s">
        <v>69</v>
      </c>
      <c r="G150" t="s">
        <v>220</v>
      </c>
      <c r="H150" t="s">
        <v>71</v>
      </c>
      <c r="I150">
        <v>7650002</v>
      </c>
      <c r="J150" t="s">
        <v>72</v>
      </c>
      <c r="K150" t="s">
        <v>226</v>
      </c>
      <c r="L150" t="s">
        <v>74</v>
      </c>
      <c r="R150" t="s">
        <v>65</v>
      </c>
      <c r="S150" t="s">
        <v>288</v>
      </c>
      <c r="T150">
        <v>2281023800</v>
      </c>
      <c r="U150" s="16">
        <v>21191.404533235203</v>
      </c>
      <c r="V150">
        <v>240840000</v>
      </c>
      <c r="W150" t="s">
        <v>367</v>
      </c>
      <c r="X150" t="s">
        <v>98</v>
      </c>
      <c r="Y150" t="s">
        <v>171</v>
      </c>
      <c r="Z150" t="s">
        <v>98</v>
      </c>
      <c r="AA150" t="s">
        <v>98</v>
      </c>
      <c r="AB150" t="s">
        <v>624</v>
      </c>
      <c r="AC150">
        <v>41063</v>
      </c>
      <c r="AD150">
        <v>6</v>
      </c>
      <c r="AE150">
        <v>2012</v>
      </c>
      <c r="AF150" t="s">
        <v>98</v>
      </c>
    </row>
    <row r="151" spans="1:32">
      <c r="A151">
        <v>1000025118</v>
      </c>
      <c r="B151" t="s">
        <v>65</v>
      </c>
      <c r="C151" t="s">
        <v>628</v>
      </c>
      <c r="D151" t="s">
        <v>623</v>
      </c>
      <c r="E151" t="s">
        <v>114</v>
      </c>
      <c r="F151" t="s">
        <v>69</v>
      </c>
      <c r="G151" t="s">
        <v>220</v>
      </c>
      <c r="H151" t="s">
        <v>71</v>
      </c>
      <c r="I151">
        <v>7650002</v>
      </c>
      <c r="J151" t="s">
        <v>72</v>
      </c>
      <c r="K151" t="s">
        <v>226</v>
      </c>
      <c r="L151" t="s">
        <v>74</v>
      </c>
      <c r="R151" t="s">
        <v>65</v>
      </c>
      <c r="S151" t="s">
        <v>288</v>
      </c>
      <c r="T151">
        <v>1850261200</v>
      </c>
      <c r="U151" s="16">
        <v>17189.489027404801</v>
      </c>
      <c r="V151">
        <v>3756960000</v>
      </c>
      <c r="W151" t="s">
        <v>367</v>
      </c>
      <c r="X151" t="s">
        <v>98</v>
      </c>
      <c r="Y151" t="s">
        <v>171</v>
      </c>
      <c r="Z151" t="s">
        <v>98</v>
      </c>
      <c r="AA151" t="s">
        <v>98</v>
      </c>
      <c r="AB151" t="s">
        <v>624</v>
      </c>
      <c r="AC151">
        <v>41063</v>
      </c>
      <c r="AD151">
        <v>6</v>
      </c>
      <c r="AE151">
        <v>2012</v>
      </c>
      <c r="AF151" t="s">
        <v>98</v>
      </c>
    </row>
    <row r="152" spans="1:32">
      <c r="A152">
        <v>1000025119</v>
      </c>
      <c r="B152" t="s">
        <v>65</v>
      </c>
      <c r="C152" t="s">
        <v>629</v>
      </c>
      <c r="D152" t="s">
        <v>623</v>
      </c>
      <c r="E152" t="s">
        <v>114</v>
      </c>
      <c r="F152" t="s">
        <v>69</v>
      </c>
      <c r="G152" t="s">
        <v>220</v>
      </c>
      <c r="H152" t="s">
        <v>71</v>
      </c>
      <c r="I152">
        <v>7650002</v>
      </c>
      <c r="J152" t="s">
        <v>72</v>
      </c>
      <c r="K152" t="s">
        <v>226</v>
      </c>
      <c r="L152" t="s">
        <v>74</v>
      </c>
      <c r="R152" t="s">
        <v>65</v>
      </c>
      <c r="S152" t="s">
        <v>288</v>
      </c>
      <c r="T152">
        <v>1089069900</v>
      </c>
      <c r="U152" s="16">
        <v>10117.790448249601</v>
      </c>
      <c r="V152">
        <v>243700000</v>
      </c>
      <c r="W152" t="s">
        <v>367</v>
      </c>
      <c r="X152" t="s">
        <v>98</v>
      </c>
      <c r="Y152" t="s">
        <v>171</v>
      </c>
      <c r="Z152" t="s">
        <v>98</v>
      </c>
      <c r="AA152" t="s">
        <v>98</v>
      </c>
      <c r="AB152" t="s">
        <v>624</v>
      </c>
      <c r="AC152">
        <v>41063</v>
      </c>
      <c r="AD152">
        <v>6</v>
      </c>
      <c r="AE152">
        <v>2012</v>
      </c>
      <c r="AF152" t="s">
        <v>98</v>
      </c>
    </row>
    <row r="153" spans="1:32">
      <c r="A153">
        <v>1000025120</v>
      </c>
      <c r="B153" t="s">
        <v>65</v>
      </c>
      <c r="C153" t="s">
        <v>630</v>
      </c>
      <c r="D153" t="s">
        <v>623</v>
      </c>
      <c r="E153" t="s">
        <v>114</v>
      </c>
      <c r="F153" t="s">
        <v>69</v>
      </c>
      <c r="G153" t="s">
        <v>220</v>
      </c>
      <c r="H153" t="s">
        <v>71</v>
      </c>
      <c r="I153">
        <v>7650002</v>
      </c>
      <c r="J153" t="s">
        <v>72</v>
      </c>
      <c r="K153" t="s">
        <v>226</v>
      </c>
      <c r="L153" t="s">
        <v>74</v>
      </c>
      <c r="R153" t="s">
        <v>65</v>
      </c>
      <c r="S153" t="s">
        <v>288</v>
      </c>
      <c r="T153">
        <v>1943680000</v>
      </c>
      <c r="U153" s="16">
        <v>18057.378078720001</v>
      </c>
      <c r="W153" t="s">
        <v>367</v>
      </c>
      <c r="X153" t="s">
        <v>98</v>
      </c>
      <c r="Y153" t="s">
        <v>171</v>
      </c>
      <c r="Z153" t="s">
        <v>98</v>
      </c>
      <c r="AA153" t="s">
        <v>98</v>
      </c>
      <c r="AB153" t="s">
        <v>624</v>
      </c>
      <c r="AC153">
        <v>41063</v>
      </c>
      <c r="AD153">
        <v>6</v>
      </c>
      <c r="AE153">
        <v>2012</v>
      </c>
      <c r="AF153" t="s">
        <v>98</v>
      </c>
    </row>
    <row r="154" spans="1:32">
      <c r="A154">
        <v>1000025121</v>
      </c>
      <c r="B154" t="s">
        <v>65</v>
      </c>
      <c r="C154" t="s">
        <v>631</v>
      </c>
      <c r="D154" t="s">
        <v>623</v>
      </c>
      <c r="E154" t="s">
        <v>114</v>
      </c>
      <c r="F154" t="s">
        <v>69</v>
      </c>
      <c r="G154" t="s">
        <v>220</v>
      </c>
      <c r="H154" t="s">
        <v>71</v>
      </c>
      <c r="I154">
        <v>7650002</v>
      </c>
      <c r="J154" t="s">
        <v>72</v>
      </c>
      <c r="K154" t="s">
        <v>226</v>
      </c>
      <c r="L154" t="s">
        <v>74</v>
      </c>
      <c r="R154" t="s">
        <v>65</v>
      </c>
      <c r="S154" t="s">
        <v>288</v>
      </c>
      <c r="T154">
        <v>872200000</v>
      </c>
      <c r="U154" s="16">
        <v>8103.0031488000004</v>
      </c>
      <c r="W154" t="s">
        <v>367</v>
      </c>
      <c r="X154" t="s">
        <v>98</v>
      </c>
      <c r="Y154" t="s">
        <v>171</v>
      </c>
      <c r="Z154" t="s">
        <v>98</v>
      </c>
      <c r="AA154" t="s">
        <v>98</v>
      </c>
      <c r="AB154" t="s">
        <v>624</v>
      </c>
      <c r="AC154">
        <v>41063</v>
      </c>
      <c r="AD154">
        <v>6</v>
      </c>
      <c r="AE154">
        <v>2012</v>
      </c>
      <c r="AF154" t="s">
        <v>98</v>
      </c>
    </row>
    <row r="155" spans="1:32">
      <c r="A155">
        <v>1000025122</v>
      </c>
      <c r="B155" t="s">
        <v>65</v>
      </c>
      <c r="C155" t="s">
        <v>632</v>
      </c>
      <c r="D155" t="s">
        <v>623</v>
      </c>
      <c r="E155" t="s">
        <v>114</v>
      </c>
      <c r="F155" t="s">
        <v>69</v>
      </c>
      <c r="G155" t="s">
        <v>220</v>
      </c>
      <c r="H155" t="s">
        <v>71</v>
      </c>
      <c r="I155">
        <v>7650002</v>
      </c>
      <c r="J155" t="s">
        <v>72</v>
      </c>
      <c r="K155" t="s">
        <v>226</v>
      </c>
      <c r="L155" t="s">
        <v>74</v>
      </c>
      <c r="R155" t="s">
        <v>65</v>
      </c>
      <c r="S155" t="s">
        <v>288</v>
      </c>
      <c r="T155">
        <v>2129220000</v>
      </c>
      <c r="U155" s="16">
        <v>19781.101082880003</v>
      </c>
      <c r="W155" t="s">
        <v>367</v>
      </c>
      <c r="X155" t="s">
        <v>98</v>
      </c>
      <c r="Y155" t="s">
        <v>171</v>
      </c>
      <c r="Z155" t="s">
        <v>98</v>
      </c>
      <c r="AA155" t="s">
        <v>98</v>
      </c>
      <c r="AB155" t="s">
        <v>624</v>
      </c>
      <c r="AC155">
        <v>41063</v>
      </c>
      <c r="AD155">
        <v>6</v>
      </c>
      <c r="AE155">
        <v>2012</v>
      </c>
      <c r="AF155" t="s">
        <v>98</v>
      </c>
    </row>
    <row r="156" spans="1:32">
      <c r="A156">
        <v>1000025239</v>
      </c>
      <c r="B156" t="s">
        <v>65</v>
      </c>
      <c r="C156" t="s">
        <v>633</v>
      </c>
      <c r="D156" t="s">
        <v>634</v>
      </c>
      <c r="E156" t="s">
        <v>114</v>
      </c>
      <c r="F156" t="s">
        <v>69</v>
      </c>
      <c r="G156" t="s">
        <v>220</v>
      </c>
      <c r="H156" t="s">
        <v>71</v>
      </c>
      <c r="I156">
        <v>8340309</v>
      </c>
      <c r="J156" t="s">
        <v>72</v>
      </c>
      <c r="K156" t="s">
        <v>243</v>
      </c>
      <c r="L156" t="s">
        <v>74</v>
      </c>
      <c r="M156">
        <v>59</v>
      </c>
      <c r="N156" t="s">
        <v>103</v>
      </c>
      <c r="O156">
        <v>42689</v>
      </c>
      <c r="P156">
        <v>11</v>
      </c>
      <c r="Q156" s="16">
        <v>2016</v>
      </c>
      <c r="R156" t="s">
        <v>76</v>
      </c>
      <c r="S156" t="s">
        <v>288</v>
      </c>
      <c r="T156">
        <v>1365009000</v>
      </c>
      <c r="U156" s="16">
        <v>12681.348572736</v>
      </c>
      <c r="V156">
        <v>238930000</v>
      </c>
      <c r="W156" t="s">
        <v>251</v>
      </c>
      <c r="X156" t="s">
        <v>79</v>
      </c>
      <c r="Y156" t="s">
        <v>80</v>
      </c>
      <c r="Z156" t="s">
        <v>81</v>
      </c>
      <c r="AA156" t="s">
        <v>82</v>
      </c>
      <c r="AB156" t="s">
        <v>635</v>
      </c>
      <c r="AC156">
        <v>41066</v>
      </c>
      <c r="AD156">
        <v>6</v>
      </c>
      <c r="AE156">
        <v>2012</v>
      </c>
      <c r="AF156" t="s">
        <v>79</v>
      </c>
    </row>
    <row r="157" spans="1:32">
      <c r="A157">
        <v>1000026160</v>
      </c>
      <c r="B157" t="s">
        <v>65</v>
      </c>
      <c r="C157" t="s">
        <v>636</v>
      </c>
      <c r="D157" t="s">
        <v>637</v>
      </c>
      <c r="E157" t="s">
        <v>638</v>
      </c>
      <c r="F157" t="s">
        <v>142</v>
      </c>
      <c r="G157" t="s">
        <v>394</v>
      </c>
      <c r="H157" t="s">
        <v>395</v>
      </c>
      <c r="I157">
        <v>4030000</v>
      </c>
      <c r="J157" t="s">
        <v>72</v>
      </c>
      <c r="K157" t="s">
        <v>639</v>
      </c>
      <c r="L157" t="s">
        <v>201</v>
      </c>
      <c r="R157" t="s">
        <v>65</v>
      </c>
      <c r="S157" t="s">
        <v>262</v>
      </c>
      <c r="T157">
        <v>1375570000</v>
      </c>
      <c r="U157" s="16">
        <v>12779.46347328</v>
      </c>
      <c r="W157" t="s">
        <v>484</v>
      </c>
      <c r="X157" t="s">
        <v>105</v>
      </c>
      <c r="Y157" t="s">
        <v>80</v>
      </c>
      <c r="Z157" t="s">
        <v>106</v>
      </c>
      <c r="AA157" t="s">
        <v>106</v>
      </c>
      <c r="AB157" t="s">
        <v>640</v>
      </c>
      <c r="AC157">
        <v>41113</v>
      </c>
      <c r="AD157">
        <v>7</v>
      </c>
      <c r="AE157">
        <v>2012</v>
      </c>
      <c r="AF157" t="s">
        <v>105</v>
      </c>
    </row>
    <row r="158" spans="1:32">
      <c r="A158">
        <v>1000026173</v>
      </c>
      <c r="B158" t="s">
        <v>65</v>
      </c>
      <c r="C158" t="s">
        <v>641</v>
      </c>
      <c r="D158" t="s">
        <v>642</v>
      </c>
      <c r="E158" t="s">
        <v>643</v>
      </c>
      <c r="F158" t="s">
        <v>211</v>
      </c>
      <c r="G158" t="s">
        <v>644</v>
      </c>
      <c r="H158" t="s">
        <v>645</v>
      </c>
      <c r="I158">
        <v>1700000</v>
      </c>
      <c r="J158" t="s">
        <v>72</v>
      </c>
      <c r="K158" t="s">
        <v>639</v>
      </c>
      <c r="L158" t="s">
        <v>201</v>
      </c>
      <c r="R158" t="s">
        <v>65</v>
      </c>
      <c r="S158" t="s">
        <v>262</v>
      </c>
      <c r="T158">
        <v>1175741900</v>
      </c>
      <c r="U158" s="16">
        <v>10922.999676537602</v>
      </c>
      <c r="W158" t="s">
        <v>484</v>
      </c>
      <c r="X158" t="s">
        <v>105</v>
      </c>
      <c r="Y158" t="s">
        <v>80</v>
      </c>
      <c r="Z158" t="s">
        <v>106</v>
      </c>
      <c r="AA158" t="s">
        <v>106</v>
      </c>
      <c r="AB158" t="s">
        <v>640</v>
      </c>
      <c r="AC158">
        <v>41113</v>
      </c>
      <c r="AD158">
        <v>7</v>
      </c>
      <c r="AE158">
        <v>2012</v>
      </c>
      <c r="AF158" t="s">
        <v>105</v>
      </c>
    </row>
    <row r="159" spans="1:32">
      <c r="A159">
        <v>1000026918</v>
      </c>
      <c r="B159" t="s">
        <v>65</v>
      </c>
      <c r="C159" t="s">
        <v>646</v>
      </c>
      <c r="D159" t="s">
        <v>647</v>
      </c>
      <c r="E159" t="s">
        <v>101</v>
      </c>
      <c r="F159" t="s">
        <v>102</v>
      </c>
      <c r="G159" t="s">
        <v>560</v>
      </c>
      <c r="H159" t="s">
        <v>561</v>
      </c>
      <c r="I159">
        <v>1530409</v>
      </c>
      <c r="J159" t="s">
        <v>72</v>
      </c>
      <c r="K159" t="s">
        <v>226</v>
      </c>
      <c r="L159" t="s">
        <v>74</v>
      </c>
      <c r="M159">
        <v>61</v>
      </c>
      <c r="N159" t="s">
        <v>75</v>
      </c>
      <c r="O159">
        <v>41843</v>
      </c>
      <c r="P159">
        <v>7</v>
      </c>
      <c r="Q159" s="16">
        <v>2014</v>
      </c>
      <c r="R159" t="s">
        <v>76</v>
      </c>
      <c r="S159" t="s">
        <v>305</v>
      </c>
      <c r="T159">
        <v>1138525700</v>
      </c>
      <c r="U159" s="16">
        <v>10577.2498648128</v>
      </c>
      <c r="V159">
        <v>268250000</v>
      </c>
      <c r="W159" t="s">
        <v>316</v>
      </c>
      <c r="X159" t="s">
        <v>79</v>
      </c>
      <c r="Y159" t="s">
        <v>80</v>
      </c>
      <c r="Z159" t="s">
        <v>81</v>
      </c>
      <c r="AA159" t="s">
        <v>82</v>
      </c>
      <c r="AB159" t="s">
        <v>273</v>
      </c>
      <c r="AC159">
        <v>41150</v>
      </c>
      <c r="AD159">
        <v>8</v>
      </c>
      <c r="AE159">
        <v>2012</v>
      </c>
      <c r="AF159" t="s">
        <v>79</v>
      </c>
    </row>
    <row r="160" spans="1:32">
      <c r="A160">
        <v>1000027137</v>
      </c>
      <c r="B160" t="s">
        <v>65</v>
      </c>
      <c r="C160" t="s">
        <v>648</v>
      </c>
      <c r="D160" t="s">
        <v>649</v>
      </c>
      <c r="E160" t="s">
        <v>146</v>
      </c>
      <c r="F160" t="s">
        <v>146</v>
      </c>
      <c r="G160" t="s">
        <v>311</v>
      </c>
      <c r="H160" t="s">
        <v>312</v>
      </c>
      <c r="I160">
        <v>0</v>
      </c>
      <c r="J160" t="s">
        <v>72</v>
      </c>
      <c r="K160" t="s">
        <v>226</v>
      </c>
      <c r="L160" t="s">
        <v>74</v>
      </c>
      <c r="R160" t="s">
        <v>65</v>
      </c>
      <c r="S160" t="s">
        <v>244</v>
      </c>
      <c r="T160">
        <v>824792700</v>
      </c>
      <c r="U160" s="16">
        <v>7662.5749199808006</v>
      </c>
      <c r="V160">
        <v>1443660000</v>
      </c>
      <c r="W160" t="s">
        <v>512</v>
      </c>
      <c r="X160" t="s">
        <v>233</v>
      </c>
      <c r="Y160" t="s">
        <v>81</v>
      </c>
      <c r="Z160" t="s">
        <v>234</v>
      </c>
      <c r="AA160" t="s">
        <v>82</v>
      </c>
      <c r="AB160" t="s">
        <v>650</v>
      </c>
      <c r="AC160">
        <v>41162</v>
      </c>
      <c r="AD160">
        <v>9</v>
      </c>
      <c r="AE160">
        <v>2012</v>
      </c>
      <c r="AF160" t="s">
        <v>233</v>
      </c>
    </row>
    <row r="161" spans="1:32">
      <c r="A161">
        <v>1000027513</v>
      </c>
      <c r="B161" t="s">
        <v>65</v>
      </c>
      <c r="C161" t="s">
        <v>651</v>
      </c>
      <c r="D161" t="s">
        <v>652</v>
      </c>
      <c r="E161" t="s">
        <v>114</v>
      </c>
      <c r="F161" t="s">
        <v>69</v>
      </c>
      <c r="G161" t="s">
        <v>220</v>
      </c>
      <c r="H161" t="s">
        <v>71</v>
      </c>
      <c r="I161">
        <v>7560911</v>
      </c>
      <c r="J161" t="s">
        <v>72</v>
      </c>
      <c r="K161" t="s">
        <v>243</v>
      </c>
      <c r="L161" t="s">
        <v>74</v>
      </c>
      <c r="M161">
        <v>81</v>
      </c>
      <c r="N161" t="s">
        <v>327</v>
      </c>
      <c r="O161">
        <v>42159</v>
      </c>
      <c r="P161">
        <v>6</v>
      </c>
      <c r="Q161" s="16">
        <v>2015</v>
      </c>
      <c r="R161" t="s">
        <v>76</v>
      </c>
      <c r="S161" t="s">
        <v>244</v>
      </c>
      <c r="T161">
        <v>838070000</v>
      </c>
      <c r="U161" s="16">
        <v>7785.925073280001</v>
      </c>
      <c r="V161">
        <v>237070000</v>
      </c>
      <c r="W161" t="s">
        <v>301</v>
      </c>
      <c r="X161" t="s">
        <v>79</v>
      </c>
      <c r="Y161" t="s">
        <v>80</v>
      </c>
      <c r="Z161" t="s">
        <v>81</v>
      </c>
      <c r="AA161" t="s">
        <v>82</v>
      </c>
      <c r="AB161" t="s">
        <v>653</v>
      </c>
      <c r="AC161">
        <v>41178</v>
      </c>
      <c r="AD161">
        <v>9</v>
      </c>
      <c r="AE161">
        <v>2012</v>
      </c>
      <c r="AF161" t="s">
        <v>79</v>
      </c>
    </row>
    <row r="162" spans="1:32">
      <c r="A162">
        <v>1000027833</v>
      </c>
      <c r="B162" t="s">
        <v>76</v>
      </c>
      <c r="C162" t="s">
        <v>225</v>
      </c>
      <c r="D162" t="s">
        <v>225</v>
      </c>
      <c r="E162" t="s">
        <v>225</v>
      </c>
      <c r="F162" t="s">
        <v>225</v>
      </c>
      <c r="G162" t="s">
        <v>220</v>
      </c>
      <c r="H162" t="s">
        <v>71</v>
      </c>
      <c r="I162" t="s">
        <v>225</v>
      </c>
      <c r="J162" t="s">
        <v>72</v>
      </c>
      <c r="K162" t="s">
        <v>243</v>
      </c>
      <c r="L162" t="s">
        <v>74</v>
      </c>
      <c r="M162">
        <v>59</v>
      </c>
      <c r="N162" t="s">
        <v>103</v>
      </c>
      <c r="O162">
        <v>42214</v>
      </c>
      <c r="P162">
        <v>7</v>
      </c>
      <c r="Q162" s="16">
        <v>2015</v>
      </c>
      <c r="R162" t="s">
        <v>76</v>
      </c>
      <c r="S162" t="s">
        <v>225</v>
      </c>
      <c r="T162">
        <v>1492030000</v>
      </c>
      <c r="U162" s="16">
        <v>13861.412277120002</v>
      </c>
      <c r="V162">
        <v>266200000</v>
      </c>
      <c r="W162" t="s">
        <v>251</v>
      </c>
      <c r="X162" t="s">
        <v>79</v>
      </c>
      <c r="Y162" t="s">
        <v>80</v>
      </c>
      <c r="Z162" t="s">
        <v>81</v>
      </c>
      <c r="AA162" t="s">
        <v>82</v>
      </c>
      <c r="AB162" t="s">
        <v>225</v>
      </c>
      <c r="AC162">
        <v>41193</v>
      </c>
      <c r="AD162">
        <v>10</v>
      </c>
      <c r="AE162">
        <v>2012</v>
      </c>
      <c r="AF162" t="s">
        <v>79</v>
      </c>
    </row>
    <row r="163" spans="1:32">
      <c r="A163">
        <v>1000027965</v>
      </c>
      <c r="B163" t="s">
        <v>65</v>
      </c>
      <c r="C163" t="s">
        <v>654</v>
      </c>
      <c r="D163" t="s">
        <v>655</v>
      </c>
      <c r="E163" t="s">
        <v>114</v>
      </c>
      <c r="F163" t="s">
        <v>69</v>
      </c>
      <c r="G163" t="s">
        <v>220</v>
      </c>
      <c r="H163" t="s">
        <v>71</v>
      </c>
      <c r="I163">
        <v>7630293</v>
      </c>
      <c r="J163" t="s">
        <v>72</v>
      </c>
      <c r="K163" t="s">
        <v>226</v>
      </c>
      <c r="L163" t="s">
        <v>74</v>
      </c>
      <c r="M163">
        <v>22</v>
      </c>
      <c r="R163" t="s">
        <v>65</v>
      </c>
      <c r="S163" t="s">
        <v>305</v>
      </c>
      <c r="T163">
        <v>795047800</v>
      </c>
      <c r="U163" s="16">
        <v>7386.2357565312004</v>
      </c>
      <c r="V163">
        <v>570660000</v>
      </c>
      <c r="W163" t="s">
        <v>251</v>
      </c>
      <c r="X163" t="s">
        <v>79</v>
      </c>
      <c r="Y163" t="s">
        <v>80</v>
      </c>
      <c r="Z163" t="s">
        <v>81</v>
      </c>
      <c r="AA163" t="s">
        <v>82</v>
      </c>
      <c r="AB163" t="s">
        <v>656</v>
      </c>
      <c r="AC163">
        <v>41200</v>
      </c>
      <c r="AD163">
        <v>10</v>
      </c>
      <c r="AE163">
        <v>2012</v>
      </c>
      <c r="AF163" t="s">
        <v>79</v>
      </c>
    </row>
    <row r="164" spans="1:32">
      <c r="A164">
        <v>1000027966</v>
      </c>
      <c r="B164" t="s">
        <v>65</v>
      </c>
      <c r="C164" t="s">
        <v>657</v>
      </c>
      <c r="D164" t="s">
        <v>655</v>
      </c>
      <c r="E164" t="s">
        <v>114</v>
      </c>
      <c r="F164" t="s">
        <v>69</v>
      </c>
      <c r="G164" t="s">
        <v>220</v>
      </c>
      <c r="H164" t="s">
        <v>71</v>
      </c>
      <c r="I164">
        <v>7630293</v>
      </c>
      <c r="J164" t="s">
        <v>72</v>
      </c>
      <c r="K164" t="s">
        <v>226</v>
      </c>
      <c r="L164" t="s">
        <v>74</v>
      </c>
      <c r="M164">
        <v>43</v>
      </c>
      <c r="N164" t="s">
        <v>202</v>
      </c>
      <c r="O164">
        <v>42062</v>
      </c>
      <c r="P164">
        <v>2</v>
      </c>
      <c r="Q164" s="16">
        <v>2015</v>
      </c>
      <c r="R164" t="s">
        <v>76</v>
      </c>
      <c r="T164">
        <v>1215038600</v>
      </c>
      <c r="U164" s="16">
        <v>11288.077965734401</v>
      </c>
      <c r="V164">
        <v>570660000</v>
      </c>
      <c r="W164" t="s">
        <v>658</v>
      </c>
      <c r="X164" t="s">
        <v>98</v>
      </c>
      <c r="Y164" t="s">
        <v>80</v>
      </c>
      <c r="Z164" t="s">
        <v>98</v>
      </c>
      <c r="AA164" t="s">
        <v>98</v>
      </c>
      <c r="AB164" t="s">
        <v>659</v>
      </c>
      <c r="AC164">
        <v>41200</v>
      </c>
      <c r="AD164">
        <v>10</v>
      </c>
      <c r="AE164">
        <v>2012</v>
      </c>
      <c r="AF164" t="s">
        <v>98</v>
      </c>
    </row>
    <row r="165" spans="1:32">
      <c r="A165">
        <v>1000027967</v>
      </c>
      <c r="B165" t="s">
        <v>65</v>
      </c>
      <c r="C165" t="s">
        <v>660</v>
      </c>
      <c r="D165" t="s">
        <v>655</v>
      </c>
      <c r="E165" t="s">
        <v>114</v>
      </c>
      <c r="F165" t="s">
        <v>69</v>
      </c>
      <c r="G165" t="s">
        <v>220</v>
      </c>
      <c r="H165" t="s">
        <v>71</v>
      </c>
      <c r="I165">
        <v>7630293</v>
      </c>
      <c r="J165" t="s">
        <v>72</v>
      </c>
      <c r="K165" t="s">
        <v>243</v>
      </c>
      <c r="L165" t="s">
        <v>74</v>
      </c>
      <c r="M165">
        <v>51</v>
      </c>
      <c r="N165" t="s">
        <v>103</v>
      </c>
      <c r="O165">
        <v>42012</v>
      </c>
      <c r="P165">
        <v>1</v>
      </c>
      <c r="Q165" s="16">
        <v>2015</v>
      </c>
      <c r="R165" t="s">
        <v>76</v>
      </c>
      <c r="T165">
        <v>925377200</v>
      </c>
      <c r="U165" s="16">
        <v>8597.0355026688012</v>
      </c>
      <c r="V165">
        <v>570660000</v>
      </c>
      <c r="W165" t="s">
        <v>316</v>
      </c>
      <c r="X165" t="s">
        <v>79</v>
      </c>
      <c r="Y165" t="s">
        <v>80</v>
      </c>
      <c r="Z165" t="s">
        <v>81</v>
      </c>
      <c r="AA165" t="s">
        <v>82</v>
      </c>
      <c r="AB165" t="s">
        <v>661</v>
      </c>
      <c r="AC165">
        <v>41200</v>
      </c>
      <c r="AD165">
        <v>10</v>
      </c>
      <c r="AE165">
        <v>2012</v>
      </c>
      <c r="AF165" t="s">
        <v>79</v>
      </c>
    </row>
    <row r="166" spans="1:32">
      <c r="A166">
        <v>1000027969</v>
      </c>
      <c r="B166" t="s">
        <v>65</v>
      </c>
      <c r="C166" t="s">
        <v>662</v>
      </c>
      <c r="D166" t="s">
        <v>663</v>
      </c>
      <c r="E166" t="s">
        <v>114</v>
      </c>
      <c r="F166" t="s">
        <v>69</v>
      </c>
      <c r="G166" t="s">
        <v>220</v>
      </c>
      <c r="H166" t="s">
        <v>71</v>
      </c>
      <c r="I166">
        <v>8580708</v>
      </c>
      <c r="J166" t="s">
        <v>72</v>
      </c>
      <c r="K166" t="s">
        <v>243</v>
      </c>
      <c r="L166" t="s">
        <v>74</v>
      </c>
      <c r="R166" t="s">
        <v>65</v>
      </c>
      <c r="S166" t="s">
        <v>305</v>
      </c>
      <c r="T166">
        <v>785040000</v>
      </c>
      <c r="U166" s="16">
        <v>7293.2602521600002</v>
      </c>
      <c r="W166" t="s">
        <v>316</v>
      </c>
      <c r="X166" t="s">
        <v>79</v>
      </c>
      <c r="Y166" t="s">
        <v>80</v>
      </c>
      <c r="Z166" t="s">
        <v>81</v>
      </c>
      <c r="AA166" t="s">
        <v>82</v>
      </c>
      <c r="AB166" t="s">
        <v>273</v>
      </c>
      <c r="AC166">
        <v>41200</v>
      </c>
      <c r="AD166">
        <v>10</v>
      </c>
      <c r="AE166">
        <v>2012</v>
      </c>
      <c r="AF166" t="s">
        <v>79</v>
      </c>
    </row>
    <row r="167" spans="1:32">
      <c r="A167">
        <v>1000027970</v>
      </c>
      <c r="B167" t="s">
        <v>65</v>
      </c>
      <c r="C167" t="s">
        <v>664</v>
      </c>
      <c r="D167" t="s">
        <v>663</v>
      </c>
      <c r="E167" t="s">
        <v>114</v>
      </c>
      <c r="F167" t="s">
        <v>69</v>
      </c>
      <c r="G167" t="s">
        <v>220</v>
      </c>
      <c r="H167" t="s">
        <v>71</v>
      </c>
      <c r="I167">
        <v>8580708</v>
      </c>
      <c r="J167" t="s">
        <v>72</v>
      </c>
      <c r="K167" t="s">
        <v>243</v>
      </c>
      <c r="L167" t="s">
        <v>74</v>
      </c>
      <c r="R167" t="s">
        <v>65</v>
      </c>
      <c r="S167" t="s">
        <v>305</v>
      </c>
      <c r="T167">
        <v>120390000</v>
      </c>
      <c r="U167" s="16">
        <v>1118.4596985600001</v>
      </c>
      <c r="W167" t="s">
        <v>316</v>
      </c>
      <c r="X167" t="s">
        <v>79</v>
      </c>
      <c r="Y167" t="s">
        <v>80</v>
      </c>
      <c r="Z167" t="s">
        <v>81</v>
      </c>
      <c r="AA167" t="s">
        <v>82</v>
      </c>
      <c r="AB167" t="s">
        <v>273</v>
      </c>
      <c r="AC167">
        <v>41200</v>
      </c>
      <c r="AD167">
        <v>10</v>
      </c>
      <c r="AE167">
        <v>2012</v>
      </c>
      <c r="AF167" t="s">
        <v>79</v>
      </c>
    </row>
    <row r="168" spans="1:32">
      <c r="A168">
        <v>1000027971</v>
      </c>
      <c r="B168" t="s">
        <v>65</v>
      </c>
      <c r="C168" t="s">
        <v>665</v>
      </c>
      <c r="D168" t="s">
        <v>663</v>
      </c>
      <c r="E168" t="s">
        <v>114</v>
      </c>
      <c r="F168" t="s">
        <v>69</v>
      </c>
      <c r="G168" t="s">
        <v>220</v>
      </c>
      <c r="H168" t="s">
        <v>71</v>
      </c>
      <c r="I168">
        <v>8580708</v>
      </c>
      <c r="J168" t="s">
        <v>72</v>
      </c>
      <c r="K168" t="s">
        <v>243</v>
      </c>
      <c r="L168" t="s">
        <v>74</v>
      </c>
      <c r="R168" t="s">
        <v>65</v>
      </c>
      <c r="S168" t="s">
        <v>468</v>
      </c>
      <c r="T168">
        <v>120390000</v>
      </c>
      <c r="U168" s="16">
        <v>1118.4596985600001</v>
      </c>
      <c r="W168" t="s">
        <v>316</v>
      </c>
      <c r="X168" t="s">
        <v>79</v>
      </c>
      <c r="Y168" t="s">
        <v>80</v>
      </c>
      <c r="Z168" t="s">
        <v>81</v>
      </c>
      <c r="AA168" t="s">
        <v>82</v>
      </c>
      <c r="AB168" t="s">
        <v>273</v>
      </c>
      <c r="AC168">
        <v>41200</v>
      </c>
      <c r="AD168">
        <v>10</v>
      </c>
      <c r="AE168">
        <v>2012</v>
      </c>
      <c r="AF168" t="s">
        <v>79</v>
      </c>
    </row>
    <row r="169" spans="1:32">
      <c r="A169">
        <v>1000028160</v>
      </c>
      <c r="B169" t="s">
        <v>65</v>
      </c>
      <c r="C169" t="s">
        <v>666</v>
      </c>
      <c r="D169" t="s">
        <v>667</v>
      </c>
      <c r="E169" t="s">
        <v>114</v>
      </c>
      <c r="F169" t="s">
        <v>69</v>
      </c>
      <c r="G169" t="s">
        <v>220</v>
      </c>
      <c r="H169" t="s">
        <v>71</v>
      </c>
      <c r="I169">
        <v>7550659</v>
      </c>
      <c r="J169" t="s">
        <v>72</v>
      </c>
      <c r="K169" t="s">
        <v>243</v>
      </c>
      <c r="L169" t="s">
        <v>74</v>
      </c>
      <c r="M169">
        <v>70</v>
      </c>
      <c r="N169" t="s">
        <v>75</v>
      </c>
      <c r="O169">
        <v>42710</v>
      </c>
      <c r="P169">
        <v>12</v>
      </c>
      <c r="Q169" s="16">
        <v>2016</v>
      </c>
      <c r="R169" t="s">
        <v>76</v>
      </c>
      <c r="S169" t="s">
        <v>288</v>
      </c>
      <c r="T169">
        <v>2985767000</v>
      </c>
      <c r="U169" s="16">
        <v>27738.683103168001</v>
      </c>
      <c r="V169">
        <v>777600000</v>
      </c>
      <c r="W169" t="s">
        <v>251</v>
      </c>
      <c r="X169" t="s">
        <v>79</v>
      </c>
      <c r="Y169" t="s">
        <v>80</v>
      </c>
      <c r="Z169" t="s">
        <v>81</v>
      </c>
      <c r="AA169" t="s">
        <v>82</v>
      </c>
      <c r="AB169" t="s">
        <v>668</v>
      </c>
      <c r="AC169">
        <v>41210</v>
      </c>
      <c r="AD169">
        <v>10</v>
      </c>
      <c r="AE169">
        <v>2012</v>
      </c>
      <c r="AF169" t="s">
        <v>79</v>
      </c>
    </row>
    <row r="170" spans="1:32">
      <c r="A170">
        <v>1000028162</v>
      </c>
      <c r="B170" t="s">
        <v>65</v>
      </c>
      <c r="C170" t="s">
        <v>669</v>
      </c>
      <c r="D170" t="s">
        <v>670</v>
      </c>
      <c r="E170" t="s">
        <v>483</v>
      </c>
      <c r="F170" t="s">
        <v>69</v>
      </c>
      <c r="G170" t="s">
        <v>220</v>
      </c>
      <c r="H170" t="s">
        <v>71</v>
      </c>
      <c r="I170">
        <v>7550000</v>
      </c>
      <c r="J170" t="s">
        <v>72</v>
      </c>
      <c r="K170" t="s">
        <v>639</v>
      </c>
      <c r="L170" t="s">
        <v>201</v>
      </c>
      <c r="R170" t="s">
        <v>65</v>
      </c>
      <c r="S170" t="s">
        <v>244</v>
      </c>
      <c r="T170">
        <v>907000000</v>
      </c>
      <c r="U170" s="16">
        <v>8426.3057280000012</v>
      </c>
      <c r="W170" t="s">
        <v>671</v>
      </c>
      <c r="X170" t="s">
        <v>105</v>
      </c>
      <c r="Y170" t="s">
        <v>80</v>
      </c>
      <c r="Z170" t="s">
        <v>106</v>
      </c>
      <c r="AA170" t="s">
        <v>106</v>
      </c>
      <c r="AB170" t="s">
        <v>672</v>
      </c>
      <c r="AC170">
        <v>41210</v>
      </c>
      <c r="AD170">
        <v>10</v>
      </c>
      <c r="AE170">
        <v>2012</v>
      </c>
      <c r="AF170" t="s">
        <v>105</v>
      </c>
    </row>
    <row r="171" spans="1:32">
      <c r="A171">
        <v>1000028163</v>
      </c>
      <c r="B171" t="s">
        <v>65</v>
      </c>
      <c r="C171" t="s">
        <v>673</v>
      </c>
      <c r="D171" t="s">
        <v>674</v>
      </c>
      <c r="E171" t="s">
        <v>114</v>
      </c>
      <c r="F171" t="s">
        <v>69</v>
      </c>
      <c r="G171" t="s">
        <v>220</v>
      </c>
      <c r="H171" t="s">
        <v>71</v>
      </c>
      <c r="I171">
        <v>7690000</v>
      </c>
      <c r="J171" t="s">
        <v>72</v>
      </c>
      <c r="K171" t="s">
        <v>226</v>
      </c>
      <c r="L171" t="s">
        <v>74</v>
      </c>
      <c r="R171" t="s">
        <v>65</v>
      </c>
      <c r="S171" t="s">
        <v>262</v>
      </c>
      <c r="T171">
        <v>1856500000</v>
      </c>
      <c r="U171" s="16">
        <v>17247.449376</v>
      </c>
      <c r="W171" t="s">
        <v>367</v>
      </c>
      <c r="X171" t="s">
        <v>98</v>
      </c>
      <c r="Y171" t="s">
        <v>171</v>
      </c>
      <c r="Z171" t="s">
        <v>98</v>
      </c>
      <c r="AA171" t="s">
        <v>98</v>
      </c>
      <c r="AB171" t="s">
        <v>675</v>
      </c>
      <c r="AC171">
        <v>41210</v>
      </c>
      <c r="AD171">
        <v>10</v>
      </c>
      <c r="AE171">
        <v>2012</v>
      </c>
      <c r="AF171" t="s">
        <v>98</v>
      </c>
    </row>
    <row r="172" spans="1:32">
      <c r="A172">
        <v>1000028164</v>
      </c>
      <c r="B172" t="s">
        <v>65</v>
      </c>
      <c r="C172" t="s">
        <v>676</v>
      </c>
      <c r="D172" t="s">
        <v>677</v>
      </c>
      <c r="E172" t="s">
        <v>500</v>
      </c>
      <c r="F172" t="s">
        <v>69</v>
      </c>
      <c r="G172" t="s">
        <v>220</v>
      </c>
      <c r="H172" t="s">
        <v>71</v>
      </c>
      <c r="I172">
        <v>7550647</v>
      </c>
      <c r="J172" t="s">
        <v>72</v>
      </c>
      <c r="K172" t="s">
        <v>243</v>
      </c>
      <c r="L172" t="s">
        <v>74</v>
      </c>
      <c r="M172">
        <v>41</v>
      </c>
      <c r="R172" t="s">
        <v>65</v>
      </c>
      <c r="S172" t="s">
        <v>288</v>
      </c>
      <c r="T172">
        <v>796248700</v>
      </c>
      <c r="U172" s="16">
        <v>7397.3924826048005</v>
      </c>
      <c r="V172">
        <v>135410000</v>
      </c>
      <c r="W172" t="s">
        <v>251</v>
      </c>
      <c r="X172" t="s">
        <v>79</v>
      </c>
      <c r="Y172" t="s">
        <v>80</v>
      </c>
      <c r="Z172" t="s">
        <v>81</v>
      </c>
      <c r="AA172" t="s">
        <v>82</v>
      </c>
      <c r="AB172" t="s">
        <v>678</v>
      </c>
      <c r="AC172">
        <v>41210</v>
      </c>
      <c r="AD172">
        <v>10</v>
      </c>
      <c r="AE172">
        <v>2012</v>
      </c>
      <c r="AF172" t="s">
        <v>79</v>
      </c>
    </row>
    <row r="173" spans="1:32">
      <c r="A173">
        <v>1000028202</v>
      </c>
      <c r="B173" t="s">
        <v>65</v>
      </c>
      <c r="C173" t="s">
        <v>679</v>
      </c>
      <c r="D173" t="s">
        <v>680</v>
      </c>
      <c r="E173" t="s">
        <v>681</v>
      </c>
      <c r="F173" t="s">
        <v>69</v>
      </c>
      <c r="G173" t="s">
        <v>220</v>
      </c>
      <c r="H173" t="s">
        <v>71</v>
      </c>
      <c r="I173">
        <v>7910169</v>
      </c>
      <c r="J173" t="s">
        <v>72</v>
      </c>
      <c r="K173" t="s">
        <v>226</v>
      </c>
      <c r="L173" t="s">
        <v>74</v>
      </c>
      <c r="R173" t="s">
        <v>65</v>
      </c>
      <c r="S173" t="s">
        <v>682</v>
      </c>
      <c r="T173">
        <v>129000000</v>
      </c>
      <c r="U173" s="16">
        <v>1198.4492160000002</v>
      </c>
      <c r="W173" t="s">
        <v>683</v>
      </c>
      <c r="X173" t="s">
        <v>196</v>
      </c>
      <c r="Y173" t="s">
        <v>81</v>
      </c>
      <c r="Z173" t="s">
        <v>81</v>
      </c>
      <c r="AA173" t="s">
        <v>82</v>
      </c>
      <c r="AB173" t="s">
        <v>684</v>
      </c>
      <c r="AC173">
        <v>41212</v>
      </c>
      <c r="AD173">
        <v>10</v>
      </c>
      <c r="AE173">
        <v>2012</v>
      </c>
      <c r="AF173" t="s">
        <v>196</v>
      </c>
    </row>
    <row r="174" spans="1:32">
      <c r="A174">
        <v>1000028828</v>
      </c>
      <c r="B174" t="s">
        <v>65</v>
      </c>
      <c r="C174" t="s">
        <v>685</v>
      </c>
      <c r="D174" t="s">
        <v>686</v>
      </c>
      <c r="E174" t="s">
        <v>114</v>
      </c>
      <c r="F174" t="s">
        <v>69</v>
      </c>
      <c r="G174" t="s">
        <v>220</v>
      </c>
      <c r="H174" t="s">
        <v>71</v>
      </c>
      <c r="I174">
        <v>8340664</v>
      </c>
      <c r="J174" t="s">
        <v>72</v>
      </c>
      <c r="K174" t="s">
        <v>226</v>
      </c>
      <c r="L174" t="s">
        <v>74</v>
      </c>
      <c r="M174">
        <v>65</v>
      </c>
      <c r="N174" t="s">
        <v>75</v>
      </c>
      <c r="O174">
        <v>42032</v>
      </c>
      <c r="P174">
        <v>1</v>
      </c>
      <c r="Q174" s="16">
        <v>2015</v>
      </c>
      <c r="R174" t="s">
        <v>76</v>
      </c>
      <c r="T174">
        <v>3156230800</v>
      </c>
      <c r="U174" s="16">
        <v>29322.343626163201</v>
      </c>
      <c r="V174">
        <v>327300000</v>
      </c>
      <c r="W174" t="s">
        <v>687</v>
      </c>
      <c r="X174" t="s">
        <v>79</v>
      </c>
      <c r="Y174" t="s">
        <v>81</v>
      </c>
      <c r="Z174" t="s">
        <v>81</v>
      </c>
      <c r="AA174" t="s">
        <v>82</v>
      </c>
      <c r="AB174" t="s">
        <v>688</v>
      </c>
      <c r="AC174">
        <v>41242</v>
      </c>
      <c r="AD174">
        <v>11</v>
      </c>
      <c r="AE174">
        <v>2012</v>
      </c>
      <c r="AF174" t="s">
        <v>79</v>
      </c>
    </row>
    <row r="175" spans="1:32">
      <c r="A175">
        <v>1000029051</v>
      </c>
      <c r="B175" t="s">
        <v>65</v>
      </c>
      <c r="C175" t="s">
        <v>689</v>
      </c>
      <c r="D175" t="s">
        <v>690</v>
      </c>
      <c r="E175" t="s">
        <v>691</v>
      </c>
      <c r="F175" t="s">
        <v>146</v>
      </c>
      <c r="G175" t="s">
        <v>311</v>
      </c>
      <c r="H175" t="s">
        <v>312</v>
      </c>
      <c r="I175">
        <v>1394290</v>
      </c>
      <c r="J175" t="s">
        <v>72</v>
      </c>
      <c r="K175" t="s">
        <v>226</v>
      </c>
      <c r="L175" t="s">
        <v>74</v>
      </c>
      <c r="M175">
        <v>47</v>
      </c>
      <c r="N175" t="s">
        <v>202</v>
      </c>
      <c r="O175">
        <v>41666</v>
      </c>
      <c r="P175">
        <v>1</v>
      </c>
      <c r="Q175" s="16">
        <v>2014</v>
      </c>
      <c r="R175" t="s">
        <v>76</v>
      </c>
      <c r="S175" t="s">
        <v>262</v>
      </c>
      <c r="T175">
        <v>727460800</v>
      </c>
      <c r="U175" s="16">
        <v>6758.3319800832005</v>
      </c>
      <c r="V175">
        <v>1320550000</v>
      </c>
      <c r="W175" t="s">
        <v>692</v>
      </c>
      <c r="X175" t="s">
        <v>98</v>
      </c>
      <c r="Y175" t="s">
        <v>80</v>
      </c>
      <c r="Z175" t="s">
        <v>98</v>
      </c>
      <c r="AA175" t="s">
        <v>98</v>
      </c>
      <c r="AB175" t="s">
        <v>693</v>
      </c>
      <c r="AC175">
        <v>41253</v>
      </c>
      <c r="AD175">
        <v>12</v>
      </c>
      <c r="AE175">
        <v>2012</v>
      </c>
      <c r="AF175" t="s">
        <v>98</v>
      </c>
    </row>
    <row r="176" spans="1:32">
      <c r="A176">
        <v>1000029052</v>
      </c>
      <c r="B176" t="s">
        <v>65</v>
      </c>
      <c r="C176" t="s">
        <v>694</v>
      </c>
      <c r="D176" t="s">
        <v>695</v>
      </c>
      <c r="E176" t="s">
        <v>146</v>
      </c>
      <c r="F176" t="s">
        <v>146</v>
      </c>
      <c r="G176" t="s">
        <v>311</v>
      </c>
      <c r="H176" t="s">
        <v>312</v>
      </c>
      <c r="I176">
        <v>1271210</v>
      </c>
      <c r="J176" t="s">
        <v>72</v>
      </c>
      <c r="K176" t="s">
        <v>226</v>
      </c>
      <c r="L176" t="s">
        <v>74</v>
      </c>
      <c r="M176">
        <v>45</v>
      </c>
      <c r="N176" t="s">
        <v>202</v>
      </c>
      <c r="O176">
        <v>42227</v>
      </c>
      <c r="P176">
        <v>8</v>
      </c>
      <c r="Q176" s="16">
        <v>2015</v>
      </c>
      <c r="R176" t="s">
        <v>76</v>
      </c>
      <c r="S176" t="s">
        <v>262</v>
      </c>
      <c r="T176">
        <v>726977900</v>
      </c>
      <c r="U176" s="16">
        <v>6753.8456922816003</v>
      </c>
      <c r="V176">
        <v>435530000</v>
      </c>
      <c r="W176" t="s">
        <v>692</v>
      </c>
      <c r="X176" t="s">
        <v>98</v>
      </c>
      <c r="Y176" t="s">
        <v>80</v>
      </c>
      <c r="Z176" t="s">
        <v>98</v>
      </c>
      <c r="AA176" t="s">
        <v>98</v>
      </c>
      <c r="AB176" t="s">
        <v>696</v>
      </c>
      <c r="AC176">
        <v>41253</v>
      </c>
      <c r="AD176">
        <v>12</v>
      </c>
      <c r="AE176">
        <v>2012</v>
      </c>
      <c r="AF176" t="s">
        <v>98</v>
      </c>
    </row>
    <row r="177" spans="1:32">
      <c r="A177">
        <v>1000029101</v>
      </c>
      <c r="B177" t="s">
        <v>65</v>
      </c>
      <c r="C177" t="s">
        <v>697</v>
      </c>
      <c r="D177" t="s">
        <v>698</v>
      </c>
      <c r="E177" t="s">
        <v>114</v>
      </c>
      <c r="F177" t="s">
        <v>69</v>
      </c>
      <c r="G177" t="s">
        <v>220</v>
      </c>
      <c r="H177" t="s">
        <v>71</v>
      </c>
      <c r="I177">
        <v>8340486</v>
      </c>
      <c r="J177" t="s">
        <v>72</v>
      </c>
      <c r="K177" t="s">
        <v>226</v>
      </c>
      <c r="L177" t="s">
        <v>74</v>
      </c>
      <c r="M177">
        <v>66</v>
      </c>
      <c r="N177" t="s">
        <v>75</v>
      </c>
      <c r="O177">
        <v>41933</v>
      </c>
      <c r="P177">
        <v>10</v>
      </c>
      <c r="Q177" s="16">
        <v>2014</v>
      </c>
      <c r="R177" t="s">
        <v>76</v>
      </c>
      <c r="S177" t="s">
        <v>288</v>
      </c>
      <c r="T177">
        <v>627848200</v>
      </c>
      <c r="U177" s="16">
        <v>5832.9006438528004</v>
      </c>
      <c r="V177">
        <v>58730000</v>
      </c>
      <c r="W177" t="s">
        <v>687</v>
      </c>
      <c r="X177" t="s">
        <v>79</v>
      </c>
      <c r="Y177" t="s">
        <v>81</v>
      </c>
      <c r="Z177" t="s">
        <v>81</v>
      </c>
      <c r="AA177" t="s">
        <v>82</v>
      </c>
      <c r="AB177" t="s">
        <v>699</v>
      </c>
      <c r="AC177">
        <v>41254</v>
      </c>
      <c r="AD177">
        <v>12</v>
      </c>
      <c r="AE177">
        <v>2012</v>
      </c>
      <c r="AF177" t="s">
        <v>79</v>
      </c>
    </row>
    <row r="178" spans="1:32">
      <c r="A178">
        <v>1000029424</v>
      </c>
      <c r="B178" t="s">
        <v>65</v>
      </c>
      <c r="C178" t="s">
        <v>700</v>
      </c>
      <c r="D178" t="s">
        <v>701</v>
      </c>
      <c r="E178" t="s">
        <v>114</v>
      </c>
      <c r="F178" t="s">
        <v>69</v>
      </c>
      <c r="G178" t="s">
        <v>220</v>
      </c>
      <c r="H178" t="s">
        <v>71</v>
      </c>
      <c r="I178">
        <v>7550246</v>
      </c>
      <c r="J178" t="s">
        <v>72</v>
      </c>
      <c r="K178" t="s">
        <v>300</v>
      </c>
      <c r="L178" t="s">
        <v>201</v>
      </c>
      <c r="M178">
        <v>54</v>
      </c>
      <c r="N178" t="s">
        <v>103</v>
      </c>
      <c r="O178">
        <v>41983</v>
      </c>
      <c r="P178">
        <v>12</v>
      </c>
      <c r="Q178" s="16">
        <v>2014</v>
      </c>
      <c r="R178" t="s">
        <v>76</v>
      </c>
      <c r="S178" t="s">
        <v>288</v>
      </c>
      <c r="T178">
        <v>414617200</v>
      </c>
      <c r="U178" s="16">
        <v>3851.9198316288002</v>
      </c>
      <c r="W178" t="s">
        <v>301</v>
      </c>
      <c r="X178" t="s">
        <v>79</v>
      </c>
      <c r="Y178" t="s">
        <v>80</v>
      </c>
      <c r="Z178" t="s">
        <v>81</v>
      </c>
      <c r="AA178" t="s">
        <v>82</v>
      </c>
      <c r="AB178" t="s">
        <v>702</v>
      </c>
      <c r="AC178">
        <v>41270</v>
      </c>
      <c r="AD178">
        <v>12</v>
      </c>
      <c r="AE178">
        <v>2012</v>
      </c>
      <c r="AF178" t="s">
        <v>79</v>
      </c>
    </row>
    <row r="179" spans="1:32">
      <c r="A179">
        <v>1000029445</v>
      </c>
      <c r="B179" t="s">
        <v>65</v>
      </c>
      <c r="C179" t="s">
        <v>703</v>
      </c>
      <c r="D179" t="s">
        <v>704</v>
      </c>
      <c r="E179" t="s">
        <v>114</v>
      </c>
      <c r="F179" t="s">
        <v>69</v>
      </c>
      <c r="G179" t="s">
        <v>220</v>
      </c>
      <c r="H179" t="s">
        <v>71</v>
      </c>
      <c r="I179">
        <v>7500138</v>
      </c>
      <c r="J179" t="s">
        <v>72</v>
      </c>
      <c r="K179" t="s">
        <v>226</v>
      </c>
      <c r="L179" t="s">
        <v>74</v>
      </c>
      <c r="M179">
        <v>26</v>
      </c>
      <c r="R179" t="s">
        <v>65</v>
      </c>
      <c r="S179" t="s">
        <v>238</v>
      </c>
      <c r="T179">
        <v>2395618400</v>
      </c>
      <c r="U179" s="16">
        <v>22256.023203993602</v>
      </c>
      <c r="V179">
        <v>742710000</v>
      </c>
      <c r="W179" t="s">
        <v>239</v>
      </c>
      <c r="X179" t="s">
        <v>233</v>
      </c>
      <c r="Y179" t="s">
        <v>81</v>
      </c>
      <c r="Z179" t="s">
        <v>234</v>
      </c>
      <c r="AA179" t="s">
        <v>82</v>
      </c>
      <c r="AB179" t="s">
        <v>705</v>
      </c>
      <c r="AC179">
        <v>41271</v>
      </c>
      <c r="AD179">
        <v>12</v>
      </c>
      <c r="AE179">
        <v>2012</v>
      </c>
      <c r="AF179" t="s">
        <v>233</v>
      </c>
    </row>
    <row r="180" spans="1:32">
      <c r="A180">
        <v>1000029666</v>
      </c>
      <c r="B180" t="s">
        <v>65</v>
      </c>
      <c r="C180" t="s">
        <v>706</v>
      </c>
      <c r="D180" t="s">
        <v>173</v>
      </c>
      <c r="E180" t="s">
        <v>114</v>
      </c>
      <c r="F180" t="s">
        <v>69</v>
      </c>
      <c r="G180" t="s">
        <v>220</v>
      </c>
      <c r="H180" t="s">
        <v>71</v>
      </c>
      <c r="I180">
        <v>7550268</v>
      </c>
      <c r="J180" t="s">
        <v>72</v>
      </c>
      <c r="K180" t="s">
        <v>300</v>
      </c>
      <c r="L180" t="s">
        <v>201</v>
      </c>
      <c r="R180" t="s">
        <v>65</v>
      </c>
      <c r="S180" t="s">
        <v>244</v>
      </c>
      <c r="T180">
        <v>78810000</v>
      </c>
      <c r="U180" s="16">
        <v>732.16885824000008</v>
      </c>
      <c r="W180" t="s">
        <v>301</v>
      </c>
      <c r="X180" t="s">
        <v>79</v>
      </c>
      <c r="Y180" t="s">
        <v>80</v>
      </c>
      <c r="Z180" t="s">
        <v>81</v>
      </c>
      <c r="AA180" t="s">
        <v>82</v>
      </c>
      <c r="AB180" t="s">
        <v>707</v>
      </c>
      <c r="AC180">
        <v>41283</v>
      </c>
      <c r="AD180">
        <v>1</v>
      </c>
      <c r="AE180">
        <v>2013</v>
      </c>
      <c r="AF180" t="s">
        <v>79</v>
      </c>
    </row>
    <row r="181" spans="1:32">
      <c r="A181">
        <v>1000029667</v>
      </c>
      <c r="B181" t="s">
        <v>76</v>
      </c>
      <c r="C181" t="s">
        <v>225</v>
      </c>
      <c r="D181" t="s">
        <v>225</v>
      </c>
      <c r="E181" t="s">
        <v>225</v>
      </c>
      <c r="F181" t="s">
        <v>225</v>
      </c>
      <c r="G181" t="s">
        <v>220</v>
      </c>
      <c r="H181" t="s">
        <v>71</v>
      </c>
      <c r="I181" t="s">
        <v>225</v>
      </c>
      <c r="J181" t="s">
        <v>72</v>
      </c>
      <c r="K181" t="s">
        <v>639</v>
      </c>
      <c r="L181" t="s">
        <v>201</v>
      </c>
      <c r="M181">
        <v>50</v>
      </c>
      <c r="N181" t="s">
        <v>103</v>
      </c>
      <c r="O181">
        <v>41694</v>
      </c>
      <c r="P181">
        <v>2</v>
      </c>
      <c r="Q181" s="16">
        <v>2014</v>
      </c>
      <c r="R181" t="s">
        <v>76</v>
      </c>
      <c r="S181" t="s">
        <v>225</v>
      </c>
      <c r="T181">
        <v>86168900</v>
      </c>
      <c r="U181" s="16">
        <v>800.5352763456001</v>
      </c>
      <c r="W181" t="s">
        <v>508</v>
      </c>
      <c r="X181" t="s">
        <v>105</v>
      </c>
      <c r="Y181" t="s">
        <v>80</v>
      </c>
      <c r="Z181" t="s">
        <v>106</v>
      </c>
      <c r="AA181" t="s">
        <v>106</v>
      </c>
      <c r="AB181" t="s">
        <v>225</v>
      </c>
      <c r="AC181">
        <v>41283</v>
      </c>
      <c r="AD181">
        <v>1</v>
      </c>
      <c r="AE181">
        <v>2013</v>
      </c>
      <c r="AF181" t="s">
        <v>105</v>
      </c>
    </row>
    <row r="182" spans="1:32">
      <c r="A182">
        <v>1000029906</v>
      </c>
      <c r="B182" t="s">
        <v>65</v>
      </c>
      <c r="C182" t="s">
        <v>708</v>
      </c>
      <c r="D182" t="s">
        <v>709</v>
      </c>
      <c r="E182" t="s">
        <v>101</v>
      </c>
      <c r="F182" t="s">
        <v>102</v>
      </c>
      <c r="G182" t="s">
        <v>560</v>
      </c>
      <c r="H182" t="s">
        <v>561</v>
      </c>
      <c r="I182">
        <v>0</v>
      </c>
      <c r="J182" t="s">
        <v>72</v>
      </c>
      <c r="K182" t="s">
        <v>243</v>
      </c>
      <c r="L182" t="s">
        <v>74</v>
      </c>
      <c r="R182" t="s">
        <v>65</v>
      </c>
      <c r="S182" t="s">
        <v>288</v>
      </c>
      <c r="T182">
        <v>3131000000</v>
      </c>
      <c r="U182" s="16">
        <v>29087.941824000001</v>
      </c>
      <c r="W182" t="s">
        <v>316</v>
      </c>
      <c r="X182" t="s">
        <v>79</v>
      </c>
      <c r="Y182" t="s">
        <v>80</v>
      </c>
      <c r="Z182" t="s">
        <v>81</v>
      </c>
      <c r="AA182" t="s">
        <v>82</v>
      </c>
      <c r="AB182" t="s">
        <v>710</v>
      </c>
      <c r="AC182">
        <v>41294</v>
      </c>
      <c r="AD182">
        <v>1</v>
      </c>
      <c r="AE182">
        <v>2013</v>
      </c>
      <c r="AF182" t="s">
        <v>79</v>
      </c>
    </row>
    <row r="183" spans="1:32">
      <c r="A183">
        <v>1000029907</v>
      </c>
      <c r="B183" t="s">
        <v>65</v>
      </c>
      <c r="C183" t="s">
        <v>711</v>
      </c>
      <c r="D183" t="s">
        <v>712</v>
      </c>
      <c r="E183" t="s">
        <v>114</v>
      </c>
      <c r="F183" t="s">
        <v>69</v>
      </c>
      <c r="G183" t="s">
        <v>220</v>
      </c>
      <c r="H183" t="s">
        <v>71</v>
      </c>
      <c r="I183">
        <v>7510017</v>
      </c>
      <c r="J183" t="s">
        <v>72</v>
      </c>
      <c r="K183" t="s">
        <v>243</v>
      </c>
      <c r="L183" t="s">
        <v>74</v>
      </c>
      <c r="R183" t="s">
        <v>65</v>
      </c>
      <c r="S183" t="s">
        <v>288</v>
      </c>
      <c r="T183">
        <v>661838000</v>
      </c>
      <c r="U183" s="16">
        <v>6148.6762187520008</v>
      </c>
      <c r="V183">
        <v>175400000</v>
      </c>
      <c r="W183" t="s">
        <v>251</v>
      </c>
      <c r="X183" t="s">
        <v>79</v>
      </c>
      <c r="Y183" t="s">
        <v>80</v>
      </c>
      <c r="Z183" t="s">
        <v>81</v>
      </c>
      <c r="AA183" t="s">
        <v>82</v>
      </c>
      <c r="AB183" t="s">
        <v>713</v>
      </c>
      <c r="AC183">
        <v>41294</v>
      </c>
      <c r="AD183">
        <v>1</v>
      </c>
      <c r="AE183">
        <v>2013</v>
      </c>
      <c r="AF183" t="s">
        <v>79</v>
      </c>
    </row>
    <row r="184" spans="1:32">
      <c r="A184">
        <v>1000030083</v>
      </c>
      <c r="B184" t="s">
        <v>65</v>
      </c>
      <c r="C184" t="s">
        <v>714</v>
      </c>
      <c r="D184" t="s">
        <v>715</v>
      </c>
      <c r="E184" t="s">
        <v>114</v>
      </c>
      <c r="F184" t="s">
        <v>69</v>
      </c>
      <c r="G184" t="s">
        <v>220</v>
      </c>
      <c r="H184" t="s">
        <v>71</v>
      </c>
      <c r="I184">
        <v>755000</v>
      </c>
      <c r="J184" t="s">
        <v>72</v>
      </c>
      <c r="K184" t="s">
        <v>226</v>
      </c>
      <c r="L184" t="s">
        <v>74</v>
      </c>
      <c r="M184">
        <v>17</v>
      </c>
      <c r="R184" t="s">
        <v>65</v>
      </c>
      <c r="S184" t="s">
        <v>305</v>
      </c>
      <c r="T184">
        <v>2563758000</v>
      </c>
      <c r="U184" s="16">
        <v>23818.091202432002</v>
      </c>
      <c r="V184">
        <v>1870580000</v>
      </c>
      <c r="W184" t="s">
        <v>516</v>
      </c>
      <c r="X184" t="s">
        <v>98</v>
      </c>
      <c r="Y184" t="s">
        <v>171</v>
      </c>
      <c r="Z184" t="s">
        <v>98</v>
      </c>
      <c r="AA184" t="s">
        <v>98</v>
      </c>
      <c r="AB184" t="s">
        <v>716</v>
      </c>
      <c r="AC184">
        <v>41302</v>
      </c>
      <c r="AD184">
        <v>1</v>
      </c>
      <c r="AE184">
        <v>2013</v>
      </c>
      <c r="AF184" t="s">
        <v>98</v>
      </c>
    </row>
    <row r="185" spans="1:32">
      <c r="A185">
        <v>1000030217</v>
      </c>
      <c r="B185" t="s">
        <v>65</v>
      </c>
      <c r="C185" t="s">
        <v>717</v>
      </c>
      <c r="D185" t="s">
        <v>718</v>
      </c>
      <c r="E185" t="s">
        <v>114</v>
      </c>
      <c r="F185" t="s">
        <v>69</v>
      </c>
      <c r="G185" t="s">
        <v>220</v>
      </c>
      <c r="H185" t="s">
        <v>71</v>
      </c>
      <c r="I185">
        <v>7550000</v>
      </c>
      <c r="J185" t="s">
        <v>72</v>
      </c>
      <c r="K185" t="s">
        <v>300</v>
      </c>
      <c r="L185" t="s">
        <v>201</v>
      </c>
      <c r="M185">
        <v>61</v>
      </c>
      <c r="N185" t="s">
        <v>75</v>
      </c>
      <c r="O185">
        <v>41940</v>
      </c>
      <c r="P185">
        <v>10</v>
      </c>
      <c r="Q185" s="16">
        <v>2014</v>
      </c>
      <c r="R185" t="s">
        <v>76</v>
      </c>
      <c r="S185" t="s">
        <v>244</v>
      </c>
      <c r="T185">
        <v>488300000</v>
      </c>
      <c r="U185" s="16">
        <v>4536.4554432000004</v>
      </c>
      <c r="W185" t="s">
        <v>301</v>
      </c>
      <c r="X185" t="s">
        <v>79</v>
      </c>
      <c r="Y185" t="s">
        <v>80</v>
      </c>
      <c r="Z185" t="s">
        <v>81</v>
      </c>
      <c r="AA185" t="s">
        <v>82</v>
      </c>
      <c r="AB185" t="s">
        <v>719</v>
      </c>
      <c r="AC185">
        <v>41306</v>
      </c>
      <c r="AD185">
        <v>2</v>
      </c>
      <c r="AE185">
        <v>2013</v>
      </c>
      <c r="AF185" t="s">
        <v>79</v>
      </c>
    </row>
    <row r="186" spans="1:32">
      <c r="A186">
        <v>1000030397</v>
      </c>
      <c r="B186" t="s">
        <v>65</v>
      </c>
      <c r="C186" t="s">
        <v>720</v>
      </c>
      <c r="D186" t="s">
        <v>721</v>
      </c>
      <c r="E186" t="s">
        <v>114</v>
      </c>
      <c r="F186" t="s">
        <v>69</v>
      </c>
      <c r="G186" t="s">
        <v>220</v>
      </c>
      <c r="H186" t="s">
        <v>71</v>
      </c>
      <c r="I186">
        <v>7560623</v>
      </c>
      <c r="J186" t="s">
        <v>72</v>
      </c>
      <c r="K186" t="s">
        <v>300</v>
      </c>
      <c r="L186" t="s">
        <v>201</v>
      </c>
      <c r="M186">
        <v>66</v>
      </c>
      <c r="N186" t="s">
        <v>75</v>
      </c>
      <c r="O186">
        <v>42024</v>
      </c>
      <c r="P186">
        <v>1</v>
      </c>
      <c r="Q186" s="16">
        <v>2015</v>
      </c>
      <c r="R186" t="s">
        <v>76</v>
      </c>
      <c r="S186" t="s">
        <v>244</v>
      </c>
      <c r="T186">
        <v>1205363100</v>
      </c>
      <c r="U186" s="16">
        <v>11198.189629382401</v>
      </c>
      <c r="W186" t="s">
        <v>301</v>
      </c>
      <c r="X186" t="s">
        <v>79</v>
      </c>
      <c r="Y186" t="s">
        <v>80</v>
      </c>
      <c r="Z186" t="s">
        <v>81</v>
      </c>
      <c r="AA186" t="s">
        <v>82</v>
      </c>
      <c r="AB186" t="s">
        <v>302</v>
      </c>
      <c r="AC186">
        <v>41315</v>
      </c>
      <c r="AD186">
        <v>2</v>
      </c>
      <c r="AE186">
        <v>2013</v>
      </c>
      <c r="AF186" t="s">
        <v>79</v>
      </c>
    </row>
    <row r="187" spans="1:32">
      <c r="A187">
        <v>1000030659</v>
      </c>
      <c r="B187" t="s">
        <v>65</v>
      </c>
      <c r="C187" t="s">
        <v>722</v>
      </c>
      <c r="D187" t="s">
        <v>723</v>
      </c>
      <c r="E187" t="s">
        <v>114</v>
      </c>
      <c r="F187" t="s">
        <v>69</v>
      </c>
      <c r="G187" t="s">
        <v>220</v>
      </c>
      <c r="H187" t="s">
        <v>71</v>
      </c>
      <c r="I187">
        <v>7700470</v>
      </c>
      <c r="J187" t="s">
        <v>72</v>
      </c>
      <c r="K187" t="s">
        <v>243</v>
      </c>
      <c r="L187" t="s">
        <v>74</v>
      </c>
      <c r="R187" t="s">
        <v>65</v>
      </c>
      <c r="S187" t="s">
        <v>288</v>
      </c>
      <c r="T187">
        <v>4060060000</v>
      </c>
      <c r="U187" s="16">
        <v>37719.191658240001</v>
      </c>
      <c r="V187">
        <v>1631270000</v>
      </c>
      <c r="W187" t="s">
        <v>484</v>
      </c>
      <c r="X187" t="s">
        <v>105</v>
      </c>
      <c r="Y187" t="s">
        <v>80</v>
      </c>
      <c r="Z187" t="s">
        <v>106</v>
      </c>
      <c r="AA187" t="s">
        <v>106</v>
      </c>
      <c r="AB187" t="s">
        <v>724</v>
      </c>
      <c r="AC187">
        <v>41324</v>
      </c>
      <c r="AD187">
        <v>2</v>
      </c>
      <c r="AE187">
        <v>2013</v>
      </c>
      <c r="AF187" t="s">
        <v>105</v>
      </c>
    </row>
    <row r="188" spans="1:32">
      <c r="A188">
        <v>1000030661</v>
      </c>
      <c r="B188" t="s">
        <v>65</v>
      </c>
      <c r="C188" t="s">
        <v>725</v>
      </c>
      <c r="D188" t="s">
        <v>726</v>
      </c>
      <c r="E188" t="s">
        <v>141</v>
      </c>
      <c r="F188" t="s">
        <v>142</v>
      </c>
      <c r="G188" t="s">
        <v>394</v>
      </c>
      <c r="H188" t="s">
        <v>395</v>
      </c>
      <c r="I188">
        <v>4090070</v>
      </c>
      <c r="J188" t="s">
        <v>72</v>
      </c>
      <c r="K188" t="s">
        <v>226</v>
      </c>
      <c r="L188" t="s">
        <v>74</v>
      </c>
      <c r="R188" t="s">
        <v>65</v>
      </c>
      <c r="S188" t="s">
        <v>288</v>
      </c>
      <c r="T188">
        <v>1807680000</v>
      </c>
      <c r="U188" s="16">
        <v>16793.896734720001</v>
      </c>
      <c r="W188" t="s">
        <v>692</v>
      </c>
      <c r="X188" t="s">
        <v>98</v>
      </c>
      <c r="Y188" t="s">
        <v>80</v>
      </c>
      <c r="Z188" t="s">
        <v>98</v>
      </c>
      <c r="AA188" t="s">
        <v>98</v>
      </c>
      <c r="AB188" t="s">
        <v>727</v>
      </c>
      <c r="AC188">
        <v>41324</v>
      </c>
      <c r="AD188">
        <v>2</v>
      </c>
      <c r="AE188">
        <v>2013</v>
      </c>
      <c r="AF188" t="s">
        <v>98</v>
      </c>
    </row>
    <row r="189" spans="1:32">
      <c r="A189">
        <v>1000031189</v>
      </c>
      <c r="B189" t="s">
        <v>65</v>
      </c>
      <c r="C189" t="s">
        <v>728</v>
      </c>
      <c r="D189" t="s">
        <v>729</v>
      </c>
      <c r="E189" t="s">
        <v>114</v>
      </c>
      <c r="F189" t="s">
        <v>69</v>
      </c>
      <c r="G189" t="s">
        <v>220</v>
      </c>
      <c r="H189" t="s">
        <v>71</v>
      </c>
      <c r="I189">
        <v>7550000</v>
      </c>
      <c r="J189" t="s">
        <v>72</v>
      </c>
      <c r="K189" t="s">
        <v>226</v>
      </c>
      <c r="L189" t="s">
        <v>74</v>
      </c>
      <c r="M189">
        <v>56</v>
      </c>
      <c r="N189" t="s">
        <v>103</v>
      </c>
      <c r="O189">
        <v>42472</v>
      </c>
      <c r="P189">
        <v>4</v>
      </c>
      <c r="Q189" s="16">
        <v>2016</v>
      </c>
      <c r="R189" t="s">
        <v>76</v>
      </c>
      <c r="S189" t="s">
        <v>262</v>
      </c>
      <c r="T189">
        <v>1276144900</v>
      </c>
      <c r="U189" s="16">
        <v>11855.774069049601</v>
      </c>
      <c r="V189">
        <v>307200000</v>
      </c>
      <c r="W189" t="s">
        <v>367</v>
      </c>
      <c r="X189" t="s">
        <v>98</v>
      </c>
      <c r="Y189" t="s">
        <v>171</v>
      </c>
      <c r="Z189" t="s">
        <v>98</v>
      </c>
      <c r="AA189" t="s">
        <v>98</v>
      </c>
      <c r="AB189" t="s">
        <v>505</v>
      </c>
      <c r="AC189">
        <v>41344</v>
      </c>
      <c r="AD189">
        <v>3</v>
      </c>
      <c r="AE189">
        <v>2013</v>
      </c>
      <c r="AF189" t="s">
        <v>98</v>
      </c>
    </row>
    <row r="190" spans="1:32">
      <c r="A190">
        <v>1000031295</v>
      </c>
      <c r="B190" t="s">
        <v>65</v>
      </c>
      <c r="C190" t="s">
        <v>730</v>
      </c>
      <c r="D190" t="s">
        <v>731</v>
      </c>
      <c r="E190" t="s">
        <v>114</v>
      </c>
      <c r="F190" t="s">
        <v>69</v>
      </c>
      <c r="G190" t="s">
        <v>220</v>
      </c>
      <c r="H190" t="s">
        <v>71</v>
      </c>
      <c r="I190">
        <v>7550174</v>
      </c>
      <c r="J190" t="s">
        <v>72</v>
      </c>
      <c r="K190" t="s">
        <v>243</v>
      </c>
      <c r="L190" t="s">
        <v>74</v>
      </c>
      <c r="M190">
        <v>55</v>
      </c>
      <c r="N190" t="s">
        <v>103</v>
      </c>
      <c r="O190">
        <v>41941</v>
      </c>
      <c r="P190">
        <v>10</v>
      </c>
      <c r="Q190" s="16">
        <v>2014</v>
      </c>
      <c r="R190" t="s">
        <v>76</v>
      </c>
      <c r="S190" t="s">
        <v>288</v>
      </c>
      <c r="T190">
        <v>1624678300</v>
      </c>
      <c r="U190" s="16">
        <v>15093.755309203201</v>
      </c>
      <c r="V190">
        <v>312260000</v>
      </c>
      <c r="W190" t="s">
        <v>251</v>
      </c>
      <c r="X190" t="s">
        <v>79</v>
      </c>
      <c r="Y190" t="s">
        <v>80</v>
      </c>
      <c r="Z190" t="s">
        <v>81</v>
      </c>
      <c r="AA190" t="s">
        <v>82</v>
      </c>
      <c r="AB190" t="s">
        <v>732</v>
      </c>
      <c r="AC190">
        <v>41348</v>
      </c>
      <c r="AD190">
        <v>3</v>
      </c>
      <c r="AE190">
        <v>2013</v>
      </c>
      <c r="AF190" t="s">
        <v>79</v>
      </c>
    </row>
    <row r="191" spans="1:32">
      <c r="A191">
        <v>1000031561</v>
      </c>
      <c r="B191" t="s">
        <v>65</v>
      </c>
      <c r="C191" t="s">
        <v>733</v>
      </c>
      <c r="D191" t="s">
        <v>734</v>
      </c>
      <c r="E191" t="s">
        <v>114</v>
      </c>
      <c r="F191" t="s">
        <v>69</v>
      </c>
      <c r="G191" t="s">
        <v>220</v>
      </c>
      <c r="H191" t="s">
        <v>71</v>
      </c>
      <c r="I191">
        <v>7630414</v>
      </c>
      <c r="J191" t="s">
        <v>72</v>
      </c>
      <c r="K191" t="s">
        <v>243</v>
      </c>
      <c r="L191" t="s">
        <v>74</v>
      </c>
      <c r="R191" t="s">
        <v>65</v>
      </c>
      <c r="S191" t="s">
        <v>288</v>
      </c>
      <c r="T191">
        <v>734287000</v>
      </c>
      <c r="U191" s="16">
        <v>6821.7494532480005</v>
      </c>
      <c r="V191">
        <v>185170000</v>
      </c>
      <c r="W191" t="s">
        <v>301</v>
      </c>
      <c r="X191" t="s">
        <v>79</v>
      </c>
      <c r="Y191" t="s">
        <v>80</v>
      </c>
      <c r="Z191" t="s">
        <v>81</v>
      </c>
      <c r="AA191" t="s">
        <v>82</v>
      </c>
      <c r="AB191" t="s">
        <v>735</v>
      </c>
      <c r="AC191">
        <v>41360</v>
      </c>
      <c r="AD191">
        <v>3</v>
      </c>
      <c r="AE191">
        <v>2013</v>
      </c>
      <c r="AF191" t="s">
        <v>79</v>
      </c>
    </row>
    <row r="192" spans="1:32">
      <c r="A192">
        <v>1000031563</v>
      </c>
      <c r="B192" t="s">
        <v>65</v>
      </c>
      <c r="C192" t="s">
        <v>736</v>
      </c>
      <c r="D192" t="s">
        <v>737</v>
      </c>
      <c r="E192" t="s">
        <v>114</v>
      </c>
      <c r="F192" t="s">
        <v>69</v>
      </c>
      <c r="G192" t="s">
        <v>220</v>
      </c>
      <c r="H192" t="s">
        <v>71</v>
      </c>
      <c r="I192">
        <v>7520282</v>
      </c>
      <c r="J192" t="s">
        <v>72</v>
      </c>
      <c r="K192" t="s">
        <v>243</v>
      </c>
      <c r="L192" t="s">
        <v>74</v>
      </c>
      <c r="M192">
        <v>56</v>
      </c>
      <c r="N192" t="s">
        <v>103</v>
      </c>
      <c r="O192">
        <v>43174</v>
      </c>
      <c r="P192">
        <v>3</v>
      </c>
      <c r="Q192" s="16">
        <v>2018</v>
      </c>
      <c r="R192" t="s">
        <v>76</v>
      </c>
      <c r="S192" t="s">
        <v>288</v>
      </c>
      <c r="T192">
        <v>3975654400</v>
      </c>
      <c r="U192" s="16">
        <v>36935.037974937601</v>
      </c>
      <c r="V192">
        <v>619610000</v>
      </c>
      <c r="W192" t="s">
        <v>301</v>
      </c>
      <c r="X192" t="s">
        <v>79</v>
      </c>
      <c r="Y192" t="s">
        <v>80</v>
      </c>
      <c r="Z192" t="s">
        <v>81</v>
      </c>
      <c r="AA192" t="s">
        <v>82</v>
      </c>
      <c r="AB192" t="s">
        <v>738</v>
      </c>
      <c r="AC192">
        <v>41360</v>
      </c>
      <c r="AD192">
        <v>3</v>
      </c>
      <c r="AE192">
        <v>2013</v>
      </c>
      <c r="AF192" t="s">
        <v>79</v>
      </c>
    </row>
    <row r="193" spans="1:32">
      <c r="A193">
        <v>1000031570</v>
      </c>
      <c r="B193" t="s">
        <v>65</v>
      </c>
      <c r="C193" t="s">
        <v>739</v>
      </c>
      <c r="D193" t="s">
        <v>740</v>
      </c>
      <c r="E193" t="s">
        <v>114</v>
      </c>
      <c r="F193" t="s">
        <v>69</v>
      </c>
      <c r="G193" t="s">
        <v>220</v>
      </c>
      <c r="H193" t="s">
        <v>71</v>
      </c>
      <c r="I193">
        <v>7560809</v>
      </c>
      <c r="J193" t="s">
        <v>72</v>
      </c>
      <c r="K193" t="s">
        <v>243</v>
      </c>
      <c r="L193" t="s">
        <v>74</v>
      </c>
      <c r="M193">
        <v>52</v>
      </c>
      <c r="N193" t="s">
        <v>103</v>
      </c>
      <c r="O193">
        <v>42486</v>
      </c>
      <c r="P193">
        <v>4</v>
      </c>
      <c r="Q193" s="16">
        <v>2016</v>
      </c>
      <c r="R193" t="s">
        <v>76</v>
      </c>
      <c r="S193" t="s">
        <v>288</v>
      </c>
      <c r="T193">
        <v>2487723600</v>
      </c>
      <c r="U193" s="16">
        <v>23111.708511974401</v>
      </c>
      <c r="V193">
        <v>509070000</v>
      </c>
      <c r="W193" t="s">
        <v>301</v>
      </c>
      <c r="X193" t="s">
        <v>79</v>
      </c>
      <c r="Y193" t="s">
        <v>80</v>
      </c>
      <c r="Z193" t="s">
        <v>81</v>
      </c>
      <c r="AA193" t="s">
        <v>82</v>
      </c>
      <c r="AB193" t="s">
        <v>741</v>
      </c>
      <c r="AC193">
        <v>41361</v>
      </c>
      <c r="AD193">
        <v>3</v>
      </c>
      <c r="AE193">
        <v>2013</v>
      </c>
      <c r="AF193" t="s">
        <v>79</v>
      </c>
    </row>
    <row r="194" spans="1:32">
      <c r="A194">
        <v>1000031619</v>
      </c>
      <c r="B194" t="s">
        <v>65</v>
      </c>
      <c r="C194" t="s">
        <v>742</v>
      </c>
      <c r="D194" t="s">
        <v>743</v>
      </c>
      <c r="E194" t="s">
        <v>114</v>
      </c>
      <c r="F194" t="s">
        <v>69</v>
      </c>
      <c r="G194" t="s">
        <v>220</v>
      </c>
      <c r="H194" t="s">
        <v>71</v>
      </c>
      <c r="I194">
        <v>7790931</v>
      </c>
      <c r="J194" t="s">
        <v>72</v>
      </c>
      <c r="K194" t="s">
        <v>226</v>
      </c>
      <c r="L194" t="s">
        <v>74</v>
      </c>
      <c r="M194">
        <v>56</v>
      </c>
      <c r="N194" t="s">
        <v>103</v>
      </c>
      <c r="O194">
        <v>42222</v>
      </c>
      <c r="P194">
        <v>8</v>
      </c>
      <c r="Q194" s="16">
        <v>2015</v>
      </c>
      <c r="R194" t="s">
        <v>76</v>
      </c>
      <c r="S194" t="s">
        <v>250</v>
      </c>
      <c r="T194">
        <v>1118104400</v>
      </c>
      <c r="U194" s="16">
        <v>10387.529779737601</v>
      </c>
      <c r="V194">
        <v>410760000</v>
      </c>
      <c r="W194" t="s">
        <v>367</v>
      </c>
      <c r="X194" t="s">
        <v>98</v>
      </c>
      <c r="Y194" t="s">
        <v>171</v>
      </c>
      <c r="Z194" t="s">
        <v>98</v>
      </c>
      <c r="AA194" t="s">
        <v>98</v>
      </c>
      <c r="AB194" t="s">
        <v>744</v>
      </c>
      <c r="AC194">
        <v>41365</v>
      </c>
      <c r="AD194">
        <v>4</v>
      </c>
      <c r="AE194">
        <v>2013</v>
      </c>
      <c r="AF194" t="s">
        <v>98</v>
      </c>
    </row>
    <row r="195" spans="1:32">
      <c r="A195">
        <v>1000032029</v>
      </c>
      <c r="B195" t="s">
        <v>65</v>
      </c>
      <c r="C195" t="s">
        <v>745</v>
      </c>
      <c r="D195" t="s">
        <v>746</v>
      </c>
      <c r="E195" t="s">
        <v>101</v>
      </c>
      <c r="F195" t="s">
        <v>102</v>
      </c>
      <c r="G195" t="s">
        <v>560</v>
      </c>
      <c r="H195" t="s">
        <v>561</v>
      </c>
      <c r="I195">
        <v>1530510</v>
      </c>
      <c r="J195" t="s">
        <v>72</v>
      </c>
      <c r="K195" t="s">
        <v>243</v>
      </c>
      <c r="L195" t="s">
        <v>74</v>
      </c>
      <c r="M195">
        <v>50</v>
      </c>
      <c r="N195" t="s">
        <v>103</v>
      </c>
      <c r="O195">
        <v>42724</v>
      </c>
      <c r="P195">
        <v>12</v>
      </c>
      <c r="Q195" s="16">
        <v>2016</v>
      </c>
      <c r="R195" t="s">
        <v>76</v>
      </c>
      <c r="S195" t="s">
        <v>305</v>
      </c>
      <c r="T195">
        <v>981540000</v>
      </c>
      <c r="U195" s="16">
        <v>9118.80498816</v>
      </c>
      <c r="V195">
        <v>138880000</v>
      </c>
      <c r="W195" t="s">
        <v>251</v>
      </c>
      <c r="X195" t="s">
        <v>79</v>
      </c>
      <c r="Y195" t="s">
        <v>80</v>
      </c>
      <c r="Z195" t="s">
        <v>81</v>
      </c>
      <c r="AA195" t="s">
        <v>82</v>
      </c>
      <c r="AB195" t="s">
        <v>747</v>
      </c>
      <c r="AC195">
        <v>41380</v>
      </c>
      <c r="AD195">
        <v>4</v>
      </c>
      <c r="AE195">
        <v>2013</v>
      </c>
      <c r="AF195" t="s">
        <v>79</v>
      </c>
    </row>
    <row r="196" spans="1:32">
      <c r="A196">
        <v>1000032053</v>
      </c>
      <c r="B196" t="s">
        <v>65</v>
      </c>
      <c r="C196" t="s">
        <v>748</v>
      </c>
      <c r="D196" t="s">
        <v>749</v>
      </c>
      <c r="E196" t="s">
        <v>114</v>
      </c>
      <c r="F196" t="s">
        <v>69</v>
      </c>
      <c r="G196" t="s">
        <v>220</v>
      </c>
      <c r="H196" t="s">
        <v>71</v>
      </c>
      <c r="I196">
        <v>7650341</v>
      </c>
      <c r="J196" t="s">
        <v>72</v>
      </c>
      <c r="K196" t="s">
        <v>226</v>
      </c>
      <c r="L196" t="s">
        <v>74</v>
      </c>
      <c r="R196" t="s">
        <v>65</v>
      </c>
      <c r="S196" t="s">
        <v>750</v>
      </c>
      <c r="T196">
        <v>1033312900</v>
      </c>
      <c r="U196" s="16">
        <v>9599.7909681216006</v>
      </c>
      <c r="V196">
        <v>546390000</v>
      </c>
      <c r="W196" t="s">
        <v>227</v>
      </c>
      <c r="X196" t="s">
        <v>196</v>
      </c>
      <c r="Y196" t="s">
        <v>81</v>
      </c>
      <c r="Z196" t="s">
        <v>81</v>
      </c>
      <c r="AA196" t="s">
        <v>82</v>
      </c>
      <c r="AB196" t="s">
        <v>751</v>
      </c>
      <c r="AC196">
        <v>41380</v>
      </c>
      <c r="AD196">
        <v>4</v>
      </c>
      <c r="AE196">
        <v>2013</v>
      </c>
      <c r="AF196" t="s">
        <v>196</v>
      </c>
    </row>
    <row r="197" spans="1:32">
      <c r="A197">
        <v>1000032170</v>
      </c>
      <c r="B197" t="s">
        <v>65</v>
      </c>
      <c r="C197" t="s">
        <v>752</v>
      </c>
      <c r="D197" t="s">
        <v>753</v>
      </c>
      <c r="E197" t="s">
        <v>114</v>
      </c>
      <c r="F197" t="s">
        <v>69</v>
      </c>
      <c r="G197" t="s">
        <v>220</v>
      </c>
      <c r="H197" t="s">
        <v>71</v>
      </c>
      <c r="I197">
        <v>7630638</v>
      </c>
      <c r="J197" t="s">
        <v>72</v>
      </c>
      <c r="K197" t="s">
        <v>226</v>
      </c>
      <c r="L197" t="s">
        <v>74</v>
      </c>
      <c r="M197">
        <v>42</v>
      </c>
      <c r="N197" t="s">
        <v>202</v>
      </c>
      <c r="O197">
        <v>42682</v>
      </c>
      <c r="P197">
        <v>11</v>
      </c>
      <c r="Q197" s="16">
        <v>2016</v>
      </c>
      <c r="R197" t="s">
        <v>76</v>
      </c>
      <c r="S197" t="s">
        <v>288</v>
      </c>
      <c r="T197">
        <v>1795090000</v>
      </c>
      <c r="U197" s="16">
        <v>16676.931807360001</v>
      </c>
      <c r="V197">
        <v>406190000</v>
      </c>
      <c r="W197" t="s">
        <v>380</v>
      </c>
      <c r="X197" t="s">
        <v>98</v>
      </c>
      <c r="Y197" t="s">
        <v>80</v>
      </c>
      <c r="Z197" t="s">
        <v>98</v>
      </c>
      <c r="AA197" t="s">
        <v>98</v>
      </c>
      <c r="AB197" t="s">
        <v>754</v>
      </c>
      <c r="AC197">
        <v>41386</v>
      </c>
      <c r="AD197">
        <v>4</v>
      </c>
      <c r="AE197">
        <v>2013</v>
      </c>
      <c r="AF197" t="s">
        <v>98</v>
      </c>
    </row>
    <row r="198" spans="1:32">
      <c r="A198">
        <v>1000032350</v>
      </c>
      <c r="B198" t="s">
        <v>65</v>
      </c>
      <c r="C198" t="s">
        <v>755</v>
      </c>
      <c r="D198" t="s">
        <v>756</v>
      </c>
      <c r="E198" t="s">
        <v>757</v>
      </c>
      <c r="F198" t="s">
        <v>95</v>
      </c>
      <c r="G198" t="s">
        <v>277</v>
      </c>
      <c r="H198" t="s">
        <v>278</v>
      </c>
      <c r="I198">
        <v>2340000</v>
      </c>
      <c r="J198" t="s">
        <v>72</v>
      </c>
      <c r="K198" t="s">
        <v>243</v>
      </c>
      <c r="L198" t="s">
        <v>74</v>
      </c>
      <c r="R198" t="s">
        <v>65</v>
      </c>
      <c r="S198" t="s">
        <v>288</v>
      </c>
      <c r="T198">
        <v>8094001100</v>
      </c>
      <c r="U198" s="16">
        <v>75195.730795334413</v>
      </c>
      <c r="V198">
        <v>13287400000</v>
      </c>
      <c r="W198" t="s">
        <v>543</v>
      </c>
      <c r="X198" t="s">
        <v>105</v>
      </c>
      <c r="Y198" t="s">
        <v>80</v>
      </c>
      <c r="Z198" t="s">
        <v>135</v>
      </c>
      <c r="AA198" t="s">
        <v>106</v>
      </c>
      <c r="AB198" t="s">
        <v>758</v>
      </c>
      <c r="AC198">
        <v>41394</v>
      </c>
      <c r="AD198">
        <v>4</v>
      </c>
      <c r="AE198">
        <v>2013</v>
      </c>
      <c r="AF198" t="s">
        <v>105</v>
      </c>
    </row>
    <row r="199" spans="1:32">
      <c r="A199">
        <v>1000032989</v>
      </c>
      <c r="B199" t="s">
        <v>65</v>
      </c>
      <c r="C199" t="s">
        <v>759</v>
      </c>
      <c r="D199" t="s">
        <v>760</v>
      </c>
      <c r="E199" t="s">
        <v>761</v>
      </c>
      <c r="F199" t="s">
        <v>95</v>
      </c>
      <c r="G199" t="s">
        <v>277</v>
      </c>
      <c r="H199" t="s">
        <v>278</v>
      </c>
      <c r="I199">
        <v>0</v>
      </c>
      <c r="J199" t="s">
        <v>72</v>
      </c>
      <c r="K199" t="s">
        <v>226</v>
      </c>
      <c r="L199" t="s">
        <v>74</v>
      </c>
      <c r="M199">
        <v>63</v>
      </c>
      <c r="N199" t="s">
        <v>75</v>
      </c>
      <c r="O199">
        <v>42787</v>
      </c>
      <c r="P199">
        <v>2</v>
      </c>
      <c r="Q199" s="16">
        <v>2017</v>
      </c>
      <c r="R199" t="s">
        <v>76</v>
      </c>
      <c r="S199" t="s">
        <v>244</v>
      </c>
      <c r="T199">
        <v>53810000</v>
      </c>
      <c r="U199" s="16">
        <v>499.91125824000005</v>
      </c>
      <c r="V199">
        <v>443470000</v>
      </c>
      <c r="W199" t="s">
        <v>227</v>
      </c>
      <c r="X199" t="s">
        <v>105</v>
      </c>
      <c r="Y199" t="s">
        <v>81</v>
      </c>
      <c r="Z199" t="s">
        <v>106</v>
      </c>
      <c r="AA199" t="s">
        <v>82</v>
      </c>
      <c r="AB199" t="s">
        <v>762</v>
      </c>
      <c r="AC199">
        <v>41422</v>
      </c>
      <c r="AD199">
        <v>5</v>
      </c>
      <c r="AE199">
        <v>2013</v>
      </c>
      <c r="AF199" t="s">
        <v>105</v>
      </c>
    </row>
    <row r="200" spans="1:32">
      <c r="A200">
        <v>1000033419</v>
      </c>
      <c r="B200" t="s">
        <v>76</v>
      </c>
      <c r="C200" t="s">
        <v>225</v>
      </c>
      <c r="D200" t="s">
        <v>225</v>
      </c>
      <c r="E200" t="s">
        <v>225</v>
      </c>
      <c r="F200" t="s">
        <v>225</v>
      </c>
      <c r="G200" t="s">
        <v>220</v>
      </c>
      <c r="H200" t="s">
        <v>71</v>
      </c>
      <c r="I200" t="s">
        <v>225</v>
      </c>
      <c r="J200" t="s">
        <v>72</v>
      </c>
      <c r="K200" t="s">
        <v>226</v>
      </c>
      <c r="L200" t="s">
        <v>74</v>
      </c>
      <c r="R200" t="s">
        <v>65</v>
      </c>
      <c r="S200" t="s">
        <v>225</v>
      </c>
      <c r="T200">
        <v>1355413900</v>
      </c>
      <c r="U200" s="16">
        <v>12592.207176825601</v>
      </c>
      <c r="V200">
        <v>133930000</v>
      </c>
      <c r="W200" t="s">
        <v>251</v>
      </c>
      <c r="X200" t="s">
        <v>79</v>
      </c>
      <c r="Y200" t="s">
        <v>80</v>
      </c>
      <c r="Z200" t="s">
        <v>81</v>
      </c>
      <c r="AA200" t="s">
        <v>82</v>
      </c>
      <c r="AB200" t="s">
        <v>225</v>
      </c>
      <c r="AC200">
        <v>41439</v>
      </c>
      <c r="AD200">
        <v>6</v>
      </c>
      <c r="AE200">
        <v>2013</v>
      </c>
      <c r="AF200" t="s">
        <v>79</v>
      </c>
    </row>
    <row r="201" spans="1:32">
      <c r="A201">
        <v>1000033686</v>
      </c>
      <c r="B201" t="s">
        <v>65</v>
      </c>
      <c r="C201" t="s">
        <v>763</v>
      </c>
      <c r="D201" t="s">
        <v>764</v>
      </c>
      <c r="E201" t="s">
        <v>500</v>
      </c>
      <c r="F201" t="s">
        <v>69</v>
      </c>
      <c r="G201" t="s">
        <v>220</v>
      </c>
      <c r="H201" t="s">
        <v>71</v>
      </c>
      <c r="I201">
        <v>7630535</v>
      </c>
      <c r="J201" t="s">
        <v>72</v>
      </c>
      <c r="K201" t="s">
        <v>243</v>
      </c>
      <c r="L201" t="s">
        <v>74</v>
      </c>
      <c r="R201" t="s">
        <v>65</v>
      </c>
      <c r="S201" t="s">
        <v>244</v>
      </c>
      <c r="T201">
        <v>2150000000</v>
      </c>
      <c r="U201" s="16">
        <v>19974.153600000001</v>
      </c>
      <c r="W201" t="s">
        <v>251</v>
      </c>
      <c r="X201" t="s">
        <v>79</v>
      </c>
      <c r="Y201" t="s">
        <v>80</v>
      </c>
      <c r="Z201" t="s">
        <v>81</v>
      </c>
      <c r="AA201" t="s">
        <v>82</v>
      </c>
      <c r="AB201" t="s">
        <v>765</v>
      </c>
      <c r="AC201">
        <v>41450</v>
      </c>
      <c r="AD201">
        <v>6</v>
      </c>
      <c r="AE201">
        <v>2013</v>
      </c>
      <c r="AF201" t="s">
        <v>79</v>
      </c>
    </row>
    <row r="202" spans="1:32">
      <c r="A202">
        <v>1000033817</v>
      </c>
      <c r="B202" t="s">
        <v>65</v>
      </c>
      <c r="C202" t="s">
        <v>766</v>
      </c>
      <c r="D202" t="s">
        <v>767</v>
      </c>
      <c r="E202" t="s">
        <v>114</v>
      </c>
      <c r="F202" t="s">
        <v>69</v>
      </c>
      <c r="G202" t="s">
        <v>220</v>
      </c>
      <c r="H202" t="s">
        <v>71</v>
      </c>
      <c r="I202">
        <v>8640000</v>
      </c>
      <c r="J202" t="s">
        <v>72</v>
      </c>
      <c r="K202" t="s">
        <v>226</v>
      </c>
      <c r="L202" t="s">
        <v>74</v>
      </c>
      <c r="M202">
        <v>59</v>
      </c>
      <c r="N202" t="s">
        <v>103</v>
      </c>
      <c r="O202">
        <v>42569</v>
      </c>
      <c r="P202">
        <v>7</v>
      </c>
      <c r="Q202" s="16">
        <v>2016</v>
      </c>
      <c r="R202" t="s">
        <v>76</v>
      </c>
      <c r="S202" t="s">
        <v>244</v>
      </c>
      <c r="T202">
        <v>2494145100</v>
      </c>
      <c r="U202" s="16">
        <v>23171.366199110402</v>
      </c>
      <c r="V202">
        <v>4570110000</v>
      </c>
      <c r="W202" t="s">
        <v>284</v>
      </c>
      <c r="X202" t="s">
        <v>165</v>
      </c>
      <c r="Y202" t="s">
        <v>80</v>
      </c>
      <c r="Z202" t="s">
        <v>166</v>
      </c>
      <c r="AA202" t="s">
        <v>82</v>
      </c>
      <c r="AB202" t="s">
        <v>768</v>
      </c>
      <c r="AC202">
        <v>41456</v>
      </c>
      <c r="AD202">
        <v>7</v>
      </c>
      <c r="AE202">
        <v>2013</v>
      </c>
      <c r="AF202" t="s">
        <v>165</v>
      </c>
    </row>
    <row r="203" spans="1:32">
      <c r="A203">
        <v>1000033848</v>
      </c>
      <c r="B203" t="s">
        <v>65</v>
      </c>
      <c r="C203" t="s">
        <v>769</v>
      </c>
      <c r="D203" t="s">
        <v>770</v>
      </c>
      <c r="E203" t="s">
        <v>114</v>
      </c>
      <c r="F203" t="s">
        <v>69</v>
      </c>
      <c r="G203" t="s">
        <v>220</v>
      </c>
      <c r="H203" t="s">
        <v>71</v>
      </c>
      <c r="I203">
        <v>8320126</v>
      </c>
      <c r="J203" t="s">
        <v>72</v>
      </c>
      <c r="K203" t="s">
        <v>226</v>
      </c>
      <c r="L203" t="s">
        <v>74</v>
      </c>
      <c r="M203">
        <v>48</v>
      </c>
      <c r="N203" t="s">
        <v>202</v>
      </c>
      <c r="O203">
        <v>42317</v>
      </c>
      <c r="P203">
        <v>11</v>
      </c>
      <c r="Q203" s="16">
        <v>2015</v>
      </c>
      <c r="R203" t="s">
        <v>76</v>
      </c>
      <c r="S203" t="s">
        <v>288</v>
      </c>
      <c r="T203">
        <v>643374200</v>
      </c>
      <c r="U203" s="16">
        <v>5977.1419037568003</v>
      </c>
      <c r="V203">
        <v>89580000</v>
      </c>
      <c r="W203" t="s">
        <v>380</v>
      </c>
      <c r="X203" t="s">
        <v>98</v>
      </c>
      <c r="Y203" t="s">
        <v>80</v>
      </c>
      <c r="Z203" t="s">
        <v>98</v>
      </c>
      <c r="AA203" t="s">
        <v>98</v>
      </c>
      <c r="AB203" t="s">
        <v>771</v>
      </c>
      <c r="AC203">
        <v>41457</v>
      </c>
      <c r="AD203">
        <v>7</v>
      </c>
      <c r="AE203">
        <v>2013</v>
      </c>
      <c r="AF203" t="s">
        <v>98</v>
      </c>
    </row>
    <row r="204" spans="1:32">
      <c r="A204">
        <v>1000033978</v>
      </c>
      <c r="B204" t="s">
        <v>76</v>
      </c>
      <c r="C204" t="s">
        <v>225</v>
      </c>
      <c r="D204" t="s">
        <v>225</v>
      </c>
      <c r="E204" t="s">
        <v>225</v>
      </c>
      <c r="F204" t="s">
        <v>225</v>
      </c>
      <c r="G204" t="s">
        <v>220</v>
      </c>
      <c r="H204" t="s">
        <v>71</v>
      </c>
      <c r="I204" t="s">
        <v>225</v>
      </c>
      <c r="J204" t="s">
        <v>72</v>
      </c>
      <c r="K204" t="s">
        <v>226</v>
      </c>
      <c r="L204" t="s">
        <v>74</v>
      </c>
      <c r="R204" t="s">
        <v>65</v>
      </c>
      <c r="S204" t="s">
        <v>225</v>
      </c>
      <c r="T204">
        <v>82103700</v>
      </c>
      <c r="U204" s="16">
        <v>762.76833252480003</v>
      </c>
      <c r="V204">
        <v>2182060000</v>
      </c>
      <c r="W204" t="s">
        <v>772</v>
      </c>
      <c r="X204" t="s">
        <v>165</v>
      </c>
      <c r="Y204" t="s">
        <v>80</v>
      </c>
      <c r="Z204" t="s">
        <v>280</v>
      </c>
      <c r="AA204" t="s">
        <v>82</v>
      </c>
      <c r="AB204" t="s">
        <v>225</v>
      </c>
      <c r="AC204">
        <v>41464</v>
      </c>
      <c r="AD204">
        <v>7</v>
      </c>
      <c r="AE204">
        <v>2013</v>
      </c>
      <c r="AF204" t="s">
        <v>165</v>
      </c>
    </row>
    <row r="205" spans="1:32">
      <c r="A205">
        <v>1000034244</v>
      </c>
      <c r="B205" t="s">
        <v>65</v>
      </c>
      <c r="C205" t="s">
        <v>773</v>
      </c>
      <c r="D205" t="s">
        <v>774</v>
      </c>
      <c r="E205" t="s">
        <v>114</v>
      </c>
      <c r="F205" t="s">
        <v>69</v>
      </c>
      <c r="G205" t="s">
        <v>220</v>
      </c>
      <c r="H205" t="s">
        <v>71</v>
      </c>
      <c r="I205">
        <v>7510188</v>
      </c>
      <c r="J205" t="s">
        <v>72</v>
      </c>
      <c r="K205" t="s">
        <v>243</v>
      </c>
      <c r="L205" t="s">
        <v>74</v>
      </c>
      <c r="M205">
        <v>52</v>
      </c>
      <c r="N205" t="s">
        <v>103</v>
      </c>
      <c r="O205">
        <v>43052</v>
      </c>
      <c r="P205">
        <v>11</v>
      </c>
      <c r="Q205" s="16">
        <v>2017</v>
      </c>
      <c r="R205" t="s">
        <v>76</v>
      </c>
      <c r="S205" t="s">
        <v>262</v>
      </c>
      <c r="T205">
        <v>722153100</v>
      </c>
      <c r="U205" s="16">
        <v>6709.0218335424006</v>
      </c>
      <c r="V205">
        <v>74840000</v>
      </c>
      <c r="W205" t="s">
        <v>251</v>
      </c>
      <c r="X205" t="s">
        <v>79</v>
      </c>
      <c r="Y205" t="s">
        <v>80</v>
      </c>
      <c r="Z205" t="s">
        <v>81</v>
      </c>
      <c r="AA205" t="s">
        <v>82</v>
      </c>
      <c r="AB205" t="s">
        <v>775</v>
      </c>
      <c r="AC205">
        <v>41477</v>
      </c>
      <c r="AD205">
        <v>7</v>
      </c>
      <c r="AE205">
        <v>2013</v>
      </c>
      <c r="AF205" t="s">
        <v>79</v>
      </c>
    </row>
    <row r="206" spans="1:32">
      <c r="A206">
        <v>1000034466</v>
      </c>
      <c r="B206" t="s">
        <v>76</v>
      </c>
      <c r="C206" t="s">
        <v>225</v>
      </c>
      <c r="D206" t="s">
        <v>225</v>
      </c>
      <c r="E206" t="s">
        <v>225</v>
      </c>
      <c r="F206" t="s">
        <v>225</v>
      </c>
      <c r="G206" t="s">
        <v>220</v>
      </c>
      <c r="H206" t="s">
        <v>71</v>
      </c>
      <c r="I206" t="s">
        <v>225</v>
      </c>
      <c r="J206" t="s">
        <v>72</v>
      </c>
      <c r="K206" t="s">
        <v>243</v>
      </c>
      <c r="L206" t="s">
        <v>74</v>
      </c>
      <c r="R206" t="s">
        <v>65</v>
      </c>
      <c r="S206" t="s">
        <v>225</v>
      </c>
      <c r="T206">
        <v>754267000</v>
      </c>
      <c r="U206" s="16">
        <v>7007.3697271680003</v>
      </c>
      <c r="V206">
        <v>207310000</v>
      </c>
      <c r="W206" t="s">
        <v>251</v>
      </c>
      <c r="X206" t="s">
        <v>79</v>
      </c>
      <c r="Y206" t="s">
        <v>80</v>
      </c>
      <c r="Z206" t="s">
        <v>81</v>
      </c>
      <c r="AA206" t="s">
        <v>82</v>
      </c>
      <c r="AB206" t="s">
        <v>225</v>
      </c>
      <c r="AC206">
        <v>41486</v>
      </c>
      <c r="AD206">
        <v>7</v>
      </c>
      <c r="AE206">
        <v>2013</v>
      </c>
      <c r="AF206" t="s">
        <v>79</v>
      </c>
    </row>
    <row r="207" spans="1:32">
      <c r="A207">
        <v>1000034600</v>
      </c>
      <c r="B207" t="s">
        <v>65</v>
      </c>
      <c r="C207" t="s">
        <v>776</v>
      </c>
      <c r="D207" t="s">
        <v>777</v>
      </c>
      <c r="E207" t="s">
        <v>757</v>
      </c>
      <c r="F207" t="s">
        <v>95</v>
      </c>
      <c r="G207" t="s">
        <v>277</v>
      </c>
      <c r="H207" t="s">
        <v>278</v>
      </c>
      <c r="I207">
        <v>2340000</v>
      </c>
      <c r="J207" t="s">
        <v>72</v>
      </c>
      <c r="K207" t="s">
        <v>226</v>
      </c>
      <c r="L207" t="s">
        <v>74</v>
      </c>
      <c r="R207" t="s">
        <v>65</v>
      </c>
      <c r="S207" t="s">
        <v>682</v>
      </c>
      <c r="T207">
        <v>865778700</v>
      </c>
      <c r="U207" s="16">
        <v>8043.3473197248004</v>
      </c>
      <c r="V207">
        <v>1509080000</v>
      </c>
      <c r="W207" t="s">
        <v>227</v>
      </c>
      <c r="X207" t="s">
        <v>196</v>
      </c>
      <c r="Y207" t="s">
        <v>81</v>
      </c>
      <c r="Z207" t="s">
        <v>81</v>
      </c>
      <c r="AA207" t="s">
        <v>82</v>
      </c>
      <c r="AB207" t="s">
        <v>778</v>
      </c>
      <c r="AC207">
        <v>41492</v>
      </c>
      <c r="AD207">
        <v>8</v>
      </c>
      <c r="AE207">
        <v>2013</v>
      </c>
      <c r="AF207" t="s">
        <v>196</v>
      </c>
    </row>
    <row r="208" spans="1:32">
      <c r="A208">
        <v>1000034925</v>
      </c>
      <c r="B208" t="s">
        <v>65</v>
      </c>
      <c r="C208" t="s">
        <v>779</v>
      </c>
      <c r="D208" t="s">
        <v>780</v>
      </c>
      <c r="E208" t="s">
        <v>114</v>
      </c>
      <c r="F208" t="s">
        <v>69</v>
      </c>
      <c r="G208" t="s">
        <v>220</v>
      </c>
      <c r="H208" t="s">
        <v>71</v>
      </c>
      <c r="I208">
        <v>8580666</v>
      </c>
      <c r="J208" t="s">
        <v>72</v>
      </c>
      <c r="K208" t="s">
        <v>243</v>
      </c>
      <c r="L208" t="s">
        <v>74</v>
      </c>
      <c r="M208">
        <v>48</v>
      </c>
      <c r="N208" t="s">
        <v>202</v>
      </c>
      <c r="O208">
        <v>42188</v>
      </c>
      <c r="P208">
        <v>7</v>
      </c>
      <c r="Q208" s="16">
        <v>2015</v>
      </c>
      <c r="R208" t="s">
        <v>76</v>
      </c>
      <c r="T208">
        <v>1148989400</v>
      </c>
      <c r="U208" s="16">
        <v>10674.460818777601</v>
      </c>
      <c r="V208">
        <v>436380000</v>
      </c>
      <c r="W208" t="s">
        <v>301</v>
      </c>
      <c r="X208" t="s">
        <v>79</v>
      </c>
      <c r="Y208" t="s">
        <v>80</v>
      </c>
      <c r="Z208" t="s">
        <v>81</v>
      </c>
      <c r="AA208" t="s">
        <v>82</v>
      </c>
      <c r="AB208" t="s">
        <v>781</v>
      </c>
      <c r="AC208">
        <v>41505</v>
      </c>
      <c r="AD208">
        <v>8</v>
      </c>
      <c r="AE208">
        <v>2013</v>
      </c>
      <c r="AF208" t="s">
        <v>79</v>
      </c>
    </row>
    <row r="209" spans="1:32">
      <c r="A209">
        <v>1000034926</v>
      </c>
      <c r="B209" t="s">
        <v>65</v>
      </c>
      <c r="C209" t="s">
        <v>782</v>
      </c>
      <c r="D209" t="s">
        <v>780</v>
      </c>
      <c r="E209" t="s">
        <v>114</v>
      </c>
      <c r="F209" t="s">
        <v>69</v>
      </c>
      <c r="G209" t="s">
        <v>220</v>
      </c>
      <c r="H209" t="s">
        <v>71</v>
      </c>
      <c r="I209">
        <v>8580666</v>
      </c>
      <c r="J209" t="s">
        <v>72</v>
      </c>
      <c r="K209" t="s">
        <v>226</v>
      </c>
      <c r="L209" t="s">
        <v>74</v>
      </c>
      <c r="M209">
        <v>13</v>
      </c>
      <c r="R209" t="s">
        <v>65</v>
      </c>
      <c r="S209" t="s">
        <v>305</v>
      </c>
      <c r="T209">
        <v>2625525000</v>
      </c>
      <c r="U209" s="16">
        <v>24391.9254096</v>
      </c>
      <c r="V209">
        <v>1159170000</v>
      </c>
      <c r="W209" t="s">
        <v>301</v>
      </c>
      <c r="X209" t="s">
        <v>79</v>
      </c>
      <c r="Y209" t="s">
        <v>80</v>
      </c>
      <c r="Z209" t="s">
        <v>81</v>
      </c>
      <c r="AA209" t="s">
        <v>82</v>
      </c>
      <c r="AB209" t="s">
        <v>781</v>
      </c>
      <c r="AC209">
        <v>41505</v>
      </c>
      <c r="AD209">
        <v>8</v>
      </c>
      <c r="AE209">
        <v>2013</v>
      </c>
      <c r="AF209" t="s">
        <v>79</v>
      </c>
    </row>
    <row r="210" spans="1:32">
      <c r="A210">
        <v>1000035016</v>
      </c>
      <c r="B210" t="s">
        <v>65</v>
      </c>
      <c r="C210" t="s">
        <v>783</v>
      </c>
      <c r="D210" t="s">
        <v>784</v>
      </c>
      <c r="E210" t="s">
        <v>114</v>
      </c>
      <c r="F210" t="s">
        <v>69</v>
      </c>
      <c r="G210" t="s">
        <v>220</v>
      </c>
      <c r="H210" t="s">
        <v>71</v>
      </c>
      <c r="I210">
        <v>7560969</v>
      </c>
      <c r="J210" t="s">
        <v>72</v>
      </c>
      <c r="K210" t="s">
        <v>243</v>
      </c>
      <c r="L210" t="s">
        <v>74</v>
      </c>
      <c r="M210">
        <v>56</v>
      </c>
      <c r="N210" t="s">
        <v>103</v>
      </c>
      <c r="O210">
        <v>42205</v>
      </c>
      <c r="P210">
        <v>7</v>
      </c>
      <c r="Q210" s="16">
        <v>2015</v>
      </c>
      <c r="R210" t="s">
        <v>76</v>
      </c>
      <c r="S210" t="s">
        <v>288</v>
      </c>
      <c r="T210">
        <v>1817755200</v>
      </c>
      <c r="U210" s="16">
        <v>16887.498405580802</v>
      </c>
      <c r="V210">
        <v>237800000</v>
      </c>
      <c r="W210" t="s">
        <v>301</v>
      </c>
      <c r="X210" t="s">
        <v>79</v>
      </c>
      <c r="Y210" t="s">
        <v>80</v>
      </c>
      <c r="Z210" t="s">
        <v>81</v>
      </c>
      <c r="AA210" t="s">
        <v>82</v>
      </c>
      <c r="AB210" t="s">
        <v>785</v>
      </c>
      <c r="AC210">
        <v>41509</v>
      </c>
      <c r="AD210">
        <v>8</v>
      </c>
      <c r="AE210">
        <v>2013</v>
      </c>
      <c r="AF210" t="s">
        <v>79</v>
      </c>
    </row>
    <row r="211" spans="1:32">
      <c r="A211">
        <v>1000035023</v>
      </c>
      <c r="B211" t="s">
        <v>65</v>
      </c>
      <c r="C211" t="s">
        <v>786</v>
      </c>
      <c r="D211" t="s">
        <v>787</v>
      </c>
      <c r="E211" t="s">
        <v>114</v>
      </c>
      <c r="F211" t="s">
        <v>69</v>
      </c>
      <c r="G211" t="s">
        <v>220</v>
      </c>
      <c r="H211" t="s">
        <v>71</v>
      </c>
      <c r="I211">
        <v>7510056</v>
      </c>
      <c r="J211" t="s">
        <v>72</v>
      </c>
      <c r="K211" t="s">
        <v>243</v>
      </c>
      <c r="L211" t="s">
        <v>74</v>
      </c>
      <c r="M211">
        <v>60</v>
      </c>
      <c r="N211" t="s">
        <v>75</v>
      </c>
      <c r="O211">
        <v>42034</v>
      </c>
      <c r="P211">
        <v>1</v>
      </c>
      <c r="Q211" s="16">
        <v>2015</v>
      </c>
      <c r="R211" t="s">
        <v>76</v>
      </c>
      <c r="S211" t="s">
        <v>788</v>
      </c>
      <c r="T211">
        <v>1421641300</v>
      </c>
      <c r="U211" s="16">
        <v>13207.479855955202</v>
      </c>
      <c r="V211">
        <v>257180000</v>
      </c>
      <c r="W211" t="s">
        <v>251</v>
      </c>
      <c r="X211" t="s">
        <v>79</v>
      </c>
      <c r="Y211" t="s">
        <v>80</v>
      </c>
      <c r="Z211" t="s">
        <v>81</v>
      </c>
      <c r="AA211" t="s">
        <v>82</v>
      </c>
      <c r="AB211" t="s">
        <v>789</v>
      </c>
      <c r="AC211">
        <v>41509</v>
      </c>
      <c r="AD211">
        <v>8</v>
      </c>
      <c r="AE211">
        <v>2013</v>
      </c>
      <c r="AF211" t="s">
        <v>79</v>
      </c>
    </row>
    <row r="212" spans="1:32">
      <c r="A212">
        <v>1000035067</v>
      </c>
      <c r="B212" t="s">
        <v>65</v>
      </c>
      <c r="C212" t="s">
        <v>790</v>
      </c>
      <c r="D212" t="s">
        <v>791</v>
      </c>
      <c r="E212" t="s">
        <v>114</v>
      </c>
      <c r="F212" t="s">
        <v>69</v>
      </c>
      <c r="G212" t="s">
        <v>220</v>
      </c>
      <c r="H212" t="s">
        <v>71</v>
      </c>
      <c r="I212">
        <v>9251099</v>
      </c>
      <c r="J212" t="s">
        <v>72</v>
      </c>
      <c r="K212" t="s">
        <v>226</v>
      </c>
      <c r="L212" t="s">
        <v>74</v>
      </c>
      <c r="M212">
        <v>61</v>
      </c>
      <c r="N212" t="s">
        <v>75</v>
      </c>
      <c r="O212">
        <v>43112</v>
      </c>
      <c r="P212">
        <v>1</v>
      </c>
      <c r="Q212" s="16">
        <v>2018</v>
      </c>
      <c r="R212" t="s">
        <v>76</v>
      </c>
      <c r="S212" t="s">
        <v>501</v>
      </c>
      <c r="T212">
        <v>153508300</v>
      </c>
      <c r="U212" s="16">
        <v>1426.1387735232001</v>
      </c>
      <c r="V212">
        <v>170700000</v>
      </c>
      <c r="W212" t="s">
        <v>251</v>
      </c>
      <c r="X212" t="s">
        <v>79</v>
      </c>
      <c r="Y212" t="s">
        <v>80</v>
      </c>
      <c r="Z212" t="s">
        <v>81</v>
      </c>
      <c r="AA212" t="s">
        <v>82</v>
      </c>
      <c r="AB212" t="s">
        <v>792</v>
      </c>
      <c r="AC212">
        <v>41513</v>
      </c>
      <c r="AD212">
        <v>8</v>
      </c>
      <c r="AE212">
        <v>2013</v>
      </c>
      <c r="AF212" t="s">
        <v>79</v>
      </c>
    </row>
    <row r="213" spans="1:32">
      <c r="A213">
        <v>1000035069</v>
      </c>
      <c r="B213" t="s">
        <v>65</v>
      </c>
      <c r="C213" t="s">
        <v>793</v>
      </c>
      <c r="D213" t="s">
        <v>794</v>
      </c>
      <c r="E213" t="s">
        <v>795</v>
      </c>
      <c r="F213" t="s">
        <v>95</v>
      </c>
      <c r="G213" t="s">
        <v>277</v>
      </c>
      <c r="H213" t="s">
        <v>278</v>
      </c>
      <c r="I213">
        <v>0</v>
      </c>
      <c r="J213" t="s">
        <v>72</v>
      </c>
      <c r="K213" t="s">
        <v>226</v>
      </c>
      <c r="L213" t="s">
        <v>74</v>
      </c>
      <c r="M213">
        <v>60</v>
      </c>
      <c r="N213" t="s">
        <v>75</v>
      </c>
      <c r="O213">
        <v>43420</v>
      </c>
      <c r="P213">
        <v>11</v>
      </c>
      <c r="Q213" s="16">
        <v>2018</v>
      </c>
      <c r="R213" t="s">
        <v>76</v>
      </c>
      <c r="S213" t="s">
        <v>501</v>
      </c>
      <c r="T213">
        <v>562620000</v>
      </c>
      <c r="U213" s="16">
        <v>5226.9108364800004</v>
      </c>
      <c r="V213">
        <v>112620000</v>
      </c>
      <c r="W213" t="s">
        <v>251</v>
      </c>
      <c r="X213" t="s">
        <v>79</v>
      </c>
      <c r="Y213" t="s">
        <v>80</v>
      </c>
      <c r="Z213" t="s">
        <v>81</v>
      </c>
      <c r="AA213" t="s">
        <v>82</v>
      </c>
      <c r="AB213" t="s">
        <v>796</v>
      </c>
      <c r="AC213">
        <v>41513</v>
      </c>
      <c r="AD213">
        <v>8</v>
      </c>
      <c r="AE213">
        <v>2013</v>
      </c>
      <c r="AF213" t="s">
        <v>79</v>
      </c>
    </row>
    <row r="214" spans="1:32">
      <c r="A214">
        <v>1000035074</v>
      </c>
      <c r="B214" t="s">
        <v>65</v>
      </c>
      <c r="C214" t="s">
        <v>797</v>
      </c>
      <c r="D214" t="s">
        <v>798</v>
      </c>
      <c r="E214" t="s">
        <v>114</v>
      </c>
      <c r="F214" t="s">
        <v>69</v>
      </c>
      <c r="G214" t="s">
        <v>220</v>
      </c>
      <c r="H214" t="s">
        <v>71</v>
      </c>
      <c r="I214">
        <v>7561127</v>
      </c>
      <c r="J214" t="s">
        <v>72</v>
      </c>
      <c r="K214" t="s">
        <v>243</v>
      </c>
      <c r="L214" t="s">
        <v>74</v>
      </c>
      <c r="M214">
        <v>65</v>
      </c>
      <c r="N214" t="s">
        <v>75</v>
      </c>
      <c r="O214">
        <v>42209</v>
      </c>
      <c r="P214">
        <v>7</v>
      </c>
      <c r="Q214" s="16">
        <v>2015</v>
      </c>
      <c r="R214" t="s">
        <v>76</v>
      </c>
      <c r="S214" t="s">
        <v>288</v>
      </c>
      <c r="T214">
        <v>3803440000</v>
      </c>
      <c r="U214" s="16">
        <v>35335.113845760003</v>
      </c>
      <c r="V214">
        <v>435420000</v>
      </c>
      <c r="W214" t="s">
        <v>301</v>
      </c>
      <c r="X214" t="s">
        <v>79</v>
      </c>
      <c r="Y214" t="s">
        <v>80</v>
      </c>
      <c r="Z214" t="s">
        <v>81</v>
      </c>
      <c r="AA214" t="s">
        <v>82</v>
      </c>
      <c r="AB214" t="s">
        <v>799</v>
      </c>
      <c r="AC214">
        <v>41513</v>
      </c>
      <c r="AD214">
        <v>8</v>
      </c>
      <c r="AE214">
        <v>2013</v>
      </c>
      <c r="AF214" t="s">
        <v>79</v>
      </c>
    </row>
    <row r="215" spans="1:32">
      <c r="A215">
        <v>1000035498</v>
      </c>
      <c r="B215" t="s">
        <v>65</v>
      </c>
      <c r="C215" t="s">
        <v>800</v>
      </c>
      <c r="D215" t="s">
        <v>801</v>
      </c>
      <c r="E215" t="s">
        <v>114</v>
      </c>
      <c r="F215" t="s">
        <v>69</v>
      </c>
      <c r="G215" t="s">
        <v>220</v>
      </c>
      <c r="H215" t="s">
        <v>71</v>
      </c>
      <c r="I215">
        <v>7660061</v>
      </c>
      <c r="J215" t="s">
        <v>72</v>
      </c>
      <c r="K215" t="s">
        <v>243</v>
      </c>
      <c r="L215" t="s">
        <v>74</v>
      </c>
      <c r="M215">
        <v>53</v>
      </c>
      <c r="N215" t="s">
        <v>103</v>
      </c>
      <c r="O215">
        <v>41879</v>
      </c>
      <c r="P215">
        <v>8</v>
      </c>
      <c r="Q215" s="16">
        <v>2014</v>
      </c>
      <c r="R215" t="s">
        <v>76</v>
      </c>
      <c r="S215" t="s">
        <v>305</v>
      </c>
      <c r="T215">
        <v>1540949300</v>
      </c>
      <c r="U215" s="16">
        <v>14315.887445587201</v>
      </c>
      <c r="V215">
        <v>256880000</v>
      </c>
      <c r="W215" t="s">
        <v>78</v>
      </c>
      <c r="X215" t="s">
        <v>79</v>
      </c>
      <c r="Y215" t="s">
        <v>80</v>
      </c>
      <c r="Z215" t="s">
        <v>81</v>
      </c>
      <c r="AA215" t="s">
        <v>82</v>
      </c>
      <c r="AB215" t="s">
        <v>802</v>
      </c>
      <c r="AC215">
        <v>41530</v>
      </c>
      <c r="AD215">
        <v>9</v>
      </c>
      <c r="AE215">
        <v>2013</v>
      </c>
      <c r="AF215" t="s">
        <v>79</v>
      </c>
    </row>
    <row r="216" spans="1:32">
      <c r="A216">
        <v>1000035905</v>
      </c>
      <c r="B216" t="s">
        <v>65</v>
      </c>
      <c r="C216" t="s">
        <v>803</v>
      </c>
      <c r="D216" t="s">
        <v>804</v>
      </c>
      <c r="E216" t="s">
        <v>805</v>
      </c>
      <c r="F216" t="s">
        <v>69</v>
      </c>
      <c r="G216" t="s">
        <v>220</v>
      </c>
      <c r="H216" t="s">
        <v>71</v>
      </c>
      <c r="I216">
        <v>0</v>
      </c>
      <c r="J216" t="s">
        <v>72</v>
      </c>
      <c r="K216" t="s">
        <v>226</v>
      </c>
      <c r="L216" t="s">
        <v>74</v>
      </c>
      <c r="R216" t="s">
        <v>65</v>
      </c>
      <c r="S216" t="s">
        <v>305</v>
      </c>
      <c r="T216">
        <v>566208100</v>
      </c>
      <c r="U216" s="16">
        <v>5260.2453762624</v>
      </c>
      <c r="V216">
        <v>2182060000</v>
      </c>
      <c r="W216" t="s">
        <v>772</v>
      </c>
      <c r="X216" t="s">
        <v>165</v>
      </c>
      <c r="Y216" t="s">
        <v>80</v>
      </c>
      <c r="Z216" t="s">
        <v>280</v>
      </c>
      <c r="AA216" t="s">
        <v>82</v>
      </c>
      <c r="AB216" t="s">
        <v>806</v>
      </c>
      <c r="AC216">
        <v>41548</v>
      </c>
      <c r="AD216">
        <v>10</v>
      </c>
      <c r="AE216">
        <v>2013</v>
      </c>
      <c r="AF216" t="s">
        <v>165</v>
      </c>
    </row>
    <row r="217" spans="1:32">
      <c r="A217">
        <v>1000035907</v>
      </c>
      <c r="B217" t="s">
        <v>65</v>
      </c>
      <c r="C217" t="s">
        <v>807</v>
      </c>
      <c r="D217" t="s">
        <v>804</v>
      </c>
      <c r="E217" t="s">
        <v>805</v>
      </c>
      <c r="F217" t="s">
        <v>69</v>
      </c>
      <c r="G217" t="s">
        <v>220</v>
      </c>
      <c r="H217" t="s">
        <v>71</v>
      </c>
      <c r="I217">
        <v>0</v>
      </c>
      <c r="J217" t="s">
        <v>72</v>
      </c>
      <c r="K217" t="s">
        <v>226</v>
      </c>
      <c r="L217" t="s">
        <v>74</v>
      </c>
      <c r="R217" t="s">
        <v>65</v>
      </c>
      <c r="S217" t="s">
        <v>305</v>
      </c>
      <c r="T217">
        <v>146612400</v>
      </c>
      <c r="U217" s="16">
        <v>1362.0737661696</v>
      </c>
      <c r="V217">
        <v>2182060000</v>
      </c>
      <c r="W217" t="s">
        <v>772</v>
      </c>
      <c r="X217" t="s">
        <v>165</v>
      </c>
      <c r="Y217" t="s">
        <v>80</v>
      </c>
      <c r="Z217" t="s">
        <v>280</v>
      </c>
      <c r="AA217" t="s">
        <v>82</v>
      </c>
      <c r="AB217" t="s">
        <v>806</v>
      </c>
      <c r="AC217">
        <v>41548</v>
      </c>
      <c r="AD217">
        <v>10</v>
      </c>
      <c r="AE217">
        <v>2013</v>
      </c>
      <c r="AF217" t="s">
        <v>165</v>
      </c>
    </row>
    <row r="218" spans="1:32">
      <c r="A218">
        <v>1000035909</v>
      </c>
      <c r="B218" t="s">
        <v>65</v>
      </c>
      <c r="C218" t="s">
        <v>808</v>
      </c>
      <c r="D218" t="s">
        <v>804</v>
      </c>
      <c r="E218" t="s">
        <v>805</v>
      </c>
      <c r="F218" t="s">
        <v>69</v>
      </c>
      <c r="G218" t="s">
        <v>220</v>
      </c>
      <c r="H218" t="s">
        <v>71</v>
      </c>
      <c r="I218">
        <v>0</v>
      </c>
      <c r="J218" t="s">
        <v>72</v>
      </c>
      <c r="K218" t="s">
        <v>226</v>
      </c>
      <c r="L218" t="s">
        <v>74</v>
      </c>
      <c r="R218" t="s">
        <v>65</v>
      </c>
      <c r="S218" t="s">
        <v>305</v>
      </c>
      <c r="T218">
        <v>2983102900</v>
      </c>
      <c r="U218" s="16">
        <v>27713.932804281601</v>
      </c>
      <c r="V218">
        <v>11154360000</v>
      </c>
      <c r="W218" t="s">
        <v>772</v>
      </c>
      <c r="X218" t="s">
        <v>165</v>
      </c>
      <c r="Y218" t="s">
        <v>80</v>
      </c>
      <c r="Z218" t="s">
        <v>280</v>
      </c>
      <c r="AA218" t="s">
        <v>82</v>
      </c>
      <c r="AB218" t="s">
        <v>809</v>
      </c>
      <c r="AC218">
        <v>41548</v>
      </c>
      <c r="AD218">
        <v>10</v>
      </c>
      <c r="AE218">
        <v>2013</v>
      </c>
      <c r="AF218" t="s">
        <v>165</v>
      </c>
    </row>
    <row r="219" spans="1:32">
      <c r="A219">
        <v>1000035999</v>
      </c>
      <c r="B219" t="s">
        <v>65</v>
      </c>
      <c r="C219" t="s">
        <v>810</v>
      </c>
      <c r="D219" t="s">
        <v>811</v>
      </c>
      <c r="E219" t="s">
        <v>114</v>
      </c>
      <c r="F219" t="s">
        <v>69</v>
      </c>
      <c r="G219" t="s">
        <v>220</v>
      </c>
      <c r="H219" t="s">
        <v>71</v>
      </c>
      <c r="I219">
        <v>7630294</v>
      </c>
      <c r="J219" t="s">
        <v>72</v>
      </c>
      <c r="K219" t="s">
        <v>226</v>
      </c>
      <c r="L219" t="s">
        <v>74</v>
      </c>
      <c r="M219">
        <v>57</v>
      </c>
      <c r="N219" t="s">
        <v>103</v>
      </c>
      <c r="O219">
        <v>42256</v>
      </c>
      <c r="P219">
        <v>9</v>
      </c>
      <c r="Q219" s="16">
        <v>2015</v>
      </c>
      <c r="R219" t="s">
        <v>76</v>
      </c>
      <c r="S219" t="s">
        <v>305</v>
      </c>
      <c r="T219">
        <v>629565400</v>
      </c>
      <c r="U219" s="16">
        <v>5848.8539538816003</v>
      </c>
      <c r="V219">
        <v>255140000</v>
      </c>
      <c r="W219" t="s">
        <v>367</v>
      </c>
      <c r="X219" t="s">
        <v>98</v>
      </c>
      <c r="Y219" t="s">
        <v>171</v>
      </c>
      <c r="Z219" t="s">
        <v>98</v>
      </c>
      <c r="AA219" t="s">
        <v>98</v>
      </c>
      <c r="AB219" t="s">
        <v>469</v>
      </c>
      <c r="AC219">
        <v>41551</v>
      </c>
      <c r="AD219">
        <v>10</v>
      </c>
      <c r="AE219">
        <v>2013</v>
      </c>
      <c r="AF219" t="s">
        <v>98</v>
      </c>
    </row>
    <row r="220" spans="1:32">
      <c r="A220">
        <v>1000036078</v>
      </c>
      <c r="B220" t="s">
        <v>76</v>
      </c>
      <c r="C220" t="s">
        <v>225</v>
      </c>
      <c r="D220" t="s">
        <v>225</v>
      </c>
      <c r="E220" t="s">
        <v>225</v>
      </c>
      <c r="F220" t="s">
        <v>225</v>
      </c>
      <c r="G220" t="s">
        <v>220</v>
      </c>
      <c r="H220" t="s">
        <v>71</v>
      </c>
      <c r="I220" t="s">
        <v>225</v>
      </c>
      <c r="J220" t="s">
        <v>72</v>
      </c>
      <c r="K220" t="s">
        <v>243</v>
      </c>
      <c r="L220" t="s">
        <v>74</v>
      </c>
      <c r="M220">
        <v>60</v>
      </c>
      <c r="N220" t="s">
        <v>75</v>
      </c>
      <c r="O220">
        <v>42724</v>
      </c>
      <c r="P220">
        <v>12</v>
      </c>
      <c r="Q220" s="16">
        <v>2016</v>
      </c>
      <c r="R220" t="s">
        <v>76</v>
      </c>
      <c r="S220" t="s">
        <v>225</v>
      </c>
      <c r="T220">
        <v>1328020000</v>
      </c>
      <c r="U220" s="16">
        <v>12337.709518080001</v>
      </c>
      <c r="V220">
        <v>381520000</v>
      </c>
      <c r="W220" t="s">
        <v>251</v>
      </c>
      <c r="X220" t="s">
        <v>79</v>
      </c>
      <c r="Y220" t="s">
        <v>80</v>
      </c>
      <c r="Z220" t="s">
        <v>81</v>
      </c>
      <c r="AA220" t="s">
        <v>82</v>
      </c>
      <c r="AB220" t="s">
        <v>225</v>
      </c>
      <c r="AC220">
        <v>41555</v>
      </c>
      <c r="AD220">
        <v>10</v>
      </c>
      <c r="AE220">
        <v>2013</v>
      </c>
      <c r="AF220" t="s">
        <v>79</v>
      </c>
    </row>
    <row r="221" spans="1:32">
      <c r="A221">
        <v>1000036660</v>
      </c>
      <c r="B221" t="s">
        <v>65</v>
      </c>
      <c r="C221" t="s">
        <v>812</v>
      </c>
      <c r="D221" t="s">
        <v>813</v>
      </c>
      <c r="E221" t="s">
        <v>114</v>
      </c>
      <c r="F221" t="s">
        <v>69</v>
      </c>
      <c r="G221" t="s">
        <v>220</v>
      </c>
      <c r="H221" t="s">
        <v>71</v>
      </c>
      <c r="I221">
        <v>7870151</v>
      </c>
      <c r="J221" t="s">
        <v>72</v>
      </c>
      <c r="K221" t="s">
        <v>639</v>
      </c>
      <c r="L221" t="s">
        <v>201</v>
      </c>
      <c r="M221">
        <v>51</v>
      </c>
      <c r="N221" t="s">
        <v>103</v>
      </c>
      <c r="O221">
        <v>42339</v>
      </c>
      <c r="P221">
        <v>12</v>
      </c>
      <c r="Q221" s="16">
        <v>2015</v>
      </c>
      <c r="R221" t="s">
        <v>76</v>
      </c>
      <c r="S221" t="s">
        <v>250</v>
      </c>
      <c r="T221">
        <v>54450000</v>
      </c>
      <c r="U221" s="16">
        <v>505.85705280000002</v>
      </c>
      <c r="W221" t="s">
        <v>543</v>
      </c>
      <c r="X221" t="s">
        <v>105</v>
      </c>
      <c r="Y221" t="s">
        <v>80</v>
      </c>
      <c r="Z221" t="s">
        <v>135</v>
      </c>
      <c r="AA221" t="s">
        <v>106</v>
      </c>
      <c r="AB221" t="s">
        <v>814</v>
      </c>
      <c r="AC221">
        <v>41576</v>
      </c>
      <c r="AD221">
        <v>10</v>
      </c>
      <c r="AE221">
        <v>2013</v>
      </c>
      <c r="AF221" t="s">
        <v>105</v>
      </c>
    </row>
    <row r="222" spans="1:32">
      <c r="A222">
        <v>1000036828</v>
      </c>
      <c r="B222" t="s">
        <v>65</v>
      </c>
      <c r="C222" t="s">
        <v>815</v>
      </c>
      <c r="D222" t="s">
        <v>816</v>
      </c>
      <c r="E222" t="s">
        <v>817</v>
      </c>
      <c r="F222" t="s">
        <v>142</v>
      </c>
      <c r="G222" t="s">
        <v>394</v>
      </c>
      <c r="H222" t="s">
        <v>395</v>
      </c>
      <c r="I222">
        <v>4580000</v>
      </c>
      <c r="J222" t="s">
        <v>72</v>
      </c>
      <c r="K222" t="s">
        <v>226</v>
      </c>
      <c r="L222" t="s">
        <v>74</v>
      </c>
      <c r="M222">
        <v>80</v>
      </c>
      <c r="N222" t="s">
        <v>327</v>
      </c>
      <c r="O222">
        <v>42590</v>
      </c>
      <c r="P222">
        <v>8</v>
      </c>
      <c r="Q222" s="16">
        <v>2016</v>
      </c>
      <c r="R222" t="s">
        <v>76</v>
      </c>
      <c r="S222" t="s">
        <v>818</v>
      </c>
      <c r="T222">
        <v>76655300</v>
      </c>
      <c r="U222" s="16">
        <v>712.1510402112001</v>
      </c>
      <c r="V222">
        <v>160930000</v>
      </c>
      <c r="W222" t="s">
        <v>819</v>
      </c>
      <c r="X222" t="s">
        <v>820</v>
      </c>
      <c r="Y222" t="s">
        <v>81</v>
      </c>
      <c r="Z222" t="s">
        <v>81</v>
      </c>
      <c r="AA222" t="s">
        <v>82</v>
      </c>
      <c r="AB222" t="s">
        <v>821</v>
      </c>
      <c r="AC222">
        <v>41584</v>
      </c>
      <c r="AD222">
        <v>11</v>
      </c>
      <c r="AE222">
        <v>2013</v>
      </c>
      <c r="AF222" t="s">
        <v>820</v>
      </c>
    </row>
    <row r="223" spans="1:32">
      <c r="A223">
        <v>1000036830</v>
      </c>
      <c r="B223" t="s">
        <v>65</v>
      </c>
      <c r="C223" t="s">
        <v>822</v>
      </c>
      <c r="D223" t="s">
        <v>823</v>
      </c>
      <c r="E223" t="s">
        <v>146</v>
      </c>
      <c r="F223" t="s">
        <v>146</v>
      </c>
      <c r="G223" t="s">
        <v>311</v>
      </c>
      <c r="H223" t="s">
        <v>312</v>
      </c>
      <c r="I223">
        <v>1243339</v>
      </c>
      <c r="J223" t="s">
        <v>72</v>
      </c>
      <c r="K223" t="s">
        <v>226</v>
      </c>
      <c r="L223" t="s">
        <v>74</v>
      </c>
      <c r="M223">
        <v>50</v>
      </c>
      <c r="R223" t="s">
        <v>65</v>
      </c>
      <c r="S223" t="s">
        <v>824</v>
      </c>
      <c r="T223">
        <v>1243336000</v>
      </c>
      <c r="U223" s="16">
        <v>11550.969414144001</v>
      </c>
      <c r="V223">
        <v>263190000</v>
      </c>
      <c r="W223" t="s">
        <v>687</v>
      </c>
      <c r="X223" t="s">
        <v>79</v>
      </c>
      <c r="Y223" t="s">
        <v>81</v>
      </c>
      <c r="Z223" t="s">
        <v>81</v>
      </c>
      <c r="AA223" t="s">
        <v>82</v>
      </c>
      <c r="AB223" t="s">
        <v>825</v>
      </c>
      <c r="AC223">
        <v>41584</v>
      </c>
      <c r="AD223">
        <v>11</v>
      </c>
      <c r="AE223">
        <v>2013</v>
      </c>
      <c r="AF223" t="s">
        <v>79</v>
      </c>
    </row>
    <row r="224" spans="1:32">
      <c r="A224">
        <v>1000036834</v>
      </c>
      <c r="B224" t="s">
        <v>65</v>
      </c>
      <c r="C224" t="s">
        <v>826</v>
      </c>
      <c r="D224" t="s">
        <v>827</v>
      </c>
      <c r="E224" t="s">
        <v>643</v>
      </c>
      <c r="F224" t="s">
        <v>211</v>
      </c>
      <c r="G224" t="s">
        <v>644</v>
      </c>
      <c r="H224" t="s">
        <v>645</v>
      </c>
      <c r="I224">
        <v>1700000</v>
      </c>
      <c r="J224" t="s">
        <v>72</v>
      </c>
      <c r="K224" t="s">
        <v>226</v>
      </c>
      <c r="L224" t="s">
        <v>74</v>
      </c>
      <c r="M224">
        <v>64</v>
      </c>
      <c r="R224" t="s">
        <v>65</v>
      </c>
      <c r="S224" t="s">
        <v>818</v>
      </c>
      <c r="T224">
        <v>894868300</v>
      </c>
      <c r="U224" s="16">
        <v>8313.5985469632014</v>
      </c>
      <c r="V224">
        <v>594270000</v>
      </c>
      <c r="W224" t="s">
        <v>819</v>
      </c>
      <c r="X224" t="s">
        <v>820</v>
      </c>
      <c r="Y224" t="s">
        <v>81</v>
      </c>
      <c r="Z224" t="s">
        <v>81</v>
      </c>
      <c r="AA224" t="s">
        <v>82</v>
      </c>
      <c r="AB224" t="s">
        <v>828</v>
      </c>
      <c r="AC224">
        <v>41584</v>
      </c>
      <c r="AD224">
        <v>11</v>
      </c>
      <c r="AE224">
        <v>2013</v>
      </c>
      <c r="AF224" t="s">
        <v>820</v>
      </c>
    </row>
    <row r="225" spans="1:32">
      <c r="A225">
        <v>1000036838</v>
      </c>
      <c r="B225" t="s">
        <v>65</v>
      </c>
      <c r="C225" t="s">
        <v>829</v>
      </c>
      <c r="D225" t="s">
        <v>830</v>
      </c>
      <c r="E225" t="s">
        <v>114</v>
      </c>
      <c r="F225" t="s">
        <v>69</v>
      </c>
      <c r="G225" t="s">
        <v>220</v>
      </c>
      <c r="H225" t="s">
        <v>71</v>
      </c>
      <c r="I225">
        <v>9340000</v>
      </c>
      <c r="J225" t="s">
        <v>72</v>
      </c>
      <c r="K225" t="s">
        <v>243</v>
      </c>
      <c r="L225" t="s">
        <v>74</v>
      </c>
      <c r="R225" t="s">
        <v>65</v>
      </c>
      <c r="S225" t="s">
        <v>262</v>
      </c>
      <c r="T225">
        <v>707965000</v>
      </c>
      <c r="U225" s="16">
        <v>6577.2100713600003</v>
      </c>
      <c r="V225">
        <v>1047900000</v>
      </c>
      <c r="W225" t="s">
        <v>425</v>
      </c>
      <c r="X225" t="s">
        <v>165</v>
      </c>
      <c r="Y225" t="s">
        <v>80</v>
      </c>
      <c r="Z225" t="s">
        <v>280</v>
      </c>
      <c r="AA225" t="s">
        <v>82</v>
      </c>
      <c r="AB225" t="s">
        <v>831</v>
      </c>
      <c r="AC225">
        <v>41584</v>
      </c>
      <c r="AD225">
        <v>11</v>
      </c>
      <c r="AE225">
        <v>2013</v>
      </c>
      <c r="AF225" t="s">
        <v>165</v>
      </c>
    </row>
    <row r="226" spans="1:32">
      <c r="A226">
        <v>1000036845</v>
      </c>
      <c r="B226" t="s">
        <v>65</v>
      </c>
      <c r="C226" t="s">
        <v>832</v>
      </c>
      <c r="D226" t="s">
        <v>833</v>
      </c>
      <c r="E226" t="s">
        <v>834</v>
      </c>
      <c r="F226" t="s">
        <v>835</v>
      </c>
      <c r="G226" t="s">
        <v>298</v>
      </c>
      <c r="H226" t="s">
        <v>299</v>
      </c>
      <c r="I226">
        <v>1000930</v>
      </c>
      <c r="J226" t="s">
        <v>72</v>
      </c>
      <c r="K226" t="s">
        <v>226</v>
      </c>
      <c r="L226" t="s">
        <v>74</v>
      </c>
      <c r="M226">
        <v>67</v>
      </c>
      <c r="R226" t="s">
        <v>65</v>
      </c>
      <c r="S226" t="s">
        <v>836</v>
      </c>
      <c r="T226">
        <v>529961200</v>
      </c>
      <c r="U226" s="16">
        <v>4923.5006562048002</v>
      </c>
      <c r="V226">
        <v>304060000</v>
      </c>
      <c r="W226" t="s">
        <v>687</v>
      </c>
      <c r="X226" t="s">
        <v>79</v>
      </c>
      <c r="Y226" t="s">
        <v>81</v>
      </c>
      <c r="Z226" t="s">
        <v>81</v>
      </c>
      <c r="AA226" t="s">
        <v>82</v>
      </c>
      <c r="AB226" t="s">
        <v>837</v>
      </c>
      <c r="AC226">
        <v>41584</v>
      </c>
      <c r="AD226">
        <v>11</v>
      </c>
      <c r="AE226">
        <v>2013</v>
      </c>
      <c r="AF226" t="s">
        <v>79</v>
      </c>
    </row>
    <row r="227" spans="1:32">
      <c r="A227">
        <v>1000036847</v>
      </c>
      <c r="B227" t="s">
        <v>65</v>
      </c>
      <c r="C227" t="s">
        <v>838</v>
      </c>
      <c r="D227" t="s">
        <v>839</v>
      </c>
      <c r="E227" t="s">
        <v>840</v>
      </c>
      <c r="F227" t="s">
        <v>119</v>
      </c>
      <c r="G227" t="s">
        <v>255</v>
      </c>
      <c r="H227" t="s">
        <v>256</v>
      </c>
      <c r="I227">
        <v>5710235</v>
      </c>
      <c r="J227" t="s">
        <v>72</v>
      </c>
      <c r="K227" t="s">
        <v>226</v>
      </c>
      <c r="L227" t="s">
        <v>74</v>
      </c>
      <c r="M227">
        <v>49</v>
      </c>
      <c r="R227" t="s">
        <v>65</v>
      </c>
      <c r="S227" t="s">
        <v>750</v>
      </c>
      <c r="T227">
        <v>281561500</v>
      </c>
      <c r="U227" s="16">
        <v>2615.7919296960004</v>
      </c>
      <c r="V227">
        <v>349160000</v>
      </c>
      <c r="W227" t="s">
        <v>687</v>
      </c>
      <c r="X227" t="s">
        <v>79</v>
      </c>
      <c r="Y227" t="s">
        <v>81</v>
      </c>
      <c r="Z227" t="s">
        <v>81</v>
      </c>
      <c r="AA227" t="s">
        <v>82</v>
      </c>
      <c r="AB227" t="s">
        <v>841</v>
      </c>
      <c r="AC227">
        <v>41584</v>
      </c>
      <c r="AD227">
        <v>11</v>
      </c>
      <c r="AE227">
        <v>2013</v>
      </c>
      <c r="AF227" t="s">
        <v>79</v>
      </c>
    </row>
    <row r="228" spans="1:32">
      <c r="A228">
        <v>1000036848</v>
      </c>
      <c r="B228" t="s">
        <v>65</v>
      </c>
      <c r="C228" t="s">
        <v>842</v>
      </c>
      <c r="D228" t="s">
        <v>843</v>
      </c>
      <c r="E228" t="s">
        <v>114</v>
      </c>
      <c r="F228" t="s">
        <v>69</v>
      </c>
      <c r="G228" t="s">
        <v>220</v>
      </c>
      <c r="H228" t="s">
        <v>71</v>
      </c>
      <c r="I228">
        <v>8167383</v>
      </c>
      <c r="J228" t="s">
        <v>72</v>
      </c>
      <c r="K228" t="s">
        <v>226</v>
      </c>
      <c r="L228" t="s">
        <v>74</v>
      </c>
      <c r="M228">
        <v>49</v>
      </c>
      <c r="R228" t="s">
        <v>65</v>
      </c>
      <c r="S228" t="s">
        <v>750</v>
      </c>
      <c r="T228">
        <v>777987500</v>
      </c>
      <c r="U228" s="16">
        <v>7227.7403832000009</v>
      </c>
      <c r="V228">
        <v>836360000</v>
      </c>
      <c r="W228" t="s">
        <v>687</v>
      </c>
      <c r="X228" t="s">
        <v>79</v>
      </c>
      <c r="Y228" t="s">
        <v>81</v>
      </c>
      <c r="Z228" t="s">
        <v>81</v>
      </c>
      <c r="AA228" t="s">
        <v>82</v>
      </c>
      <c r="AB228" t="s">
        <v>841</v>
      </c>
      <c r="AC228">
        <v>41584</v>
      </c>
      <c r="AD228">
        <v>11</v>
      </c>
      <c r="AE228">
        <v>2013</v>
      </c>
      <c r="AF228" t="s">
        <v>79</v>
      </c>
    </row>
    <row r="229" spans="1:32">
      <c r="A229">
        <v>1000036850</v>
      </c>
      <c r="B229" t="s">
        <v>65</v>
      </c>
      <c r="C229" t="s">
        <v>844</v>
      </c>
      <c r="D229" t="s">
        <v>845</v>
      </c>
      <c r="E229" t="s">
        <v>114</v>
      </c>
      <c r="F229" t="s">
        <v>69</v>
      </c>
      <c r="G229" t="s">
        <v>220</v>
      </c>
      <c r="H229" t="s">
        <v>71</v>
      </c>
      <c r="I229">
        <v>8340309</v>
      </c>
      <c r="J229" t="s">
        <v>72</v>
      </c>
      <c r="K229" t="s">
        <v>226</v>
      </c>
      <c r="L229" t="s">
        <v>74</v>
      </c>
      <c r="M229">
        <v>64</v>
      </c>
      <c r="N229" t="s">
        <v>75</v>
      </c>
      <c r="O229">
        <v>42768</v>
      </c>
      <c r="P229">
        <v>2</v>
      </c>
      <c r="Q229" s="16">
        <v>2017</v>
      </c>
      <c r="R229" t="s">
        <v>76</v>
      </c>
      <c r="S229" t="s">
        <v>750</v>
      </c>
      <c r="T229">
        <v>452406600</v>
      </c>
      <c r="U229" s="16">
        <v>4202.9948456064003</v>
      </c>
      <c r="V229">
        <v>382140000</v>
      </c>
      <c r="W229" t="s">
        <v>687</v>
      </c>
      <c r="X229" t="s">
        <v>79</v>
      </c>
      <c r="Y229" t="s">
        <v>81</v>
      </c>
      <c r="Z229" t="s">
        <v>81</v>
      </c>
      <c r="AA229" t="s">
        <v>82</v>
      </c>
      <c r="AB229" t="s">
        <v>841</v>
      </c>
      <c r="AC229">
        <v>41584</v>
      </c>
      <c r="AD229">
        <v>11</v>
      </c>
      <c r="AE229">
        <v>2013</v>
      </c>
      <c r="AF229" t="s">
        <v>79</v>
      </c>
    </row>
    <row r="230" spans="1:32">
      <c r="A230">
        <v>1000036851</v>
      </c>
      <c r="B230" t="s">
        <v>65</v>
      </c>
      <c r="C230" t="s">
        <v>846</v>
      </c>
      <c r="D230" t="s">
        <v>847</v>
      </c>
      <c r="E230" t="s">
        <v>848</v>
      </c>
      <c r="F230" t="s">
        <v>551</v>
      </c>
      <c r="G230" t="s">
        <v>552</v>
      </c>
      <c r="H230" t="s">
        <v>553</v>
      </c>
      <c r="I230">
        <v>4980000</v>
      </c>
      <c r="J230" t="s">
        <v>72</v>
      </c>
      <c r="K230" t="s">
        <v>226</v>
      </c>
      <c r="L230" t="s">
        <v>74</v>
      </c>
      <c r="M230">
        <v>62</v>
      </c>
      <c r="N230" t="s">
        <v>75</v>
      </c>
      <c r="O230">
        <v>42633</v>
      </c>
      <c r="P230">
        <v>9</v>
      </c>
      <c r="Q230" s="16">
        <v>2016</v>
      </c>
      <c r="R230" t="s">
        <v>76</v>
      </c>
      <c r="S230" t="s">
        <v>750</v>
      </c>
      <c r="T230">
        <v>104690700</v>
      </c>
      <c r="U230" s="16">
        <v>972.60842897280008</v>
      </c>
      <c r="V230">
        <v>95910000</v>
      </c>
      <c r="W230" t="s">
        <v>687</v>
      </c>
      <c r="X230" t="s">
        <v>79</v>
      </c>
      <c r="Y230" t="s">
        <v>81</v>
      </c>
      <c r="Z230" t="s">
        <v>81</v>
      </c>
      <c r="AA230" t="s">
        <v>82</v>
      </c>
      <c r="AB230" t="s">
        <v>841</v>
      </c>
      <c r="AC230">
        <v>41584</v>
      </c>
      <c r="AD230">
        <v>11</v>
      </c>
      <c r="AE230">
        <v>2013</v>
      </c>
      <c r="AF230" t="s">
        <v>79</v>
      </c>
    </row>
    <row r="231" spans="1:32">
      <c r="A231">
        <v>1000036856</v>
      </c>
      <c r="B231" t="s">
        <v>65</v>
      </c>
      <c r="C231" t="s">
        <v>849</v>
      </c>
      <c r="D231" t="s">
        <v>850</v>
      </c>
      <c r="E231" t="s">
        <v>757</v>
      </c>
      <c r="F231" t="s">
        <v>95</v>
      </c>
      <c r="G231" t="s">
        <v>277</v>
      </c>
      <c r="H231" t="s">
        <v>278</v>
      </c>
      <c r="I231">
        <v>2571495</v>
      </c>
      <c r="J231" t="s">
        <v>72</v>
      </c>
      <c r="K231" t="s">
        <v>226</v>
      </c>
      <c r="L231" t="s">
        <v>74</v>
      </c>
      <c r="M231">
        <v>60</v>
      </c>
      <c r="N231" t="s">
        <v>75</v>
      </c>
      <c r="O231">
        <v>43105</v>
      </c>
      <c r="P231">
        <v>1</v>
      </c>
      <c r="Q231" s="16">
        <v>2018</v>
      </c>
      <c r="R231" t="s">
        <v>76</v>
      </c>
      <c r="S231" t="s">
        <v>824</v>
      </c>
      <c r="T231">
        <v>649640000</v>
      </c>
      <c r="U231" s="16">
        <v>6035.3530905600001</v>
      </c>
      <c r="V231">
        <v>248470000</v>
      </c>
      <c r="W231" t="s">
        <v>301</v>
      </c>
      <c r="X231" t="s">
        <v>79</v>
      </c>
      <c r="Y231" t="s">
        <v>81</v>
      </c>
      <c r="Z231" t="s">
        <v>81</v>
      </c>
      <c r="AA231" t="s">
        <v>82</v>
      </c>
      <c r="AB231" t="s">
        <v>851</v>
      </c>
      <c r="AC231">
        <v>41584</v>
      </c>
      <c r="AD231">
        <v>11</v>
      </c>
      <c r="AE231">
        <v>2013</v>
      </c>
      <c r="AF231" t="s">
        <v>79</v>
      </c>
    </row>
    <row r="232" spans="1:32">
      <c r="A232">
        <v>1000036950</v>
      </c>
      <c r="B232" t="s">
        <v>65</v>
      </c>
      <c r="C232" t="s">
        <v>852</v>
      </c>
      <c r="D232" t="s">
        <v>853</v>
      </c>
      <c r="E232" t="s">
        <v>114</v>
      </c>
      <c r="F232" t="s">
        <v>69</v>
      </c>
      <c r="G232" t="s">
        <v>220</v>
      </c>
      <c r="H232" t="s">
        <v>71</v>
      </c>
      <c r="I232">
        <v>7550653</v>
      </c>
      <c r="J232" t="s">
        <v>72</v>
      </c>
      <c r="K232" t="s">
        <v>300</v>
      </c>
      <c r="L232" t="s">
        <v>201</v>
      </c>
      <c r="M232">
        <v>72</v>
      </c>
      <c r="N232" t="s">
        <v>75</v>
      </c>
      <c r="O232">
        <v>42395</v>
      </c>
      <c r="P232">
        <v>1</v>
      </c>
      <c r="Q232" s="16">
        <v>2016</v>
      </c>
      <c r="R232" t="s">
        <v>76</v>
      </c>
      <c r="S232" t="s">
        <v>250</v>
      </c>
      <c r="T232">
        <v>187290000</v>
      </c>
      <c r="U232" s="16">
        <v>1739.98103616</v>
      </c>
      <c r="W232" t="s">
        <v>301</v>
      </c>
      <c r="X232" t="s">
        <v>79</v>
      </c>
      <c r="Y232" t="s">
        <v>80</v>
      </c>
      <c r="Z232" t="s">
        <v>81</v>
      </c>
      <c r="AA232" t="s">
        <v>82</v>
      </c>
      <c r="AB232" t="s">
        <v>854</v>
      </c>
      <c r="AC232">
        <v>41588</v>
      </c>
      <c r="AD232">
        <v>11</v>
      </c>
      <c r="AE232">
        <v>2013</v>
      </c>
      <c r="AF232" t="s">
        <v>79</v>
      </c>
    </row>
    <row r="233" spans="1:32">
      <c r="A233">
        <v>1000036951</v>
      </c>
      <c r="B233" t="s">
        <v>65</v>
      </c>
      <c r="C233" t="s">
        <v>855</v>
      </c>
      <c r="D233" t="s">
        <v>476</v>
      </c>
      <c r="E233" t="s">
        <v>292</v>
      </c>
      <c r="F233" t="s">
        <v>69</v>
      </c>
      <c r="G233" t="s">
        <v>220</v>
      </c>
      <c r="H233" t="s">
        <v>71</v>
      </c>
      <c r="I233">
        <v>7500010</v>
      </c>
      <c r="J233" t="s">
        <v>72</v>
      </c>
      <c r="K233" t="s">
        <v>300</v>
      </c>
      <c r="L233" t="s">
        <v>201</v>
      </c>
      <c r="R233" t="s">
        <v>65</v>
      </c>
      <c r="S233" t="s">
        <v>244</v>
      </c>
      <c r="T233">
        <v>21500000</v>
      </c>
      <c r="U233" s="16">
        <v>199.74153600000002</v>
      </c>
      <c r="W233" t="s">
        <v>301</v>
      </c>
      <c r="X233" t="s">
        <v>79</v>
      </c>
      <c r="Y233" t="s">
        <v>80</v>
      </c>
      <c r="Z233" t="s">
        <v>81</v>
      </c>
      <c r="AA233" t="s">
        <v>82</v>
      </c>
      <c r="AB233" t="s">
        <v>856</v>
      </c>
      <c r="AC233">
        <v>41588</v>
      </c>
      <c r="AD233">
        <v>11</v>
      </c>
      <c r="AE233">
        <v>2013</v>
      </c>
      <c r="AF233" t="s">
        <v>79</v>
      </c>
    </row>
    <row r="234" spans="1:32">
      <c r="A234">
        <v>1000036983</v>
      </c>
      <c r="B234" t="s">
        <v>65</v>
      </c>
      <c r="C234" t="s">
        <v>857</v>
      </c>
      <c r="D234" t="s">
        <v>858</v>
      </c>
      <c r="E234" t="s">
        <v>114</v>
      </c>
      <c r="F234" t="s">
        <v>69</v>
      </c>
      <c r="G234" t="s">
        <v>220</v>
      </c>
      <c r="H234" t="s">
        <v>71</v>
      </c>
      <c r="I234">
        <v>7501412</v>
      </c>
      <c r="J234" t="s">
        <v>72</v>
      </c>
      <c r="K234" t="s">
        <v>226</v>
      </c>
      <c r="L234" t="s">
        <v>74</v>
      </c>
      <c r="M234">
        <v>44</v>
      </c>
      <c r="N234" t="s">
        <v>202</v>
      </c>
      <c r="O234">
        <v>42648</v>
      </c>
      <c r="P234">
        <v>10</v>
      </c>
      <c r="Q234" s="16">
        <v>2016</v>
      </c>
      <c r="R234" t="s">
        <v>76</v>
      </c>
      <c r="S234" t="s">
        <v>244</v>
      </c>
      <c r="T234">
        <v>283726100</v>
      </c>
      <c r="U234" s="16">
        <v>2635.9017217344003</v>
      </c>
      <c r="V234">
        <v>408320000</v>
      </c>
      <c r="W234" t="s">
        <v>316</v>
      </c>
      <c r="X234" t="s">
        <v>79</v>
      </c>
      <c r="Y234" t="s">
        <v>80</v>
      </c>
      <c r="Z234" t="s">
        <v>81</v>
      </c>
      <c r="AA234" t="s">
        <v>82</v>
      </c>
      <c r="AB234" t="s">
        <v>859</v>
      </c>
      <c r="AC234">
        <v>41590</v>
      </c>
      <c r="AD234">
        <v>11</v>
      </c>
      <c r="AE234">
        <v>2013</v>
      </c>
      <c r="AF234" t="s">
        <v>79</v>
      </c>
    </row>
    <row r="235" spans="1:32">
      <c r="A235">
        <v>1000037014</v>
      </c>
      <c r="B235" t="s">
        <v>65</v>
      </c>
      <c r="C235" t="s">
        <v>860</v>
      </c>
      <c r="D235" t="s">
        <v>861</v>
      </c>
      <c r="E235" t="s">
        <v>114</v>
      </c>
      <c r="F235" t="s">
        <v>69</v>
      </c>
      <c r="G235" t="s">
        <v>220</v>
      </c>
      <c r="H235" t="s">
        <v>71</v>
      </c>
      <c r="I235">
        <v>9380000</v>
      </c>
      <c r="J235" t="s">
        <v>72</v>
      </c>
      <c r="K235" t="s">
        <v>226</v>
      </c>
      <c r="L235" t="s">
        <v>74</v>
      </c>
      <c r="M235">
        <v>18</v>
      </c>
      <c r="R235" t="s">
        <v>65</v>
      </c>
      <c r="S235" t="s">
        <v>244</v>
      </c>
      <c r="T235">
        <v>160822100</v>
      </c>
      <c r="U235" s="16">
        <v>1494.0861989184002</v>
      </c>
      <c r="V235">
        <v>1636050000</v>
      </c>
      <c r="W235" t="s">
        <v>862</v>
      </c>
      <c r="X235" t="s">
        <v>105</v>
      </c>
      <c r="Y235" t="s">
        <v>80</v>
      </c>
      <c r="Z235" t="s">
        <v>106</v>
      </c>
      <c r="AA235" t="s">
        <v>106</v>
      </c>
      <c r="AB235" t="s">
        <v>863</v>
      </c>
      <c r="AC235">
        <v>41591</v>
      </c>
      <c r="AD235">
        <v>11</v>
      </c>
      <c r="AE235">
        <v>2013</v>
      </c>
      <c r="AF235" t="s">
        <v>105</v>
      </c>
    </row>
    <row r="236" spans="1:32">
      <c r="A236">
        <v>1000037015</v>
      </c>
      <c r="B236" t="s">
        <v>65</v>
      </c>
      <c r="C236" t="s">
        <v>864</v>
      </c>
      <c r="D236" t="s">
        <v>861</v>
      </c>
      <c r="E236" t="s">
        <v>114</v>
      </c>
      <c r="F236" t="s">
        <v>69</v>
      </c>
      <c r="G236" t="s">
        <v>220</v>
      </c>
      <c r="H236" t="s">
        <v>71</v>
      </c>
      <c r="I236">
        <v>9380000</v>
      </c>
      <c r="J236" t="s">
        <v>72</v>
      </c>
      <c r="K236" t="s">
        <v>226</v>
      </c>
      <c r="L236" t="s">
        <v>74</v>
      </c>
      <c r="M236">
        <v>47</v>
      </c>
      <c r="N236" t="s">
        <v>202</v>
      </c>
      <c r="O236">
        <v>42020</v>
      </c>
      <c r="P236">
        <v>1</v>
      </c>
      <c r="Q236" s="16">
        <v>2015</v>
      </c>
      <c r="R236" t="s">
        <v>76</v>
      </c>
      <c r="T236">
        <v>44692700</v>
      </c>
      <c r="U236" s="16">
        <v>415.20876958080004</v>
      </c>
      <c r="V236">
        <v>116030000</v>
      </c>
      <c r="W236" t="s">
        <v>865</v>
      </c>
      <c r="X236" t="s">
        <v>105</v>
      </c>
      <c r="Y236" t="s">
        <v>80</v>
      </c>
      <c r="Z236" t="s">
        <v>106</v>
      </c>
      <c r="AA236" t="s">
        <v>106</v>
      </c>
      <c r="AB236" t="s">
        <v>863</v>
      </c>
      <c r="AC236">
        <v>41591</v>
      </c>
      <c r="AD236">
        <v>11</v>
      </c>
      <c r="AE236">
        <v>2013</v>
      </c>
      <c r="AF236" t="s">
        <v>105</v>
      </c>
    </row>
    <row r="237" spans="1:32">
      <c r="A237">
        <v>1000037019</v>
      </c>
      <c r="B237" t="s">
        <v>76</v>
      </c>
      <c r="C237" t="s">
        <v>225</v>
      </c>
      <c r="D237" t="s">
        <v>225</v>
      </c>
      <c r="E237" t="s">
        <v>225</v>
      </c>
      <c r="F237" t="s">
        <v>225</v>
      </c>
      <c r="G237" t="s">
        <v>220</v>
      </c>
      <c r="H237" t="s">
        <v>71</v>
      </c>
      <c r="I237" t="s">
        <v>225</v>
      </c>
      <c r="J237" t="s">
        <v>72</v>
      </c>
      <c r="K237" t="s">
        <v>300</v>
      </c>
      <c r="L237" t="s">
        <v>201</v>
      </c>
      <c r="R237" t="s">
        <v>65</v>
      </c>
      <c r="S237" t="s">
        <v>225</v>
      </c>
      <c r="T237">
        <v>4480000</v>
      </c>
      <c r="U237" s="16">
        <v>41.62056192</v>
      </c>
      <c r="W237" t="s">
        <v>301</v>
      </c>
      <c r="X237" t="s">
        <v>79</v>
      </c>
      <c r="Y237" t="s">
        <v>80</v>
      </c>
      <c r="Z237" t="s">
        <v>81</v>
      </c>
      <c r="AA237" t="s">
        <v>82</v>
      </c>
      <c r="AB237" t="s">
        <v>225</v>
      </c>
      <c r="AC237">
        <v>41591</v>
      </c>
      <c r="AD237">
        <v>11</v>
      </c>
      <c r="AE237">
        <v>2013</v>
      </c>
      <c r="AF237" t="s">
        <v>79</v>
      </c>
    </row>
    <row r="238" spans="1:32">
      <c r="A238">
        <v>1000037070</v>
      </c>
      <c r="B238" t="s">
        <v>65</v>
      </c>
      <c r="C238" t="s">
        <v>866</v>
      </c>
      <c r="D238" t="s">
        <v>867</v>
      </c>
      <c r="E238" t="s">
        <v>114</v>
      </c>
      <c r="F238" t="s">
        <v>69</v>
      </c>
      <c r="G238" t="s">
        <v>220</v>
      </c>
      <c r="H238" t="s">
        <v>71</v>
      </c>
      <c r="I238">
        <v>7510018</v>
      </c>
      <c r="J238" t="s">
        <v>72</v>
      </c>
      <c r="K238" t="s">
        <v>243</v>
      </c>
      <c r="L238" t="s">
        <v>74</v>
      </c>
      <c r="M238">
        <v>12</v>
      </c>
      <c r="R238" t="s">
        <v>65</v>
      </c>
      <c r="S238" t="s">
        <v>244</v>
      </c>
      <c r="T238">
        <v>2326853200</v>
      </c>
      <c r="U238" s="16">
        <v>21617.173591372801</v>
      </c>
      <c r="V238">
        <v>432710000</v>
      </c>
      <c r="W238" t="s">
        <v>316</v>
      </c>
      <c r="X238" t="s">
        <v>79</v>
      </c>
      <c r="Y238" t="s">
        <v>80</v>
      </c>
      <c r="Z238" t="s">
        <v>81</v>
      </c>
      <c r="AA238" t="s">
        <v>82</v>
      </c>
      <c r="AB238" t="s">
        <v>868</v>
      </c>
      <c r="AC238">
        <v>41592</v>
      </c>
      <c r="AD238">
        <v>11</v>
      </c>
      <c r="AE238">
        <v>2013</v>
      </c>
      <c r="AF238" t="s">
        <v>79</v>
      </c>
    </row>
    <row r="239" spans="1:32">
      <c r="A239">
        <v>1000037071</v>
      </c>
      <c r="B239" t="s">
        <v>65</v>
      </c>
      <c r="C239" t="s">
        <v>869</v>
      </c>
      <c r="D239" t="s">
        <v>870</v>
      </c>
      <c r="E239" t="s">
        <v>114</v>
      </c>
      <c r="F239" t="s">
        <v>69</v>
      </c>
      <c r="G239" t="s">
        <v>220</v>
      </c>
      <c r="H239" t="s">
        <v>71</v>
      </c>
      <c r="I239">
        <v>7510018</v>
      </c>
      <c r="J239" t="s">
        <v>72</v>
      </c>
      <c r="K239" t="s">
        <v>243</v>
      </c>
      <c r="L239" t="s">
        <v>74</v>
      </c>
      <c r="M239">
        <v>62</v>
      </c>
      <c r="N239" t="s">
        <v>75</v>
      </c>
      <c r="O239">
        <v>42598</v>
      </c>
      <c r="P239">
        <v>8</v>
      </c>
      <c r="Q239" s="16">
        <v>2016</v>
      </c>
      <c r="R239" t="s">
        <v>76</v>
      </c>
      <c r="S239" t="s">
        <v>244</v>
      </c>
      <c r="T239">
        <v>1464762000</v>
      </c>
      <c r="U239" s="16">
        <v>13608.084267648001</v>
      </c>
      <c r="V239">
        <v>263270000</v>
      </c>
      <c r="W239" t="s">
        <v>316</v>
      </c>
      <c r="X239" t="s">
        <v>79</v>
      </c>
      <c r="Y239" t="s">
        <v>80</v>
      </c>
      <c r="Z239" t="s">
        <v>81</v>
      </c>
      <c r="AA239" t="s">
        <v>82</v>
      </c>
      <c r="AB239" t="s">
        <v>871</v>
      </c>
      <c r="AC239">
        <v>41592</v>
      </c>
      <c r="AD239">
        <v>11</v>
      </c>
      <c r="AE239">
        <v>2013</v>
      </c>
      <c r="AF239" t="s">
        <v>79</v>
      </c>
    </row>
    <row r="240" spans="1:32">
      <c r="A240">
        <v>1000037072</v>
      </c>
      <c r="B240" t="s">
        <v>65</v>
      </c>
      <c r="C240" t="s">
        <v>872</v>
      </c>
      <c r="D240" t="s">
        <v>873</v>
      </c>
      <c r="E240" t="s">
        <v>114</v>
      </c>
      <c r="F240" t="s">
        <v>69</v>
      </c>
      <c r="G240" t="s">
        <v>220</v>
      </c>
      <c r="H240" t="s">
        <v>71</v>
      </c>
      <c r="I240">
        <v>7510018</v>
      </c>
      <c r="J240" t="s">
        <v>72</v>
      </c>
      <c r="K240" t="s">
        <v>243</v>
      </c>
      <c r="L240" t="s">
        <v>74</v>
      </c>
      <c r="M240">
        <v>63</v>
      </c>
      <c r="N240" t="s">
        <v>75</v>
      </c>
      <c r="O240">
        <v>42268</v>
      </c>
      <c r="P240">
        <v>9</v>
      </c>
      <c r="Q240" s="16">
        <v>2015</v>
      </c>
      <c r="R240" t="s">
        <v>76</v>
      </c>
      <c r="S240" t="s">
        <v>244</v>
      </c>
      <c r="T240">
        <v>862091200</v>
      </c>
      <c r="U240" s="16">
        <v>8009.089323724801</v>
      </c>
      <c r="V240">
        <v>169440000</v>
      </c>
      <c r="W240" t="s">
        <v>316</v>
      </c>
      <c r="X240" t="s">
        <v>79</v>
      </c>
      <c r="Y240" t="s">
        <v>80</v>
      </c>
      <c r="Z240" t="s">
        <v>81</v>
      </c>
      <c r="AA240" t="s">
        <v>82</v>
      </c>
      <c r="AB240" t="s">
        <v>874</v>
      </c>
      <c r="AC240">
        <v>41592</v>
      </c>
      <c r="AD240">
        <v>11</v>
      </c>
      <c r="AE240">
        <v>2013</v>
      </c>
      <c r="AF240" t="s">
        <v>79</v>
      </c>
    </row>
    <row r="241" spans="1:32">
      <c r="A241">
        <v>1000037575</v>
      </c>
      <c r="B241" t="s">
        <v>65</v>
      </c>
      <c r="C241" t="s">
        <v>875</v>
      </c>
      <c r="D241" t="s">
        <v>876</v>
      </c>
      <c r="E241" t="s">
        <v>114</v>
      </c>
      <c r="F241" t="s">
        <v>69</v>
      </c>
      <c r="G241" t="s">
        <v>220</v>
      </c>
      <c r="H241" t="s">
        <v>71</v>
      </c>
      <c r="I241">
        <v>7580049</v>
      </c>
      <c r="J241" t="s">
        <v>72</v>
      </c>
      <c r="K241" t="s">
        <v>226</v>
      </c>
      <c r="L241" t="s">
        <v>74</v>
      </c>
      <c r="M241">
        <v>51</v>
      </c>
      <c r="N241" t="s">
        <v>103</v>
      </c>
      <c r="O241">
        <v>43132</v>
      </c>
      <c r="P241">
        <v>2</v>
      </c>
      <c r="Q241" s="16">
        <v>2018</v>
      </c>
      <c r="R241" t="s">
        <v>76</v>
      </c>
      <c r="S241" t="s">
        <v>262</v>
      </c>
      <c r="T241">
        <v>2321494800</v>
      </c>
      <c r="U241" s="16">
        <v>21567.392426419203</v>
      </c>
      <c r="V241">
        <v>463500000</v>
      </c>
      <c r="W241" t="s">
        <v>367</v>
      </c>
      <c r="X241" t="s">
        <v>98</v>
      </c>
      <c r="Y241" t="s">
        <v>171</v>
      </c>
      <c r="Z241" t="s">
        <v>98</v>
      </c>
      <c r="AA241" t="s">
        <v>98</v>
      </c>
      <c r="AB241" t="s">
        <v>877</v>
      </c>
      <c r="AC241">
        <v>41612</v>
      </c>
      <c r="AD241">
        <v>12</v>
      </c>
      <c r="AE241">
        <v>2013</v>
      </c>
      <c r="AF241" t="s">
        <v>98</v>
      </c>
    </row>
    <row r="242" spans="1:32">
      <c r="A242">
        <v>1000037583</v>
      </c>
      <c r="B242" t="s">
        <v>65</v>
      </c>
      <c r="C242" t="s">
        <v>878</v>
      </c>
      <c r="D242" t="s">
        <v>879</v>
      </c>
      <c r="E242" t="s">
        <v>500</v>
      </c>
      <c r="F242" t="s">
        <v>69</v>
      </c>
      <c r="G242" t="s">
        <v>220</v>
      </c>
      <c r="H242" t="s">
        <v>71</v>
      </c>
      <c r="I242">
        <v>7550647</v>
      </c>
      <c r="J242" t="s">
        <v>72</v>
      </c>
      <c r="K242" t="s">
        <v>300</v>
      </c>
      <c r="L242" t="s">
        <v>201</v>
      </c>
      <c r="R242" t="s">
        <v>65</v>
      </c>
      <c r="S242" t="s">
        <v>262</v>
      </c>
      <c r="T242">
        <v>162000000</v>
      </c>
      <c r="U242" s="16">
        <v>1505.0292480000001</v>
      </c>
      <c r="W242" t="s">
        <v>316</v>
      </c>
      <c r="X242" t="s">
        <v>79</v>
      </c>
      <c r="Y242" t="s">
        <v>80</v>
      </c>
      <c r="Z242" t="s">
        <v>81</v>
      </c>
      <c r="AA242" t="s">
        <v>82</v>
      </c>
      <c r="AB242" t="s">
        <v>880</v>
      </c>
      <c r="AC242">
        <v>41612</v>
      </c>
      <c r="AD242">
        <v>12</v>
      </c>
      <c r="AE242">
        <v>2013</v>
      </c>
      <c r="AF242" t="s">
        <v>79</v>
      </c>
    </row>
    <row r="243" spans="1:32">
      <c r="A243">
        <v>1000038147</v>
      </c>
      <c r="B243" t="s">
        <v>65</v>
      </c>
      <c r="C243" t="s">
        <v>881</v>
      </c>
      <c r="D243" t="s">
        <v>882</v>
      </c>
      <c r="E243" t="s">
        <v>114</v>
      </c>
      <c r="F243" t="s">
        <v>69</v>
      </c>
      <c r="G243" t="s">
        <v>220</v>
      </c>
      <c r="H243" t="s">
        <v>71</v>
      </c>
      <c r="I243">
        <v>7630661</v>
      </c>
      <c r="J243" t="s">
        <v>72</v>
      </c>
      <c r="K243" t="s">
        <v>243</v>
      </c>
      <c r="L243" t="s">
        <v>74</v>
      </c>
      <c r="M243">
        <v>54</v>
      </c>
      <c r="N243" t="s">
        <v>103</v>
      </c>
      <c r="O243">
        <v>42410</v>
      </c>
      <c r="P243">
        <v>2</v>
      </c>
      <c r="Q243" s="16">
        <v>2016</v>
      </c>
      <c r="R243" t="s">
        <v>76</v>
      </c>
      <c r="S243" t="s">
        <v>288</v>
      </c>
      <c r="T243">
        <v>941190000</v>
      </c>
      <c r="U243" s="16">
        <v>8743.9412217600002</v>
      </c>
      <c r="V243">
        <v>302210000</v>
      </c>
      <c r="W243" t="s">
        <v>301</v>
      </c>
      <c r="X243" t="s">
        <v>79</v>
      </c>
      <c r="Y243" t="s">
        <v>80</v>
      </c>
      <c r="Z243" t="s">
        <v>81</v>
      </c>
      <c r="AA243" t="s">
        <v>82</v>
      </c>
      <c r="AB243" t="s">
        <v>883</v>
      </c>
      <c r="AC243">
        <v>41635</v>
      </c>
      <c r="AD243">
        <v>12</v>
      </c>
      <c r="AE243">
        <v>2013</v>
      </c>
      <c r="AF243" t="s">
        <v>79</v>
      </c>
    </row>
    <row r="244" spans="1:32">
      <c r="A244">
        <v>1000038678</v>
      </c>
      <c r="B244" t="s">
        <v>65</v>
      </c>
      <c r="C244" t="s">
        <v>884</v>
      </c>
      <c r="D244" t="s">
        <v>861</v>
      </c>
      <c r="E244" t="s">
        <v>114</v>
      </c>
      <c r="F244" t="s">
        <v>69</v>
      </c>
      <c r="G244" t="s">
        <v>220</v>
      </c>
      <c r="H244" t="s">
        <v>71</v>
      </c>
      <c r="I244">
        <v>9380000</v>
      </c>
      <c r="J244" t="s">
        <v>72</v>
      </c>
      <c r="K244" t="s">
        <v>226</v>
      </c>
      <c r="L244" t="s">
        <v>74</v>
      </c>
      <c r="M244">
        <v>45</v>
      </c>
      <c r="N244" t="s">
        <v>202</v>
      </c>
      <c r="O244">
        <v>42020</v>
      </c>
      <c r="P244">
        <v>1</v>
      </c>
      <c r="Q244" s="16">
        <v>2015</v>
      </c>
      <c r="R244" t="s">
        <v>76</v>
      </c>
      <c r="T244">
        <v>44692700</v>
      </c>
      <c r="U244" s="16">
        <v>415.20876958080004</v>
      </c>
      <c r="V244">
        <v>147730000</v>
      </c>
      <c r="W244" t="s">
        <v>865</v>
      </c>
      <c r="X244" t="s">
        <v>105</v>
      </c>
      <c r="Y244" t="s">
        <v>80</v>
      </c>
      <c r="Z244" t="s">
        <v>106</v>
      </c>
      <c r="AA244" t="s">
        <v>106</v>
      </c>
      <c r="AB244" t="s">
        <v>863</v>
      </c>
      <c r="AC244">
        <v>41662</v>
      </c>
      <c r="AD244">
        <v>1</v>
      </c>
      <c r="AE244">
        <v>2014</v>
      </c>
      <c r="AF244" t="s">
        <v>105</v>
      </c>
    </row>
    <row r="245" spans="1:32">
      <c r="A245">
        <v>1000039131</v>
      </c>
      <c r="B245" t="s">
        <v>65</v>
      </c>
      <c r="C245" t="s">
        <v>885</v>
      </c>
      <c r="D245" t="s">
        <v>886</v>
      </c>
      <c r="E245" t="s">
        <v>114</v>
      </c>
      <c r="F245" t="s">
        <v>69</v>
      </c>
      <c r="G245" t="s">
        <v>220</v>
      </c>
      <c r="H245" t="s">
        <v>71</v>
      </c>
      <c r="I245">
        <v>7550268</v>
      </c>
      <c r="J245" t="s">
        <v>72</v>
      </c>
      <c r="K245" t="s">
        <v>300</v>
      </c>
      <c r="L245" t="s">
        <v>201</v>
      </c>
      <c r="M245">
        <v>63</v>
      </c>
      <c r="N245" t="s">
        <v>75</v>
      </c>
      <c r="O245">
        <v>41844</v>
      </c>
      <c r="P245">
        <v>7</v>
      </c>
      <c r="Q245" s="16">
        <v>2014</v>
      </c>
      <c r="R245" t="s">
        <v>76</v>
      </c>
      <c r="S245" t="s">
        <v>323</v>
      </c>
      <c r="T245">
        <v>95880000</v>
      </c>
      <c r="U245" s="16">
        <v>890.75434752000012</v>
      </c>
      <c r="W245" t="s">
        <v>245</v>
      </c>
      <c r="X245" t="s">
        <v>79</v>
      </c>
      <c r="Y245" t="s">
        <v>80</v>
      </c>
      <c r="Z245" t="s">
        <v>246</v>
      </c>
      <c r="AA245" t="s">
        <v>106</v>
      </c>
      <c r="AB245" t="s">
        <v>887</v>
      </c>
      <c r="AC245">
        <v>41676</v>
      </c>
      <c r="AD245">
        <v>2</v>
      </c>
      <c r="AE245">
        <v>2014</v>
      </c>
      <c r="AF245" t="s">
        <v>79</v>
      </c>
    </row>
    <row r="246" spans="1:32">
      <c r="A246">
        <v>1000040071</v>
      </c>
      <c r="B246" t="s">
        <v>65</v>
      </c>
      <c r="C246" t="s">
        <v>888</v>
      </c>
      <c r="D246" t="s">
        <v>861</v>
      </c>
      <c r="E246" t="s">
        <v>114</v>
      </c>
      <c r="F246" t="s">
        <v>69</v>
      </c>
      <c r="G246" t="s">
        <v>220</v>
      </c>
      <c r="H246" t="s">
        <v>71</v>
      </c>
      <c r="I246">
        <v>9380000</v>
      </c>
      <c r="J246" t="s">
        <v>72</v>
      </c>
      <c r="K246" t="s">
        <v>226</v>
      </c>
      <c r="L246" t="s">
        <v>74</v>
      </c>
      <c r="M246">
        <v>44</v>
      </c>
      <c r="N246" t="s">
        <v>202</v>
      </c>
      <c r="O246">
        <v>42044</v>
      </c>
      <c r="P246">
        <v>2</v>
      </c>
      <c r="Q246" s="16">
        <v>2015</v>
      </c>
      <c r="R246" t="s">
        <v>76</v>
      </c>
      <c r="T246">
        <v>71436700</v>
      </c>
      <c r="U246" s="16">
        <v>663.66865975680003</v>
      </c>
      <c r="V246">
        <v>135840000</v>
      </c>
      <c r="W246" t="s">
        <v>865</v>
      </c>
      <c r="X246" t="s">
        <v>105</v>
      </c>
      <c r="Y246" t="s">
        <v>80</v>
      </c>
      <c r="Z246" t="s">
        <v>106</v>
      </c>
      <c r="AA246" t="s">
        <v>106</v>
      </c>
      <c r="AB246" t="s">
        <v>863</v>
      </c>
      <c r="AC246">
        <v>41709</v>
      </c>
      <c r="AD246">
        <v>3</v>
      </c>
      <c r="AE246">
        <v>2014</v>
      </c>
      <c r="AF246" t="s">
        <v>105</v>
      </c>
    </row>
    <row r="247" spans="1:32">
      <c r="A247">
        <v>1000040072</v>
      </c>
      <c r="B247" t="s">
        <v>65</v>
      </c>
      <c r="C247" t="s">
        <v>889</v>
      </c>
      <c r="D247" t="s">
        <v>890</v>
      </c>
      <c r="E247" t="s">
        <v>114</v>
      </c>
      <c r="F247" t="s">
        <v>69</v>
      </c>
      <c r="G247" t="s">
        <v>220</v>
      </c>
      <c r="H247" t="s">
        <v>71</v>
      </c>
      <c r="I247">
        <v>7630000</v>
      </c>
      <c r="J247" t="s">
        <v>72</v>
      </c>
      <c r="K247" t="s">
        <v>243</v>
      </c>
      <c r="L247" t="s">
        <v>74</v>
      </c>
      <c r="M247">
        <v>53</v>
      </c>
      <c r="N247" t="s">
        <v>103</v>
      </c>
      <c r="O247">
        <v>42394</v>
      </c>
      <c r="P247">
        <v>1</v>
      </c>
      <c r="Q247" s="16">
        <v>2016</v>
      </c>
      <c r="R247" t="s">
        <v>76</v>
      </c>
      <c r="S247" t="s">
        <v>244</v>
      </c>
      <c r="T247">
        <v>839734100</v>
      </c>
      <c r="U247" s="16">
        <v>7801.3850681664007</v>
      </c>
      <c r="V247">
        <v>294550000</v>
      </c>
      <c r="W247" t="s">
        <v>316</v>
      </c>
      <c r="X247" t="s">
        <v>79</v>
      </c>
      <c r="Y247" t="s">
        <v>80</v>
      </c>
      <c r="Z247" t="s">
        <v>81</v>
      </c>
      <c r="AA247" t="s">
        <v>82</v>
      </c>
      <c r="AB247" t="s">
        <v>891</v>
      </c>
      <c r="AC247">
        <v>41709</v>
      </c>
      <c r="AD247">
        <v>3</v>
      </c>
      <c r="AE247">
        <v>2014</v>
      </c>
      <c r="AF247" t="s">
        <v>79</v>
      </c>
    </row>
    <row r="248" spans="1:32">
      <c r="A248">
        <v>1000040097</v>
      </c>
      <c r="B248" t="s">
        <v>65</v>
      </c>
      <c r="C248" t="s">
        <v>892</v>
      </c>
      <c r="D248" t="s">
        <v>893</v>
      </c>
      <c r="E248" t="s">
        <v>114</v>
      </c>
      <c r="F248" t="s">
        <v>69</v>
      </c>
      <c r="G248" t="s">
        <v>220</v>
      </c>
      <c r="H248" t="s">
        <v>71</v>
      </c>
      <c r="I248">
        <v>8340312</v>
      </c>
      <c r="J248" t="s">
        <v>72</v>
      </c>
      <c r="K248" t="s">
        <v>243</v>
      </c>
      <c r="L248" t="s">
        <v>74</v>
      </c>
      <c r="M248">
        <v>60</v>
      </c>
      <c r="N248" t="s">
        <v>75</v>
      </c>
      <c r="O248">
        <v>42991</v>
      </c>
      <c r="P248">
        <v>9</v>
      </c>
      <c r="Q248" s="16">
        <v>2017</v>
      </c>
      <c r="R248" t="s">
        <v>76</v>
      </c>
      <c r="S248" t="s">
        <v>244</v>
      </c>
      <c r="T248">
        <v>1141560000</v>
      </c>
      <c r="U248" s="16">
        <v>10605.439434240001</v>
      </c>
      <c r="V248">
        <v>207960000</v>
      </c>
      <c r="W248" t="s">
        <v>251</v>
      </c>
      <c r="X248" t="s">
        <v>79</v>
      </c>
      <c r="Y248" t="s">
        <v>80</v>
      </c>
      <c r="Z248" t="s">
        <v>81</v>
      </c>
      <c r="AA248" t="s">
        <v>82</v>
      </c>
      <c r="AB248" t="s">
        <v>894</v>
      </c>
      <c r="AC248">
        <v>41710</v>
      </c>
      <c r="AD248">
        <v>3</v>
      </c>
      <c r="AE248">
        <v>2014</v>
      </c>
      <c r="AF248" t="s">
        <v>79</v>
      </c>
    </row>
    <row r="249" spans="1:32">
      <c r="A249">
        <v>1000040098</v>
      </c>
      <c r="B249" t="s">
        <v>65</v>
      </c>
      <c r="C249" t="s">
        <v>895</v>
      </c>
      <c r="D249" t="s">
        <v>896</v>
      </c>
      <c r="E249" t="s">
        <v>114</v>
      </c>
      <c r="F249" t="s">
        <v>69</v>
      </c>
      <c r="G249" t="s">
        <v>220</v>
      </c>
      <c r="H249" t="s">
        <v>71</v>
      </c>
      <c r="I249">
        <v>7630252</v>
      </c>
      <c r="J249" t="s">
        <v>72</v>
      </c>
      <c r="K249" t="s">
        <v>243</v>
      </c>
      <c r="L249" t="s">
        <v>74</v>
      </c>
      <c r="M249">
        <v>51</v>
      </c>
      <c r="N249" t="s">
        <v>103</v>
      </c>
      <c r="O249">
        <v>43397</v>
      </c>
      <c r="P249">
        <v>10</v>
      </c>
      <c r="Q249" s="16">
        <v>2018</v>
      </c>
      <c r="R249" t="s">
        <v>76</v>
      </c>
      <c r="S249" t="s">
        <v>244</v>
      </c>
      <c r="T249">
        <v>494600000</v>
      </c>
      <c r="U249" s="16">
        <v>4594.9843584</v>
      </c>
      <c r="V249">
        <v>178470000</v>
      </c>
      <c r="W249" t="s">
        <v>251</v>
      </c>
      <c r="X249" t="s">
        <v>79</v>
      </c>
      <c r="Y249" t="s">
        <v>80</v>
      </c>
      <c r="Z249" t="s">
        <v>81</v>
      </c>
      <c r="AA249" t="s">
        <v>82</v>
      </c>
      <c r="AB249" t="s">
        <v>897</v>
      </c>
      <c r="AC249">
        <v>41710</v>
      </c>
      <c r="AD249">
        <v>3</v>
      </c>
      <c r="AE249">
        <v>2014</v>
      </c>
      <c r="AF249" t="s">
        <v>79</v>
      </c>
    </row>
    <row r="250" spans="1:32">
      <c r="A250">
        <v>1000041222</v>
      </c>
      <c r="B250" t="s">
        <v>65</v>
      </c>
      <c r="C250" t="s">
        <v>898</v>
      </c>
      <c r="D250" t="s">
        <v>899</v>
      </c>
      <c r="E250" t="s">
        <v>114</v>
      </c>
      <c r="F250" t="s">
        <v>69</v>
      </c>
      <c r="G250" t="s">
        <v>220</v>
      </c>
      <c r="H250" t="s">
        <v>71</v>
      </c>
      <c r="I250">
        <v>7560908</v>
      </c>
      <c r="J250" t="s">
        <v>72</v>
      </c>
      <c r="K250" t="s">
        <v>243</v>
      </c>
      <c r="L250" t="s">
        <v>74</v>
      </c>
      <c r="M250">
        <v>57</v>
      </c>
      <c r="N250" t="s">
        <v>103</v>
      </c>
      <c r="O250">
        <v>42528</v>
      </c>
      <c r="P250">
        <v>6</v>
      </c>
      <c r="Q250" s="16">
        <v>2016</v>
      </c>
      <c r="R250" t="s">
        <v>76</v>
      </c>
      <c r="S250" t="s">
        <v>288</v>
      </c>
      <c r="T250">
        <v>2245039700</v>
      </c>
      <c r="U250" s="16">
        <v>20857.101305068802</v>
      </c>
      <c r="V250">
        <v>300390000</v>
      </c>
      <c r="W250" t="s">
        <v>301</v>
      </c>
      <c r="X250" t="s">
        <v>79</v>
      </c>
      <c r="Y250" t="s">
        <v>80</v>
      </c>
      <c r="Z250" t="s">
        <v>81</v>
      </c>
      <c r="AA250" t="s">
        <v>82</v>
      </c>
      <c r="AB250" t="s">
        <v>900</v>
      </c>
      <c r="AC250">
        <v>41738</v>
      </c>
      <c r="AD250">
        <v>4</v>
      </c>
      <c r="AE250">
        <v>2014</v>
      </c>
      <c r="AF250" t="s">
        <v>79</v>
      </c>
    </row>
    <row r="251" spans="1:32">
      <c r="A251">
        <v>1000041223</v>
      </c>
      <c r="B251" t="s">
        <v>65</v>
      </c>
      <c r="C251" t="s">
        <v>901</v>
      </c>
      <c r="D251" t="s">
        <v>902</v>
      </c>
      <c r="E251" t="s">
        <v>114</v>
      </c>
      <c r="F251" t="s">
        <v>69</v>
      </c>
      <c r="G251" t="s">
        <v>220</v>
      </c>
      <c r="H251" t="s">
        <v>71</v>
      </c>
      <c r="I251">
        <v>7580012</v>
      </c>
      <c r="J251" t="s">
        <v>72</v>
      </c>
      <c r="K251" t="s">
        <v>243</v>
      </c>
      <c r="L251" t="s">
        <v>74</v>
      </c>
      <c r="M251">
        <v>58</v>
      </c>
      <c r="N251" t="s">
        <v>103</v>
      </c>
      <c r="O251">
        <v>42528</v>
      </c>
      <c r="P251">
        <v>6</v>
      </c>
      <c r="Q251" s="16">
        <v>2016</v>
      </c>
      <c r="R251" t="s">
        <v>76</v>
      </c>
      <c r="S251" t="s">
        <v>288</v>
      </c>
      <c r="T251">
        <v>3157170800</v>
      </c>
      <c r="U251" s="16">
        <v>29331.076511923202</v>
      </c>
      <c r="V251">
        <v>420320000</v>
      </c>
      <c r="W251" t="s">
        <v>301</v>
      </c>
      <c r="X251" t="s">
        <v>79</v>
      </c>
      <c r="Y251" t="s">
        <v>80</v>
      </c>
      <c r="Z251" t="s">
        <v>81</v>
      </c>
      <c r="AA251" t="s">
        <v>82</v>
      </c>
      <c r="AB251" t="s">
        <v>903</v>
      </c>
      <c r="AC251">
        <v>41738</v>
      </c>
      <c r="AD251">
        <v>4</v>
      </c>
      <c r="AE251">
        <v>2014</v>
      </c>
      <c r="AF251" t="s">
        <v>79</v>
      </c>
    </row>
    <row r="252" spans="1:32">
      <c r="A252">
        <v>1000041664</v>
      </c>
      <c r="B252" t="s">
        <v>65</v>
      </c>
      <c r="C252" t="s">
        <v>904</v>
      </c>
      <c r="D252" t="s">
        <v>905</v>
      </c>
      <c r="E252" t="s">
        <v>114</v>
      </c>
      <c r="F252" t="s">
        <v>69</v>
      </c>
      <c r="G252" t="s">
        <v>220</v>
      </c>
      <c r="H252" t="s">
        <v>71</v>
      </c>
      <c r="I252">
        <v>7550268</v>
      </c>
      <c r="J252" t="s">
        <v>72</v>
      </c>
      <c r="K252" t="s">
        <v>300</v>
      </c>
      <c r="L252" t="s">
        <v>201</v>
      </c>
      <c r="M252">
        <v>81</v>
      </c>
      <c r="N252" t="s">
        <v>327</v>
      </c>
      <c r="O252">
        <v>42208</v>
      </c>
      <c r="P252">
        <v>7</v>
      </c>
      <c r="Q252" s="16">
        <v>2015</v>
      </c>
      <c r="R252" t="s">
        <v>76</v>
      </c>
      <c r="S252" t="s">
        <v>244</v>
      </c>
      <c r="T252">
        <v>74470200</v>
      </c>
      <c r="U252" s="16">
        <v>691.85079694080002</v>
      </c>
      <c r="W252" t="s">
        <v>301</v>
      </c>
      <c r="X252" t="s">
        <v>79</v>
      </c>
      <c r="Y252" t="s">
        <v>80</v>
      </c>
      <c r="Z252" t="s">
        <v>81</v>
      </c>
      <c r="AA252" t="s">
        <v>82</v>
      </c>
      <c r="AB252" t="s">
        <v>906</v>
      </c>
      <c r="AC252">
        <v>41753</v>
      </c>
      <c r="AD252">
        <v>4</v>
      </c>
      <c r="AE252">
        <v>2014</v>
      </c>
      <c r="AF252" t="s">
        <v>79</v>
      </c>
    </row>
    <row r="253" spans="1:32">
      <c r="A253">
        <v>1000041739</v>
      </c>
      <c r="B253" t="s">
        <v>65</v>
      </c>
      <c r="C253" t="s">
        <v>907</v>
      </c>
      <c r="D253" t="s">
        <v>908</v>
      </c>
      <c r="E253" t="s">
        <v>114</v>
      </c>
      <c r="F253" t="s">
        <v>69</v>
      </c>
      <c r="G253" t="s">
        <v>220</v>
      </c>
      <c r="H253" t="s">
        <v>71</v>
      </c>
      <c r="I253">
        <v>32707</v>
      </c>
      <c r="J253" t="s">
        <v>72</v>
      </c>
      <c r="K253" t="s">
        <v>226</v>
      </c>
      <c r="L253" t="s">
        <v>74</v>
      </c>
      <c r="M253">
        <v>63</v>
      </c>
      <c r="N253" t="s">
        <v>75</v>
      </c>
      <c r="O253">
        <v>42677</v>
      </c>
      <c r="P253">
        <v>11</v>
      </c>
      <c r="Q253" s="16">
        <v>2016</v>
      </c>
      <c r="R253" t="s">
        <v>76</v>
      </c>
      <c r="S253" t="s">
        <v>244</v>
      </c>
      <c r="T253">
        <v>2207540000</v>
      </c>
      <c r="U253" s="16">
        <v>20508.71769216</v>
      </c>
      <c r="V253">
        <v>5698570000</v>
      </c>
      <c r="W253" t="s">
        <v>596</v>
      </c>
      <c r="X253" t="s">
        <v>165</v>
      </c>
      <c r="Y253" t="s">
        <v>80</v>
      </c>
      <c r="Z253" t="s">
        <v>280</v>
      </c>
      <c r="AA253" t="s">
        <v>82</v>
      </c>
      <c r="AB253" t="s">
        <v>909</v>
      </c>
      <c r="AC253">
        <v>41757</v>
      </c>
      <c r="AD253">
        <v>4</v>
      </c>
      <c r="AE253">
        <v>2014</v>
      </c>
      <c r="AF253" t="s">
        <v>165</v>
      </c>
    </row>
    <row r="254" spans="1:32">
      <c r="A254">
        <v>1000041768</v>
      </c>
      <c r="B254" t="s">
        <v>65</v>
      </c>
      <c r="C254" t="s">
        <v>910</v>
      </c>
      <c r="D254" t="s">
        <v>911</v>
      </c>
      <c r="E254" t="s">
        <v>912</v>
      </c>
      <c r="F254" t="s">
        <v>388</v>
      </c>
      <c r="G254" t="s">
        <v>389</v>
      </c>
      <c r="H254" t="s">
        <v>390</v>
      </c>
      <c r="I254">
        <v>3070000</v>
      </c>
      <c r="J254" t="s">
        <v>72</v>
      </c>
      <c r="K254" t="s">
        <v>639</v>
      </c>
      <c r="L254" t="s">
        <v>201</v>
      </c>
      <c r="M254">
        <v>48</v>
      </c>
      <c r="N254" t="s">
        <v>202</v>
      </c>
      <c r="O254">
        <v>42709</v>
      </c>
      <c r="P254">
        <v>12</v>
      </c>
      <c r="Q254" s="16">
        <v>2016</v>
      </c>
      <c r="R254" t="s">
        <v>76</v>
      </c>
      <c r="S254" t="s">
        <v>244</v>
      </c>
      <c r="T254">
        <v>560589100</v>
      </c>
      <c r="U254" s="16">
        <v>5208.0431580864006</v>
      </c>
      <c r="W254" t="s">
        <v>484</v>
      </c>
      <c r="X254" t="s">
        <v>105</v>
      </c>
      <c r="Y254" t="s">
        <v>80</v>
      </c>
      <c r="Z254" t="s">
        <v>106</v>
      </c>
      <c r="AA254" t="s">
        <v>106</v>
      </c>
      <c r="AB254" t="s">
        <v>913</v>
      </c>
      <c r="AC254">
        <v>41758</v>
      </c>
      <c r="AD254">
        <v>4</v>
      </c>
      <c r="AE254">
        <v>2014</v>
      </c>
      <c r="AF254" t="s">
        <v>105</v>
      </c>
    </row>
    <row r="255" spans="1:32">
      <c r="A255">
        <v>1000041774</v>
      </c>
      <c r="B255" t="s">
        <v>65</v>
      </c>
      <c r="C255" t="s">
        <v>914</v>
      </c>
      <c r="D255" t="s">
        <v>915</v>
      </c>
      <c r="E255" t="s">
        <v>114</v>
      </c>
      <c r="F255" t="s">
        <v>69</v>
      </c>
      <c r="G255" t="s">
        <v>220</v>
      </c>
      <c r="H255" t="s">
        <v>71</v>
      </c>
      <c r="I255">
        <v>8330086</v>
      </c>
      <c r="J255" t="s">
        <v>72</v>
      </c>
      <c r="K255" t="s">
        <v>226</v>
      </c>
      <c r="L255" t="s">
        <v>74</v>
      </c>
      <c r="M255">
        <v>31</v>
      </c>
      <c r="R255" t="s">
        <v>65</v>
      </c>
      <c r="S255" t="s">
        <v>262</v>
      </c>
      <c r="T255">
        <v>652738000</v>
      </c>
      <c r="U255" s="16">
        <v>6064.1344523520002</v>
      </c>
      <c r="V255">
        <v>79440000</v>
      </c>
      <c r="W255" t="s">
        <v>380</v>
      </c>
      <c r="X255" t="s">
        <v>98</v>
      </c>
      <c r="Y255" t="s">
        <v>80</v>
      </c>
      <c r="Z255" t="s">
        <v>98</v>
      </c>
      <c r="AA255" t="s">
        <v>98</v>
      </c>
      <c r="AB255" t="s">
        <v>916</v>
      </c>
      <c r="AC255">
        <v>41758</v>
      </c>
      <c r="AD255">
        <v>4</v>
      </c>
      <c r="AE255">
        <v>2014</v>
      </c>
      <c r="AF255" t="s">
        <v>98</v>
      </c>
    </row>
    <row r="256" spans="1:32">
      <c r="A256">
        <v>1000041871</v>
      </c>
      <c r="B256" t="s">
        <v>65</v>
      </c>
      <c r="C256" t="s">
        <v>917</v>
      </c>
      <c r="D256" t="s">
        <v>918</v>
      </c>
      <c r="E256" t="s">
        <v>114</v>
      </c>
      <c r="F256" t="s">
        <v>69</v>
      </c>
      <c r="G256" t="s">
        <v>220</v>
      </c>
      <c r="H256" t="s">
        <v>71</v>
      </c>
      <c r="I256">
        <v>7790079</v>
      </c>
      <c r="J256" t="s">
        <v>72</v>
      </c>
      <c r="K256" t="s">
        <v>919</v>
      </c>
      <c r="L256" t="s">
        <v>74</v>
      </c>
      <c r="R256" t="s">
        <v>65</v>
      </c>
      <c r="T256">
        <v>12000000</v>
      </c>
      <c r="U256" s="16">
        <v>111.483648</v>
      </c>
      <c r="W256" t="s">
        <v>251</v>
      </c>
      <c r="X256" t="s">
        <v>79</v>
      </c>
      <c r="Y256" t="s">
        <v>80</v>
      </c>
      <c r="Z256" t="s">
        <v>81</v>
      </c>
      <c r="AA256" t="s">
        <v>82</v>
      </c>
      <c r="AB256" t="s">
        <v>920</v>
      </c>
      <c r="AC256">
        <v>41764</v>
      </c>
      <c r="AD256">
        <v>5</v>
      </c>
      <c r="AE256">
        <v>2014</v>
      </c>
      <c r="AF256" t="s">
        <v>79</v>
      </c>
    </row>
    <row r="257" spans="1:32">
      <c r="A257">
        <v>1000042315</v>
      </c>
      <c r="B257" t="s">
        <v>65</v>
      </c>
      <c r="C257" t="s">
        <v>921</v>
      </c>
      <c r="D257" t="s">
        <v>922</v>
      </c>
      <c r="E257" t="s">
        <v>923</v>
      </c>
      <c r="F257" t="s">
        <v>142</v>
      </c>
      <c r="G257" t="s">
        <v>394</v>
      </c>
      <c r="H257" t="s">
        <v>395</v>
      </c>
      <c r="I257">
        <v>4161019</v>
      </c>
      <c r="J257" t="s">
        <v>72</v>
      </c>
      <c r="K257" t="s">
        <v>226</v>
      </c>
      <c r="L257" t="s">
        <v>74</v>
      </c>
      <c r="M257">
        <v>43</v>
      </c>
      <c r="R257" t="s">
        <v>65</v>
      </c>
      <c r="S257" t="s">
        <v>824</v>
      </c>
      <c r="T257">
        <v>370302100</v>
      </c>
      <c r="U257" s="16">
        <v>3440.2190808384003</v>
      </c>
      <c r="V257">
        <v>343320000</v>
      </c>
      <c r="W257" t="s">
        <v>687</v>
      </c>
      <c r="X257" t="s">
        <v>79</v>
      </c>
      <c r="Y257" t="s">
        <v>81</v>
      </c>
      <c r="Z257" t="s">
        <v>81</v>
      </c>
      <c r="AA257" t="s">
        <v>82</v>
      </c>
      <c r="AB257" t="s">
        <v>924</v>
      </c>
      <c r="AC257">
        <v>41774</v>
      </c>
      <c r="AD257">
        <v>5</v>
      </c>
      <c r="AE257">
        <v>2014</v>
      </c>
      <c r="AF257" t="s">
        <v>79</v>
      </c>
    </row>
    <row r="258" spans="1:32">
      <c r="A258">
        <v>1000042427</v>
      </c>
      <c r="B258" t="s">
        <v>65</v>
      </c>
      <c r="C258" t="s">
        <v>925</v>
      </c>
      <c r="D258" t="s">
        <v>926</v>
      </c>
      <c r="E258" t="s">
        <v>114</v>
      </c>
      <c r="F258" t="s">
        <v>69</v>
      </c>
      <c r="G258" t="s">
        <v>220</v>
      </c>
      <c r="H258" t="s">
        <v>71</v>
      </c>
      <c r="I258">
        <v>7630294</v>
      </c>
      <c r="J258" t="s">
        <v>72</v>
      </c>
      <c r="K258" t="s">
        <v>226</v>
      </c>
      <c r="L258" t="s">
        <v>74</v>
      </c>
      <c r="M258">
        <v>50</v>
      </c>
      <c r="N258" t="s">
        <v>103</v>
      </c>
      <c r="O258">
        <v>42123</v>
      </c>
      <c r="P258">
        <v>4</v>
      </c>
      <c r="Q258" s="16">
        <v>2015</v>
      </c>
      <c r="R258" t="s">
        <v>76</v>
      </c>
      <c r="S258" t="s">
        <v>788</v>
      </c>
      <c r="T258">
        <v>80397600</v>
      </c>
      <c r="U258" s="16">
        <v>746.91814487040006</v>
      </c>
      <c r="V258">
        <v>28200000</v>
      </c>
      <c r="W258" t="s">
        <v>927</v>
      </c>
      <c r="X258" t="s">
        <v>89</v>
      </c>
      <c r="Y258" t="s">
        <v>81</v>
      </c>
      <c r="Z258" t="s">
        <v>90</v>
      </c>
      <c r="AA258" t="s">
        <v>82</v>
      </c>
      <c r="AB258" t="s">
        <v>928</v>
      </c>
      <c r="AC258">
        <v>41775</v>
      </c>
      <c r="AD258">
        <v>5</v>
      </c>
      <c r="AE258">
        <v>2014</v>
      </c>
      <c r="AF258" t="s">
        <v>89</v>
      </c>
    </row>
    <row r="259" spans="1:32">
      <c r="A259">
        <v>1000042493</v>
      </c>
      <c r="B259" t="s">
        <v>65</v>
      </c>
      <c r="C259" t="s">
        <v>929</v>
      </c>
      <c r="D259" t="s">
        <v>930</v>
      </c>
      <c r="E259" t="s">
        <v>387</v>
      </c>
      <c r="F259" t="s">
        <v>388</v>
      </c>
      <c r="G259" t="s">
        <v>389</v>
      </c>
      <c r="H259" t="s">
        <v>390</v>
      </c>
      <c r="I259">
        <v>2840600</v>
      </c>
      <c r="J259" t="s">
        <v>72</v>
      </c>
      <c r="K259" t="s">
        <v>226</v>
      </c>
      <c r="L259" t="s">
        <v>74</v>
      </c>
      <c r="M259">
        <v>45</v>
      </c>
      <c r="R259" t="s">
        <v>65</v>
      </c>
      <c r="S259" t="s">
        <v>824</v>
      </c>
      <c r="T259">
        <v>1139020600</v>
      </c>
      <c r="U259" s="16">
        <v>10581.847636262401</v>
      </c>
      <c r="V259">
        <v>264540000</v>
      </c>
      <c r="W259" t="s">
        <v>687</v>
      </c>
      <c r="X259" t="s">
        <v>79</v>
      </c>
      <c r="Y259" t="s">
        <v>81</v>
      </c>
      <c r="Z259" t="s">
        <v>81</v>
      </c>
      <c r="AA259" t="s">
        <v>82</v>
      </c>
      <c r="AB259" t="s">
        <v>931</v>
      </c>
      <c r="AC259">
        <v>41779</v>
      </c>
      <c r="AD259">
        <v>5</v>
      </c>
      <c r="AE259">
        <v>2014</v>
      </c>
      <c r="AF259" t="s">
        <v>79</v>
      </c>
    </row>
    <row r="260" spans="1:32">
      <c r="A260">
        <v>1000043291</v>
      </c>
      <c r="B260" t="s">
        <v>65</v>
      </c>
      <c r="C260" t="s">
        <v>932</v>
      </c>
      <c r="D260" t="s">
        <v>933</v>
      </c>
      <c r="E260" t="s">
        <v>114</v>
      </c>
      <c r="F260" t="s">
        <v>69</v>
      </c>
      <c r="G260" t="s">
        <v>220</v>
      </c>
      <c r="H260" t="s">
        <v>71</v>
      </c>
      <c r="I260">
        <v>7630315</v>
      </c>
      <c r="J260" t="s">
        <v>72</v>
      </c>
      <c r="K260" t="s">
        <v>243</v>
      </c>
      <c r="L260" t="s">
        <v>74</v>
      </c>
      <c r="M260">
        <v>20</v>
      </c>
      <c r="R260" t="s">
        <v>65</v>
      </c>
      <c r="S260" t="s">
        <v>262</v>
      </c>
      <c r="T260">
        <v>635020000</v>
      </c>
      <c r="U260" s="16">
        <v>5899.5288460800002</v>
      </c>
      <c r="V260">
        <v>357580000</v>
      </c>
      <c r="W260" t="s">
        <v>301</v>
      </c>
      <c r="X260" t="s">
        <v>79</v>
      </c>
      <c r="Y260" t="s">
        <v>80</v>
      </c>
      <c r="Z260" t="s">
        <v>81</v>
      </c>
      <c r="AA260" t="s">
        <v>82</v>
      </c>
      <c r="AB260" t="s">
        <v>883</v>
      </c>
      <c r="AC260">
        <v>41799</v>
      </c>
      <c r="AD260">
        <v>6</v>
      </c>
      <c r="AE260">
        <v>2014</v>
      </c>
      <c r="AF260" t="s">
        <v>79</v>
      </c>
    </row>
    <row r="261" spans="1:32">
      <c r="A261">
        <v>1000043802</v>
      </c>
      <c r="B261" t="s">
        <v>65</v>
      </c>
      <c r="C261" t="s">
        <v>934</v>
      </c>
      <c r="D261" t="s">
        <v>935</v>
      </c>
      <c r="E261" t="s">
        <v>114</v>
      </c>
      <c r="F261" t="s">
        <v>69</v>
      </c>
      <c r="G261" t="s">
        <v>220</v>
      </c>
      <c r="H261" t="s">
        <v>71</v>
      </c>
      <c r="I261">
        <v>9061263</v>
      </c>
      <c r="J261" t="s">
        <v>72</v>
      </c>
      <c r="K261" t="s">
        <v>226</v>
      </c>
      <c r="L261" t="s">
        <v>74</v>
      </c>
      <c r="R261" t="s">
        <v>65</v>
      </c>
      <c r="S261" t="s">
        <v>305</v>
      </c>
      <c r="T261">
        <v>1657700000</v>
      </c>
      <c r="U261" s="16">
        <v>15400.536940800001</v>
      </c>
      <c r="W261" t="s">
        <v>936</v>
      </c>
      <c r="X261" t="s">
        <v>165</v>
      </c>
      <c r="Y261" t="s">
        <v>80</v>
      </c>
      <c r="Z261" t="s">
        <v>280</v>
      </c>
      <c r="AA261" t="s">
        <v>82</v>
      </c>
      <c r="AB261" t="s">
        <v>937</v>
      </c>
      <c r="AC261">
        <v>41806</v>
      </c>
      <c r="AD261">
        <v>6</v>
      </c>
      <c r="AE261">
        <v>2014</v>
      </c>
      <c r="AF261" t="s">
        <v>165</v>
      </c>
    </row>
    <row r="262" spans="1:32">
      <c r="A262">
        <v>1000043805</v>
      </c>
      <c r="B262" t="s">
        <v>65</v>
      </c>
      <c r="C262" t="s">
        <v>938</v>
      </c>
      <c r="D262" t="s">
        <v>935</v>
      </c>
      <c r="E262" t="s">
        <v>114</v>
      </c>
      <c r="F262" t="s">
        <v>69</v>
      </c>
      <c r="G262" t="s">
        <v>220</v>
      </c>
      <c r="H262" t="s">
        <v>71</v>
      </c>
      <c r="I262">
        <v>9061263</v>
      </c>
      <c r="J262" t="s">
        <v>72</v>
      </c>
      <c r="K262" t="s">
        <v>243</v>
      </c>
      <c r="L262" t="s">
        <v>74</v>
      </c>
      <c r="M262">
        <v>54</v>
      </c>
      <c r="N262" t="s">
        <v>103</v>
      </c>
      <c r="O262">
        <v>41969</v>
      </c>
      <c r="P262">
        <v>11</v>
      </c>
      <c r="Q262" s="16">
        <v>2014</v>
      </c>
      <c r="R262" t="s">
        <v>76</v>
      </c>
      <c r="S262" t="s">
        <v>305</v>
      </c>
      <c r="T262">
        <v>1657700000</v>
      </c>
      <c r="U262" s="16">
        <v>15400.536940800001</v>
      </c>
      <c r="V262">
        <v>2905200000</v>
      </c>
      <c r="W262" t="s">
        <v>936</v>
      </c>
      <c r="X262" t="s">
        <v>165</v>
      </c>
      <c r="Y262" t="s">
        <v>80</v>
      </c>
      <c r="Z262" t="s">
        <v>280</v>
      </c>
      <c r="AA262" t="s">
        <v>82</v>
      </c>
      <c r="AB262" t="s">
        <v>937</v>
      </c>
      <c r="AC262">
        <v>41806</v>
      </c>
      <c r="AD262">
        <v>6</v>
      </c>
      <c r="AE262">
        <v>2014</v>
      </c>
      <c r="AF262" t="s">
        <v>165</v>
      </c>
    </row>
    <row r="263" spans="1:32">
      <c r="A263">
        <v>1000044209</v>
      </c>
      <c r="B263" t="s">
        <v>65</v>
      </c>
      <c r="C263" t="s">
        <v>939</v>
      </c>
      <c r="D263" t="s">
        <v>830</v>
      </c>
      <c r="E263" t="s">
        <v>86</v>
      </c>
      <c r="F263" t="s">
        <v>69</v>
      </c>
      <c r="G263" t="s">
        <v>220</v>
      </c>
      <c r="H263" t="s">
        <v>71</v>
      </c>
      <c r="I263">
        <v>9340000</v>
      </c>
      <c r="J263" t="s">
        <v>72</v>
      </c>
      <c r="K263" t="s">
        <v>243</v>
      </c>
      <c r="L263" t="s">
        <v>74</v>
      </c>
      <c r="R263" t="s">
        <v>65</v>
      </c>
      <c r="S263" t="s">
        <v>262</v>
      </c>
      <c r="T263">
        <v>705280000</v>
      </c>
      <c r="U263" s="16">
        <v>6552.2656051200001</v>
      </c>
      <c r="V263" t="s">
        <v>462</v>
      </c>
      <c r="W263" t="s">
        <v>772</v>
      </c>
      <c r="X263" t="s">
        <v>165</v>
      </c>
      <c r="Y263" t="s">
        <v>80</v>
      </c>
      <c r="Z263" t="s">
        <v>280</v>
      </c>
      <c r="AA263" t="s">
        <v>82</v>
      </c>
      <c r="AB263" t="s">
        <v>831</v>
      </c>
      <c r="AC263">
        <v>41815</v>
      </c>
      <c r="AD263">
        <v>6</v>
      </c>
      <c r="AE263">
        <v>2014</v>
      </c>
      <c r="AF263" t="s">
        <v>165</v>
      </c>
    </row>
    <row r="264" spans="1:32">
      <c r="A264">
        <v>1000044442</v>
      </c>
      <c r="B264" t="s">
        <v>65</v>
      </c>
      <c r="C264" t="s">
        <v>940</v>
      </c>
      <c r="D264" t="s">
        <v>941</v>
      </c>
      <c r="E264" t="s">
        <v>292</v>
      </c>
      <c r="F264" t="s">
        <v>69</v>
      </c>
      <c r="G264" t="s">
        <v>220</v>
      </c>
      <c r="H264" t="s">
        <v>71</v>
      </c>
      <c r="I264">
        <v>7550647</v>
      </c>
      <c r="J264" t="s">
        <v>72</v>
      </c>
      <c r="K264" t="s">
        <v>243</v>
      </c>
      <c r="L264" t="s">
        <v>74</v>
      </c>
      <c r="M264">
        <v>28</v>
      </c>
      <c r="R264" t="s">
        <v>65</v>
      </c>
      <c r="S264" t="s">
        <v>288</v>
      </c>
      <c r="T264">
        <v>784456900</v>
      </c>
      <c r="U264" s="16">
        <v>7287.843075897601</v>
      </c>
      <c r="V264">
        <v>234820000</v>
      </c>
      <c r="W264" t="s">
        <v>251</v>
      </c>
      <c r="X264" t="s">
        <v>79</v>
      </c>
      <c r="Y264" t="s">
        <v>80</v>
      </c>
      <c r="Z264" t="s">
        <v>81</v>
      </c>
      <c r="AA264" t="s">
        <v>82</v>
      </c>
      <c r="AB264" t="s">
        <v>942</v>
      </c>
      <c r="AC264">
        <v>41821</v>
      </c>
      <c r="AD264">
        <v>7</v>
      </c>
      <c r="AE264">
        <v>2014</v>
      </c>
      <c r="AF264" t="s">
        <v>79</v>
      </c>
    </row>
    <row r="265" spans="1:32">
      <c r="A265">
        <v>1000044636</v>
      </c>
      <c r="B265" t="s">
        <v>65</v>
      </c>
      <c r="C265" t="s">
        <v>943</v>
      </c>
      <c r="D265" t="s">
        <v>944</v>
      </c>
      <c r="E265" t="s">
        <v>114</v>
      </c>
      <c r="F265" t="s">
        <v>69</v>
      </c>
      <c r="G265" t="s">
        <v>220</v>
      </c>
      <c r="H265" t="s">
        <v>71</v>
      </c>
      <c r="I265">
        <v>9250000</v>
      </c>
      <c r="J265" t="s">
        <v>72</v>
      </c>
      <c r="K265" t="s">
        <v>226</v>
      </c>
      <c r="L265" t="s">
        <v>74</v>
      </c>
      <c r="R265" t="s">
        <v>65</v>
      </c>
      <c r="S265" t="s">
        <v>250</v>
      </c>
      <c r="T265">
        <v>960640000</v>
      </c>
      <c r="U265" s="16">
        <v>8924.6376345600002</v>
      </c>
      <c r="W265" t="s">
        <v>284</v>
      </c>
      <c r="X265" t="s">
        <v>165</v>
      </c>
      <c r="Y265" t="s">
        <v>80</v>
      </c>
      <c r="Z265" t="s">
        <v>166</v>
      </c>
      <c r="AA265" t="s">
        <v>82</v>
      </c>
      <c r="AB265" t="s">
        <v>945</v>
      </c>
      <c r="AC265">
        <v>41828</v>
      </c>
      <c r="AD265">
        <v>7</v>
      </c>
      <c r="AE265">
        <v>2014</v>
      </c>
      <c r="AF265" t="s">
        <v>165</v>
      </c>
    </row>
    <row r="266" spans="1:32">
      <c r="A266">
        <v>1000044918</v>
      </c>
      <c r="B266" t="s">
        <v>65</v>
      </c>
      <c r="C266" t="s">
        <v>946</v>
      </c>
      <c r="D266" t="s">
        <v>947</v>
      </c>
      <c r="E266" t="s">
        <v>550</v>
      </c>
      <c r="F266" t="s">
        <v>551</v>
      </c>
      <c r="G266" t="s">
        <v>552</v>
      </c>
      <c r="H266" t="s">
        <v>553</v>
      </c>
      <c r="I266">
        <v>4780760</v>
      </c>
      <c r="J266" t="s">
        <v>72</v>
      </c>
      <c r="K266" t="s">
        <v>226</v>
      </c>
      <c r="L266" t="s">
        <v>74</v>
      </c>
      <c r="M266">
        <v>45</v>
      </c>
      <c r="R266" t="s">
        <v>65</v>
      </c>
      <c r="S266" t="s">
        <v>836</v>
      </c>
      <c r="T266">
        <v>1233594700</v>
      </c>
      <c r="U266" s="16">
        <v>11460.469775788801</v>
      </c>
      <c r="V266">
        <v>951380000</v>
      </c>
      <c r="W266" t="s">
        <v>687</v>
      </c>
      <c r="X266" t="s">
        <v>79</v>
      </c>
      <c r="Y266" t="s">
        <v>81</v>
      </c>
      <c r="Z266" t="s">
        <v>81</v>
      </c>
      <c r="AA266" t="s">
        <v>82</v>
      </c>
      <c r="AB266" t="s">
        <v>948</v>
      </c>
      <c r="AC266">
        <v>41834</v>
      </c>
      <c r="AD266">
        <v>7</v>
      </c>
      <c r="AE266">
        <v>2014</v>
      </c>
      <c r="AF266" t="s">
        <v>79</v>
      </c>
    </row>
    <row r="267" spans="1:32">
      <c r="A267">
        <v>1000045231</v>
      </c>
      <c r="B267" t="s">
        <v>65</v>
      </c>
      <c r="C267" t="s">
        <v>949</v>
      </c>
      <c r="D267" t="s">
        <v>950</v>
      </c>
      <c r="E267" t="s">
        <v>951</v>
      </c>
      <c r="F267" t="s">
        <v>69</v>
      </c>
      <c r="G267" t="s">
        <v>220</v>
      </c>
      <c r="H267" t="s">
        <v>71</v>
      </c>
      <c r="I267">
        <v>9250000</v>
      </c>
      <c r="J267" t="s">
        <v>72</v>
      </c>
      <c r="K267" t="s">
        <v>226</v>
      </c>
      <c r="L267" t="s">
        <v>74</v>
      </c>
      <c r="R267" t="s">
        <v>65</v>
      </c>
      <c r="S267" t="s">
        <v>250</v>
      </c>
      <c r="T267">
        <v>6237600000</v>
      </c>
      <c r="U267" s="16">
        <v>57949.200230400005</v>
      </c>
      <c r="V267">
        <v>6237550000</v>
      </c>
      <c r="W267" t="s">
        <v>284</v>
      </c>
      <c r="X267" t="s">
        <v>165</v>
      </c>
      <c r="Y267" t="s">
        <v>80</v>
      </c>
      <c r="Z267" t="s">
        <v>166</v>
      </c>
      <c r="AA267" t="s">
        <v>82</v>
      </c>
      <c r="AB267" t="s">
        <v>952</v>
      </c>
      <c r="AC267">
        <v>41838</v>
      </c>
      <c r="AD267">
        <v>7</v>
      </c>
      <c r="AE267">
        <v>2014</v>
      </c>
      <c r="AF267" t="s">
        <v>165</v>
      </c>
    </row>
    <row r="268" spans="1:32">
      <c r="A268">
        <v>1000045433</v>
      </c>
      <c r="B268" t="s">
        <v>65</v>
      </c>
      <c r="C268" t="s">
        <v>953</v>
      </c>
      <c r="D268" t="s">
        <v>954</v>
      </c>
      <c r="E268" t="s">
        <v>114</v>
      </c>
      <c r="F268" t="s">
        <v>69</v>
      </c>
      <c r="G268" t="s">
        <v>220</v>
      </c>
      <c r="H268" t="s">
        <v>71</v>
      </c>
      <c r="I268">
        <v>0</v>
      </c>
      <c r="J268" t="s">
        <v>72</v>
      </c>
      <c r="K268" t="s">
        <v>243</v>
      </c>
      <c r="L268" t="s">
        <v>74</v>
      </c>
      <c r="M268">
        <v>51</v>
      </c>
      <c r="N268" t="s">
        <v>103</v>
      </c>
      <c r="O268">
        <v>42576</v>
      </c>
      <c r="P268">
        <v>7</v>
      </c>
      <c r="Q268" s="16">
        <v>2016</v>
      </c>
      <c r="R268" t="s">
        <v>76</v>
      </c>
      <c r="S268" t="s">
        <v>305</v>
      </c>
      <c r="T268">
        <v>486630000</v>
      </c>
      <c r="U268" s="16">
        <v>4520.9406355200008</v>
      </c>
      <c r="V268">
        <v>326680000</v>
      </c>
      <c r="W268" t="s">
        <v>251</v>
      </c>
      <c r="X268" t="s">
        <v>79</v>
      </c>
      <c r="Y268" t="s">
        <v>80</v>
      </c>
      <c r="Z268" t="s">
        <v>81</v>
      </c>
      <c r="AA268" t="s">
        <v>82</v>
      </c>
      <c r="AB268" t="s">
        <v>955</v>
      </c>
      <c r="AC268">
        <v>41848</v>
      </c>
      <c r="AD268">
        <v>7</v>
      </c>
      <c r="AE268">
        <v>2014</v>
      </c>
      <c r="AF268" t="s">
        <v>79</v>
      </c>
    </row>
    <row r="269" spans="1:32">
      <c r="A269">
        <v>1000045515</v>
      </c>
      <c r="B269" t="s">
        <v>65</v>
      </c>
      <c r="C269" t="s">
        <v>956</v>
      </c>
      <c r="D269" t="s">
        <v>957</v>
      </c>
      <c r="E269" t="s">
        <v>114</v>
      </c>
      <c r="F269" t="s">
        <v>69</v>
      </c>
      <c r="G269" t="s">
        <v>220</v>
      </c>
      <c r="H269" t="s">
        <v>71</v>
      </c>
      <c r="I269">
        <v>7560968</v>
      </c>
      <c r="J269" t="s">
        <v>72</v>
      </c>
      <c r="K269" t="s">
        <v>243</v>
      </c>
      <c r="L269" t="s">
        <v>74</v>
      </c>
      <c r="M269">
        <v>52</v>
      </c>
      <c r="N269" t="s">
        <v>103</v>
      </c>
      <c r="O269">
        <v>42332</v>
      </c>
      <c r="P269">
        <v>11</v>
      </c>
      <c r="Q269" s="16">
        <v>2015</v>
      </c>
      <c r="R269" t="s">
        <v>76</v>
      </c>
      <c r="S269" t="s">
        <v>288</v>
      </c>
      <c r="T269">
        <v>3357771100</v>
      </c>
      <c r="U269" s="16">
        <v>31194.714281414403</v>
      </c>
      <c r="V269">
        <v>455700000</v>
      </c>
      <c r="W269" t="s">
        <v>251</v>
      </c>
      <c r="X269" t="s">
        <v>79</v>
      </c>
      <c r="Y269" t="s">
        <v>80</v>
      </c>
      <c r="Z269" t="s">
        <v>81</v>
      </c>
      <c r="AA269" t="s">
        <v>82</v>
      </c>
      <c r="AB269" t="s">
        <v>583</v>
      </c>
      <c r="AC269">
        <v>41851</v>
      </c>
      <c r="AD269">
        <v>7</v>
      </c>
      <c r="AE269">
        <v>2014</v>
      </c>
      <c r="AF269" t="s">
        <v>79</v>
      </c>
    </row>
    <row r="270" spans="1:32">
      <c r="A270">
        <v>1000045704</v>
      </c>
      <c r="B270" t="s">
        <v>65</v>
      </c>
      <c r="C270" t="s">
        <v>958</v>
      </c>
      <c r="D270" t="s">
        <v>959</v>
      </c>
      <c r="E270" t="s">
        <v>114</v>
      </c>
      <c r="F270" t="s">
        <v>69</v>
      </c>
      <c r="G270" t="s">
        <v>220</v>
      </c>
      <c r="H270" t="s">
        <v>71</v>
      </c>
      <c r="I270">
        <v>7630299</v>
      </c>
      <c r="J270" t="s">
        <v>72</v>
      </c>
      <c r="K270" t="s">
        <v>243</v>
      </c>
      <c r="L270" t="s">
        <v>74</v>
      </c>
      <c r="M270">
        <v>46</v>
      </c>
      <c r="N270" t="s">
        <v>202</v>
      </c>
      <c r="O270">
        <v>42685</v>
      </c>
      <c r="P270">
        <v>11</v>
      </c>
      <c r="Q270" s="16">
        <v>2016</v>
      </c>
      <c r="R270" t="s">
        <v>76</v>
      </c>
      <c r="S270" t="s">
        <v>244</v>
      </c>
      <c r="T270">
        <v>511862400</v>
      </c>
      <c r="U270" s="16">
        <v>4755.3573021696002</v>
      </c>
      <c r="V270">
        <v>227470000</v>
      </c>
      <c r="W270" t="s">
        <v>316</v>
      </c>
      <c r="X270" t="s">
        <v>79</v>
      </c>
      <c r="Y270" t="s">
        <v>80</v>
      </c>
      <c r="Z270" t="s">
        <v>81</v>
      </c>
      <c r="AA270" t="s">
        <v>82</v>
      </c>
      <c r="AB270" t="s">
        <v>960</v>
      </c>
      <c r="AC270">
        <v>41858</v>
      </c>
      <c r="AD270">
        <v>8</v>
      </c>
      <c r="AE270">
        <v>2014</v>
      </c>
      <c r="AF270" t="s">
        <v>79</v>
      </c>
    </row>
    <row r="271" spans="1:32">
      <c r="A271">
        <v>1000045715</v>
      </c>
      <c r="B271" t="s">
        <v>65</v>
      </c>
      <c r="C271" t="s">
        <v>961</v>
      </c>
      <c r="D271" t="s">
        <v>962</v>
      </c>
      <c r="E271" t="s">
        <v>114</v>
      </c>
      <c r="F271" t="s">
        <v>69</v>
      </c>
      <c r="G271" t="s">
        <v>220</v>
      </c>
      <c r="H271" t="s">
        <v>71</v>
      </c>
      <c r="I271">
        <v>0</v>
      </c>
      <c r="J271" t="s">
        <v>72</v>
      </c>
      <c r="K271" t="s">
        <v>226</v>
      </c>
      <c r="L271" t="s">
        <v>74</v>
      </c>
      <c r="M271">
        <v>60</v>
      </c>
      <c r="N271" t="s">
        <v>75</v>
      </c>
      <c r="O271">
        <v>42321</v>
      </c>
      <c r="P271">
        <v>11</v>
      </c>
      <c r="Q271" s="16">
        <v>2015</v>
      </c>
      <c r="R271" t="s">
        <v>76</v>
      </c>
      <c r="S271" t="s">
        <v>262</v>
      </c>
      <c r="T271">
        <v>193307400</v>
      </c>
      <c r="U271" s="16">
        <v>1795.8845114496</v>
      </c>
      <c r="V271">
        <v>558470000</v>
      </c>
      <c r="W271" t="s">
        <v>301</v>
      </c>
      <c r="X271" t="s">
        <v>79</v>
      </c>
      <c r="Y271" t="s">
        <v>80</v>
      </c>
      <c r="Z271" t="s">
        <v>81</v>
      </c>
      <c r="AA271" t="s">
        <v>82</v>
      </c>
      <c r="AB271" t="s">
        <v>963</v>
      </c>
      <c r="AC271">
        <v>41858</v>
      </c>
      <c r="AD271">
        <v>8</v>
      </c>
      <c r="AE271">
        <v>2014</v>
      </c>
      <c r="AF271" t="s">
        <v>79</v>
      </c>
    </row>
    <row r="272" spans="1:32">
      <c r="A272">
        <v>1000045911</v>
      </c>
      <c r="B272" t="s">
        <v>65</v>
      </c>
      <c r="C272" t="s">
        <v>964</v>
      </c>
      <c r="D272" t="s">
        <v>965</v>
      </c>
      <c r="E272" t="s">
        <v>114</v>
      </c>
      <c r="F272" t="s">
        <v>69</v>
      </c>
      <c r="G272" t="s">
        <v>220</v>
      </c>
      <c r="H272" t="s">
        <v>71</v>
      </c>
      <c r="I272">
        <v>7560908</v>
      </c>
      <c r="J272" t="s">
        <v>72</v>
      </c>
      <c r="K272" t="s">
        <v>300</v>
      </c>
      <c r="L272" t="s">
        <v>201</v>
      </c>
      <c r="M272">
        <v>63</v>
      </c>
      <c r="N272" t="s">
        <v>75</v>
      </c>
      <c r="O272">
        <v>42751</v>
      </c>
      <c r="P272">
        <v>1</v>
      </c>
      <c r="Q272" s="16">
        <v>2017</v>
      </c>
      <c r="R272" t="s">
        <v>76</v>
      </c>
      <c r="S272" t="s">
        <v>351</v>
      </c>
      <c r="T272">
        <v>1138617000</v>
      </c>
      <c r="U272" s="16">
        <v>10578.098069568001</v>
      </c>
      <c r="W272" t="s">
        <v>316</v>
      </c>
      <c r="X272" t="s">
        <v>79</v>
      </c>
      <c r="Y272" t="s">
        <v>80</v>
      </c>
      <c r="Z272" t="s">
        <v>81</v>
      </c>
      <c r="AA272" t="s">
        <v>82</v>
      </c>
      <c r="AB272" t="s">
        <v>966</v>
      </c>
      <c r="AC272">
        <v>41862</v>
      </c>
      <c r="AD272">
        <v>8</v>
      </c>
      <c r="AE272">
        <v>2014</v>
      </c>
      <c r="AF272" t="s">
        <v>79</v>
      </c>
    </row>
    <row r="273" spans="1:32">
      <c r="A273">
        <v>1000046208</v>
      </c>
      <c r="B273" t="s">
        <v>65</v>
      </c>
      <c r="C273" t="s">
        <v>967</v>
      </c>
      <c r="D273" t="s">
        <v>968</v>
      </c>
      <c r="E273" t="s">
        <v>114</v>
      </c>
      <c r="F273" t="s">
        <v>69</v>
      </c>
      <c r="G273" t="s">
        <v>220</v>
      </c>
      <c r="H273" t="s">
        <v>71</v>
      </c>
      <c r="I273">
        <v>7500494</v>
      </c>
      <c r="J273" t="s">
        <v>72</v>
      </c>
      <c r="K273" t="s">
        <v>969</v>
      </c>
      <c r="L273" t="s">
        <v>74</v>
      </c>
      <c r="R273" t="s">
        <v>65</v>
      </c>
      <c r="S273" t="s">
        <v>788</v>
      </c>
      <c r="T273">
        <v>93430000</v>
      </c>
      <c r="U273" s="16">
        <v>867.99310272000002</v>
      </c>
      <c r="W273" t="s">
        <v>251</v>
      </c>
      <c r="X273" t="s">
        <v>79</v>
      </c>
      <c r="Y273" t="s">
        <v>80</v>
      </c>
      <c r="Z273" t="s">
        <v>81</v>
      </c>
      <c r="AA273" t="s">
        <v>82</v>
      </c>
      <c r="AB273" t="s">
        <v>970</v>
      </c>
      <c r="AC273">
        <v>41869</v>
      </c>
      <c r="AD273">
        <v>8</v>
      </c>
      <c r="AE273">
        <v>2014</v>
      </c>
      <c r="AF273" t="s">
        <v>79</v>
      </c>
    </row>
    <row r="274" spans="1:32">
      <c r="A274">
        <v>1000046684</v>
      </c>
      <c r="B274" t="s">
        <v>65</v>
      </c>
      <c r="C274" t="s">
        <v>971</v>
      </c>
      <c r="D274" t="s">
        <v>972</v>
      </c>
      <c r="E274" t="s">
        <v>114</v>
      </c>
      <c r="F274" t="s">
        <v>69</v>
      </c>
      <c r="G274" t="s">
        <v>220</v>
      </c>
      <c r="H274" t="s">
        <v>71</v>
      </c>
      <c r="I274">
        <v>9250000</v>
      </c>
      <c r="J274" t="s">
        <v>72</v>
      </c>
      <c r="K274" t="s">
        <v>226</v>
      </c>
      <c r="L274" t="s">
        <v>74</v>
      </c>
      <c r="M274">
        <v>63</v>
      </c>
      <c r="N274" t="s">
        <v>75</v>
      </c>
      <c r="O274">
        <v>42194</v>
      </c>
      <c r="P274">
        <v>7</v>
      </c>
      <c r="Q274" s="16">
        <v>2015</v>
      </c>
      <c r="R274" t="s">
        <v>76</v>
      </c>
      <c r="T274">
        <v>960640000</v>
      </c>
      <c r="U274" s="16">
        <v>8924.6376345600002</v>
      </c>
      <c r="V274">
        <v>3187330000</v>
      </c>
      <c r="W274" t="s">
        <v>284</v>
      </c>
      <c r="X274" t="s">
        <v>165</v>
      </c>
      <c r="Y274" t="s">
        <v>80</v>
      </c>
      <c r="Z274" t="s">
        <v>166</v>
      </c>
      <c r="AA274" t="s">
        <v>82</v>
      </c>
      <c r="AB274" t="s">
        <v>70</v>
      </c>
      <c r="AC274">
        <v>41879</v>
      </c>
      <c r="AD274">
        <v>8</v>
      </c>
      <c r="AE274">
        <v>2014</v>
      </c>
      <c r="AF274" t="s">
        <v>165</v>
      </c>
    </row>
    <row r="275" spans="1:32">
      <c r="A275">
        <v>1000046792</v>
      </c>
      <c r="B275" t="s">
        <v>65</v>
      </c>
      <c r="C275" t="s">
        <v>973</v>
      </c>
      <c r="D275" t="s">
        <v>974</v>
      </c>
      <c r="E275" t="s">
        <v>114</v>
      </c>
      <c r="F275" t="s">
        <v>69</v>
      </c>
      <c r="G275" t="s">
        <v>220</v>
      </c>
      <c r="H275" t="s">
        <v>71</v>
      </c>
      <c r="I275">
        <v>8071033</v>
      </c>
      <c r="J275" t="s">
        <v>72</v>
      </c>
      <c r="K275" t="s">
        <v>226</v>
      </c>
      <c r="L275" t="s">
        <v>74</v>
      </c>
      <c r="M275">
        <v>48</v>
      </c>
      <c r="R275" t="s">
        <v>65</v>
      </c>
      <c r="S275" t="s">
        <v>750</v>
      </c>
      <c r="T275">
        <v>405741400</v>
      </c>
      <c r="U275" s="16">
        <v>3769.4609513856003</v>
      </c>
      <c r="V275">
        <v>344560000</v>
      </c>
      <c r="W275" t="s">
        <v>687</v>
      </c>
      <c r="X275" t="s">
        <v>79</v>
      </c>
      <c r="Y275" t="s">
        <v>81</v>
      </c>
      <c r="Z275" t="s">
        <v>81</v>
      </c>
      <c r="AA275" t="s">
        <v>82</v>
      </c>
      <c r="AB275" t="s">
        <v>948</v>
      </c>
      <c r="AC275">
        <v>41880</v>
      </c>
      <c r="AD275">
        <v>8</v>
      </c>
      <c r="AE275">
        <v>2014</v>
      </c>
      <c r="AF275" t="s">
        <v>79</v>
      </c>
    </row>
    <row r="276" spans="1:32">
      <c r="A276">
        <v>1000046857</v>
      </c>
      <c r="B276" t="s">
        <v>65</v>
      </c>
      <c r="C276" t="s">
        <v>975</v>
      </c>
      <c r="D276" t="s">
        <v>976</v>
      </c>
      <c r="E276" t="s">
        <v>114</v>
      </c>
      <c r="F276" t="s">
        <v>69</v>
      </c>
      <c r="G276" t="s">
        <v>220</v>
      </c>
      <c r="H276" t="s">
        <v>71</v>
      </c>
      <c r="I276">
        <v>0</v>
      </c>
      <c r="J276" t="s">
        <v>72</v>
      </c>
      <c r="K276" t="s">
        <v>243</v>
      </c>
      <c r="L276" t="s">
        <v>74</v>
      </c>
      <c r="M276">
        <v>64</v>
      </c>
      <c r="N276" t="s">
        <v>75</v>
      </c>
      <c r="O276">
        <v>42999</v>
      </c>
      <c r="P276">
        <v>9</v>
      </c>
      <c r="Q276" s="16">
        <v>2017</v>
      </c>
      <c r="R276" t="s">
        <v>76</v>
      </c>
      <c r="S276" t="s">
        <v>288</v>
      </c>
      <c r="T276">
        <v>3613713000</v>
      </c>
      <c r="U276" s="16">
        <v>33572.492338752003</v>
      </c>
      <c r="V276">
        <v>473740000</v>
      </c>
      <c r="W276" t="s">
        <v>251</v>
      </c>
      <c r="X276" t="s">
        <v>79</v>
      </c>
      <c r="Y276" t="s">
        <v>80</v>
      </c>
      <c r="Z276" t="s">
        <v>81</v>
      </c>
      <c r="AA276" t="s">
        <v>82</v>
      </c>
      <c r="AB276" t="s">
        <v>977</v>
      </c>
      <c r="AC276">
        <v>41884</v>
      </c>
      <c r="AD276">
        <v>9</v>
      </c>
      <c r="AE276">
        <v>2014</v>
      </c>
      <c r="AF276" t="s">
        <v>79</v>
      </c>
    </row>
    <row r="277" spans="1:32">
      <c r="A277">
        <v>1000046926</v>
      </c>
      <c r="B277" t="s">
        <v>65</v>
      </c>
      <c r="C277" t="s">
        <v>790</v>
      </c>
      <c r="D277" t="s">
        <v>791</v>
      </c>
      <c r="E277" t="s">
        <v>114</v>
      </c>
      <c r="F277" t="s">
        <v>69</v>
      </c>
      <c r="G277" t="s">
        <v>220</v>
      </c>
      <c r="H277" t="s">
        <v>71</v>
      </c>
      <c r="I277">
        <v>9251099</v>
      </c>
      <c r="J277" t="s">
        <v>72</v>
      </c>
      <c r="K277" t="s">
        <v>978</v>
      </c>
      <c r="L277" t="s">
        <v>154</v>
      </c>
      <c r="R277" t="s">
        <v>65</v>
      </c>
      <c r="S277" t="s">
        <v>682</v>
      </c>
      <c r="T277">
        <v>165220000</v>
      </c>
      <c r="U277" s="16">
        <v>1534.9440268800001</v>
      </c>
      <c r="W277" t="s">
        <v>251</v>
      </c>
      <c r="X277" t="s">
        <v>79</v>
      </c>
      <c r="Y277" t="s">
        <v>80</v>
      </c>
      <c r="Z277" t="s">
        <v>81</v>
      </c>
      <c r="AA277" t="s">
        <v>82</v>
      </c>
      <c r="AB277" t="s">
        <v>792</v>
      </c>
      <c r="AC277">
        <v>41886</v>
      </c>
      <c r="AD277">
        <v>9</v>
      </c>
      <c r="AE277">
        <v>2014</v>
      </c>
      <c r="AF277" t="s">
        <v>79</v>
      </c>
    </row>
    <row r="278" spans="1:32">
      <c r="A278">
        <v>1000046927</v>
      </c>
      <c r="B278" t="s">
        <v>65</v>
      </c>
      <c r="C278" t="s">
        <v>979</v>
      </c>
      <c r="D278" t="s">
        <v>980</v>
      </c>
      <c r="E278" t="s">
        <v>795</v>
      </c>
      <c r="F278" t="s">
        <v>95</v>
      </c>
      <c r="G278" t="s">
        <v>277</v>
      </c>
      <c r="H278" t="s">
        <v>278</v>
      </c>
      <c r="I278">
        <v>2571551</v>
      </c>
      <c r="J278" t="s">
        <v>72</v>
      </c>
      <c r="K278" t="s">
        <v>978</v>
      </c>
      <c r="L278" t="s">
        <v>154</v>
      </c>
      <c r="R278" t="s">
        <v>65</v>
      </c>
      <c r="S278" t="s">
        <v>682</v>
      </c>
      <c r="T278">
        <v>562620000</v>
      </c>
      <c r="U278" s="16">
        <v>5226.9108364800004</v>
      </c>
      <c r="W278" t="s">
        <v>251</v>
      </c>
      <c r="X278" t="s">
        <v>79</v>
      </c>
      <c r="Y278" t="s">
        <v>80</v>
      </c>
      <c r="Z278" t="s">
        <v>81</v>
      </c>
      <c r="AA278" t="s">
        <v>82</v>
      </c>
      <c r="AB278" t="s">
        <v>981</v>
      </c>
      <c r="AC278">
        <v>41886</v>
      </c>
      <c r="AD278">
        <v>9</v>
      </c>
      <c r="AE278">
        <v>2014</v>
      </c>
      <c r="AF278" t="s">
        <v>79</v>
      </c>
    </row>
    <row r="279" spans="1:32">
      <c r="A279">
        <v>1000047011</v>
      </c>
      <c r="B279" t="s">
        <v>76</v>
      </c>
      <c r="C279" t="s">
        <v>225</v>
      </c>
      <c r="D279" t="s">
        <v>225</v>
      </c>
      <c r="E279" t="s">
        <v>225</v>
      </c>
      <c r="F279" t="s">
        <v>225</v>
      </c>
      <c r="G279" t="s">
        <v>220</v>
      </c>
      <c r="H279" t="s">
        <v>71</v>
      </c>
      <c r="I279" t="s">
        <v>225</v>
      </c>
      <c r="J279" t="s">
        <v>72</v>
      </c>
      <c r="K279" t="s">
        <v>300</v>
      </c>
      <c r="L279" t="s">
        <v>201</v>
      </c>
      <c r="M279">
        <v>42</v>
      </c>
      <c r="R279" t="s">
        <v>65</v>
      </c>
      <c r="S279" t="s">
        <v>225</v>
      </c>
      <c r="T279">
        <v>31000000</v>
      </c>
      <c r="U279" s="16">
        <v>287.99942400000003</v>
      </c>
      <c r="W279" t="s">
        <v>352</v>
      </c>
      <c r="X279" t="s">
        <v>79</v>
      </c>
      <c r="Y279" t="s">
        <v>80</v>
      </c>
      <c r="Z279" t="s">
        <v>81</v>
      </c>
      <c r="AA279" t="s">
        <v>82</v>
      </c>
      <c r="AB279" t="s">
        <v>225</v>
      </c>
      <c r="AC279">
        <v>41890</v>
      </c>
      <c r="AD279">
        <v>9</v>
      </c>
      <c r="AE279">
        <v>2014</v>
      </c>
      <c r="AF279" t="s">
        <v>79</v>
      </c>
    </row>
    <row r="280" spans="1:32">
      <c r="A280">
        <v>1000047069</v>
      </c>
      <c r="B280" t="s">
        <v>65</v>
      </c>
      <c r="C280" t="s">
        <v>982</v>
      </c>
      <c r="D280" t="s">
        <v>70</v>
      </c>
      <c r="E280" t="s">
        <v>225</v>
      </c>
      <c r="F280" t="s">
        <v>225</v>
      </c>
      <c r="G280" t="s">
        <v>70</v>
      </c>
      <c r="H280" t="s">
        <v>983</v>
      </c>
      <c r="I280" t="s">
        <v>70</v>
      </c>
      <c r="J280" t="s">
        <v>72</v>
      </c>
      <c r="K280" t="s">
        <v>984</v>
      </c>
      <c r="L280" t="s">
        <v>74</v>
      </c>
      <c r="R280" t="s">
        <v>65</v>
      </c>
      <c r="T280">
        <v>0</v>
      </c>
      <c r="U280" s="16">
        <v>0</v>
      </c>
      <c r="X280" t="s">
        <v>98</v>
      </c>
      <c r="Y280" t="s">
        <v>171</v>
      </c>
      <c r="Z280" t="s">
        <v>98</v>
      </c>
      <c r="AA280" t="s">
        <v>98</v>
      </c>
      <c r="AB280" t="s">
        <v>70</v>
      </c>
      <c r="AC280">
        <v>41892</v>
      </c>
      <c r="AD280">
        <v>9</v>
      </c>
      <c r="AE280">
        <v>2014</v>
      </c>
      <c r="AF280" t="s">
        <v>98</v>
      </c>
    </row>
    <row r="281" spans="1:32">
      <c r="A281">
        <v>1000047073</v>
      </c>
      <c r="B281" t="s">
        <v>65</v>
      </c>
      <c r="C281" t="s">
        <v>982</v>
      </c>
      <c r="D281" t="s">
        <v>985</v>
      </c>
      <c r="E281" t="s">
        <v>114</v>
      </c>
      <c r="F281" t="s">
        <v>69</v>
      </c>
      <c r="G281" t="s">
        <v>70</v>
      </c>
      <c r="H281" t="s">
        <v>71</v>
      </c>
      <c r="I281">
        <v>7860003</v>
      </c>
      <c r="J281" t="s">
        <v>72</v>
      </c>
      <c r="K281" t="s">
        <v>984</v>
      </c>
      <c r="L281" t="s">
        <v>74</v>
      </c>
      <c r="R281" t="s">
        <v>65</v>
      </c>
      <c r="T281">
        <v>35000000</v>
      </c>
      <c r="U281" s="16">
        <v>325.16064</v>
      </c>
      <c r="W281" t="s">
        <v>986</v>
      </c>
      <c r="X281" t="s">
        <v>98</v>
      </c>
      <c r="Y281" t="s">
        <v>171</v>
      </c>
      <c r="Z281" t="s">
        <v>98</v>
      </c>
      <c r="AA281" t="s">
        <v>98</v>
      </c>
      <c r="AB281" t="s">
        <v>987</v>
      </c>
      <c r="AC281">
        <v>41892</v>
      </c>
      <c r="AD281">
        <v>9</v>
      </c>
      <c r="AE281">
        <v>2014</v>
      </c>
      <c r="AF281" t="s">
        <v>98</v>
      </c>
    </row>
    <row r="282" spans="1:32">
      <c r="A282">
        <v>1000047076</v>
      </c>
      <c r="B282" t="s">
        <v>65</v>
      </c>
      <c r="C282" t="s">
        <v>982</v>
      </c>
      <c r="D282" t="s">
        <v>988</v>
      </c>
      <c r="E282" t="s">
        <v>114</v>
      </c>
      <c r="F282" t="s">
        <v>69</v>
      </c>
      <c r="G282" t="s">
        <v>70</v>
      </c>
      <c r="H282" t="s">
        <v>71</v>
      </c>
      <c r="I282">
        <v>7860007</v>
      </c>
      <c r="J282" t="s">
        <v>72</v>
      </c>
      <c r="K282" t="s">
        <v>984</v>
      </c>
      <c r="L282" t="s">
        <v>74</v>
      </c>
      <c r="R282" t="s">
        <v>65</v>
      </c>
      <c r="T282">
        <v>35000000</v>
      </c>
      <c r="U282" s="16">
        <v>325.16064</v>
      </c>
      <c r="W282" t="s">
        <v>986</v>
      </c>
      <c r="X282" t="s">
        <v>98</v>
      </c>
      <c r="Y282" t="s">
        <v>171</v>
      </c>
      <c r="Z282" t="s">
        <v>98</v>
      </c>
      <c r="AA282" t="s">
        <v>98</v>
      </c>
      <c r="AB282" t="s">
        <v>987</v>
      </c>
      <c r="AC282">
        <v>41892</v>
      </c>
      <c r="AD282">
        <v>9</v>
      </c>
      <c r="AE282">
        <v>2014</v>
      </c>
      <c r="AF282" t="s">
        <v>98</v>
      </c>
    </row>
    <row r="283" spans="1:32">
      <c r="A283">
        <v>1000047077</v>
      </c>
      <c r="B283" t="s">
        <v>65</v>
      </c>
      <c r="C283" t="s">
        <v>982</v>
      </c>
      <c r="D283" t="s">
        <v>989</v>
      </c>
      <c r="E283" t="s">
        <v>114</v>
      </c>
      <c r="F283" t="s">
        <v>69</v>
      </c>
      <c r="G283" t="s">
        <v>70</v>
      </c>
      <c r="H283" t="s">
        <v>71</v>
      </c>
      <c r="I283">
        <v>7860012</v>
      </c>
      <c r="J283" t="s">
        <v>72</v>
      </c>
      <c r="K283" t="s">
        <v>984</v>
      </c>
      <c r="L283" t="s">
        <v>74</v>
      </c>
      <c r="R283" t="s">
        <v>65</v>
      </c>
      <c r="T283">
        <v>35000000</v>
      </c>
      <c r="U283" s="16">
        <v>325.16064</v>
      </c>
      <c r="W283" t="s">
        <v>986</v>
      </c>
      <c r="X283" t="s">
        <v>98</v>
      </c>
      <c r="Y283" t="s">
        <v>171</v>
      </c>
      <c r="Z283" t="s">
        <v>98</v>
      </c>
      <c r="AA283" t="s">
        <v>98</v>
      </c>
      <c r="AB283" t="s">
        <v>987</v>
      </c>
      <c r="AC283">
        <v>41892</v>
      </c>
      <c r="AD283">
        <v>9</v>
      </c>
      <c r="AE283">
        <v>2014</v>
      </c>
      <c r="AF283" t="s">
        <v>98</v>
      </c>
    </row>
    <row r="284" spans="1:32">
      <c r="A284">
        <v>1000047078</v>
      </c>
      <c r="B284" t="s">
        <v>65</v>
      </c>
      <c r="C284" t="s">
        <v>982</v>
      </c>
      <c r="D284" t="s">
        <v>990</v>
      </c>
      <c r="E284" t="s">
        <v>114</v>
      </c>
      <c r="F284" t="s">
        <v>69</v>
      </c>
      <c r="G284" t="s">
        <v>70</v>
      </c>
      <c r="H284" t="s">
        <v>71</v>
      </c>
      <c r="I284">
        <v>7860013</v>
      </c>
      <c r="J284" t="s">
        <v>72</v>
      </c>
      <c r="K284" t="s">
        <v>984</v>
      </c>
      <c r="L284" t="s">
        <v>74</v>
      </c>
      <c r="R284" t="s">
        <v>65</v>
      </c>
      <c r="T284">
        <v>35000000</v>
      </c>
      <c r="U284" s="16">
        <v>325.16064</v>
      </c>
      <c r="W284" t="s">
        <v>986</v>
      </c>
      <c r="X284" t="s">
        <v>98</v>
      </c>
      <c r="Y284" t="s">
        <v>171</v>
      </c>
      <c r="Z284" t="s">
        <v>98</v>
      </c>
      <c r="AA284" t="s">
        <v>98</v>
      </c>
      <c r="AB284" t="s">
        <v>987</v>
      </c>
      <c r="AC284">
        <v>41892</v>
      </c>
      <c r="AD284">
        <v>9</v>
      </c>
      <c r="AE284">
        <v>2014</v>
      </c>
      <c r="AF284" t="s">
        <v>98</v>
      </c>
    </row>
    <row r="285" spans="1:32">
      <c r="A285">
        <v>1000047079</v>
      </c>
      <c r="B285" t="s">
        <v>65</v>
      </c>
      <c r="C285" t="s">
        <v>982</v>
      </c>
      <c r="D285" t="s">
        <v>991</v>
      </c>
      <c r="E285" t="s">
        <v>114</v>
      </c>
      <c r="F285" t="s">
        <v>69</v>
      </c>
      <c r="G285" t="s">
        <v>70</v>
      </c>
      <c r="H285" t="s">
        <v>71</v>
      </c>
      <c r="I285">
        <v>7860014</v>
      </c>
      <c r="J285" t="s">
        <v>72</v>
      </c>
      <c r="K285" t="s">
        <v>984</v>
      </c>
      <c r="L285" t="s">
        <v>74</v>
      </c>
      <c r="R285" t="s">
        <v>65</v>
      </c>
      <c r="T285">
        <v>35000000</v>
      </c>
      <c r="U285" s="16">
        <v>325.16064</v>
      </c>
      <c r="W285" t="s">
        <v>986</v>
      </c>
      <c r="X285" t="s">
        <v>98</v>
      </c>
      <c r="Y285" t="s">
        <v>171</v>
      </c>
      <c r="Z285" t="s">
        <v>98</v>
      </c>
      <c r="AA285" t="s">
        <v>98</v>
      </c>
      <c r="AB285" t="s">
        <v>987</v>
      </c>
      <c r="AC285">
        <v>41892</v>
      </c>
      <c r="AD285">
        <v>9</v>
      </c>
      <c r="AE285">
        <v>2014</v>
      </c>
      <c r="AF285" t="s">
        <v>98</v>
      </c>
    </row>
    <row r="286" spans="1:32">
      <c r="A286">
        <v>1000047083</v>
      </c>
      <c r="B286" t="s">
        <v>65</v>
      </c>
      <c r="C286" t="s">
        <v>982</v>
      </c>
      <c r="D286" t="s">
        <v>992</v>
      </c>
      <c r="E286" t="s">
        <v>114</v>
      </c>
      <c r="F286" t="s">
        <v>69</v>
      </c>
      <c r="G286" t="s">
        <v>70</v>
      </c>
      <c r="H286" t="s">
        <v>71</v>
      </c>
      <c r="I286">
        <v>7860004</v>
      </c>
      <c r="J286" t="s">
        <v>72</v>
      </c>
      <c r="K286" t="s">
        <v>984</v>
      </c>
      <c r="L286" t="s">
        <v>74</v>
      </c>
      <c r="R286" t="s">
        <v>65</v>
      </c>
      <c r="T286">
        <v>35000000</v>
      </c>
      <c r="U286" s="16">
        <v>325.16064</v>
      </c>
      <c r="W286" t="s">
        <v>986</v>
      </c>
      <c r="X286" t="s">
        <v>98</v>
      </c>
      <c r="Y286" t="s">
        <v>171</v>
      </c>
      <c r="Z286" t="s">
        <v>98</v>
      </c>
      <c r="AA286" t="s">
        <v>98</v>
      </c>
      <c r="AB286" t="s">
        <v>987</v>
      </c>
      <c r="AC286">
        <v>41892</v>
      </c>
      <c r="AD286">
        <v>9</v>
      </c>
      <c r="AE286">
        <v>2014</v>
      </c>
      <c r="AF286" t="s">
        <v>98</v>
      </c>
    </row>
    <row r="287" spans="1:32">
      <c r="A287">
        <v>1000047084</v>
      </c>
      <c r="B287" t="s">
        <v>65</v>
      </c>
      <c r="C287" t="s">
        <v>982</v>
      </c>
      <c r="D287" t="s">
        <v>993</v>
      </c>
      <c r="E287" t="s">
        <v>114</v>
      </c>
      <c r="F287" t="s">
        <v>69</v>
      </c>
      <c r="G287" t="s">
        <v>70</v>
      </c>
      <c r="H287" t="s">
        <v>71</v>
      </c>
      <c r="I287">
        <v>7860005</v>
      </c>
      <c r="J287" t="s">
        <v>72</v>
      </c>
      <c r="K287" t="s">
        <v>984</v>
      </c>
      <c r="L287" t="s">
        <v>74</v>
      </c>
      <c r="R287" t="s">
        <v>65</v>
      </c>
      <c r="T287">
        <v>35000000</v>
      </c>
      <c r="U287" s="16">
        <v>325.16064</v>
      </c>
      <c r="W287" t="s">
        <v>986</v>
      </c>
      <c r="X287" t="s">
        <v>98</v>
      </c>
      <c r="Y287" t="s">
        <v>171</v>
      </c>
      <c r="Z287" t="s">
        <v>98</v>
      </c>
      <c r="AA287" t="s">
        <v>98</v>
      </c>
      <c r="AB287" t="s">
        <v>987</v>
      </c>
      <c r="AC287">
        <v>41892</v>
      </c>
      <c r="AD287">
        <v>9</v>
      </c>
      <c r="AE287">
        <v>2014</v>
      </c>
      <c r="AF287" t="s">
        <v>98</v>
      </c>
    </row>
    <row r="288" spans="1:32">
      <c r="A288">
        <v>1000047085</v>
      </c>
      <c r="B288" t="s">
        <v>65</v>
      </c>
      <c r="C288" t="s">
        <v>982</v>
      </c>
      <c r="D288" t="s">
        <v>994</v>
      </c>
      <c r="E288" t="s">
        <v>114</v>
      </c>
      <c r="F288" t="s">
        <v>69</v>
      </c>
      <c r="G288" t="s">
        <v>70</v>
      </c>
      <c r="H288" t="s">
        <v>71</v>
      </c>
      <c r="I288">
        <v>7860006</v>
      </c>
      <c r="J288" t="s">
        <v>72</v>
      </c>
      <c r="K288" t="s">
        <v>984</v>
      </c>
      <c r="L288" t="s">
        <v>74</v>
      </c>
      <c r="R288" t="s">
        <v>65</v>
      </c>
      <c r="T288">
        <v>35000000</v>
      </c>
      <c r="U288" s="16">
        <v>325.16064</v>
      </c>
      <c r="W288" t="s">
        <v>986</v>
      </c>
      <c r="X288" t="s">
        <v>98</v>
      </c>
      <c r="Y288" t="s">
        <v>171</v>
      </c>
      <c r="Z288" t="s">
        <v>98</v>
      </c>
      <c r="AA288" t="s">
        <v>98</v>
      </c>
      <c r="AB288" t="s">
        <v>987</v>
      </c>
      <c r="AC288">
        <v>41892</v>
      </c>
      <c r="AD288">
        <v>9</v>
      </c>
      <c r="AE288">
        <v>2014</v>
      </c>
      <c r="AF288" t="s">
        <v>98</v>
      </c>
    </row>
    <row r="289" spans="1:32">
      <c r="A289">
        <v>1000047086</v>
      </c>
      <c r="B289" t="s">
        <v>65</v>
      </c>
      <c r="C289" t="s">
        <v>982</v>
      </c>
      <c r="D289" t="s">
        <v>995</v>
      </c>
      <c r="E289" t="s">
        <v>114</v>
      </c>
      <c r="F289" t="s">
        <v>69</v>
      </c>
      <c r="G289" t="s">
        <v>70</v>
      </c>
      <c r="H289" t="s">
        <v>71</v>
      </c>
      <c r="I289">
        <v>7860008</v>
      </c>
      <c r="J289" t="s">
        <v>72</v>
      </c>
      <c r="K289" t="s">
        <v>984</v>
      </c>
      <c r="L289" t="s">
        <v>74</v>
      </c>
      <c r="R289" t="s">
        <v>65</v>
      </c>
      <c r="T289">
        <v>35000000</v>
      </c>
      <c r="U289" s="16">
        <v>325.16064</v>
      </c>
      <c r="W289" t="s">
        <v>986</v>
      </c>
      <c r="X289" t="s">
        <v>98</v>
      </c>
      <c r="Y289" t="s">
        <v>171</v>
      </c>
      <c r="Z289" t="s">
        <v>98</v>
      </c>
      <c r="AA289" t="s">
        <v>98</v>
      </c>
      <c r="AB289" t="s">
        <v>987</v>
      </c>
      <c r="AC289">
        <v>41892</v>
      </c>
      <c r="AD289">
        <v>9</v>
      </c>
      <c r="AE289">
        <v>2014</v>
      </c>
      <c r="AF289" t="s">
        <v>98</v>
      </c>
    </row>
    <row r="290" spans="1:32">
      <c r="A290">
        <v>1000047087</v>
      </c>
      <c r="B290" t="s">
        <v>65</v>
      </c>
      <c r="C290" t="s">
        <v>982</v>
      </c>
      <c r="D290" t="s">
        <v>996</v>
      </c>
      <c r="E290" t="s">
        <v>114</v>
      </c>
      <c r="F290" t="s">
        <v>69</v>
      </c>
      <c r="G290" t="s">
        <v>70</v>
      </c>
      <c r="H290" t="s">
        <v>71</v>
      </c>
      <c r="I290">
        <v>7860009</v>
      </c>
      <c r="J290" t="s">
        <v>72</v>
      </c>
      <c r="K290" t="s">
        <v>984</v>
      </c>
      <c r="L290" t="s">
        <v>74</v>
      </c>
      <c r="R290" t="s">
        <v>65</v>
      </c>
      <c r="T290">
        <v>35000000</v>
      </c>
      <c r="U290" s="16">
        <v>325.16064</v>
      </c>
      <c r="W290" t="s">
        <v>986</v>
      </c>
      <c r="X290" t="s">
        <v>98</v>
      </c>
      <c r="Y290" t="s">
        <v>171</v>
      </c>
      <c r="Z290" t="s">
        <v>98</v>
      </c>
      <c r="AA290" t="s">
        <v>98</v>
      </c>
      <c r="AB290" t="s">
        <v>987</v>
      </c>
      <c r="AC290">
        <v>41892</v>
      </c>
      <c r="AD290">
        <v>9</v>
      </c>
      <c r="AE290">
        <v>2014</v>
      </c>
      <c r="AF290" t="s">
        <v>98</v>
      </c>
    </row>
    <row r="291" spans="1:32">
      <c r="A291">
        <v>1000047088</v>
      </c>
      <c r="B291" t="s">
        <v>65</v>
      </c>
      <c r="C291" t="s">
        <v>982</v>
      </c>
      <c r="D291" t="s">
        <v>997</v>
      </c>
      <c r="E291" t="s">
        <v>114</v>
      </c>
      <c r="F291" t="s">
        <v>69</v>
      </c>
      <c r="G291" t="s">
        <v>70</v>
      </c>
      <c r="H291" t="s">
        <v>71</v>
      </c>
      <c r="I291">
        <v>7860011</v>
      </c>
      <c r="J291" t="s">
        <v>72</v>
      </c>
      <c r="K291" t="s">
        <v>984</v>
      </c>
      <c r="L291" t="s">
        <v>74</v>
      </c>
      <c r="R291" t="s">
        <v>65</v>
      </c>
      <c r="T291">
        <v>35000000</v>
      </c>
      <c r="U291" s="16">
        <v>325.16064</v>
      </c>
      <c r="W291" t="s">
        <v>986</v>
      </c>
      <c r="X291" t="s">
        <v>98</v>
      </c>
      <c r="Y291" t="s">
        <v>171</v>
      </c>
      <c r="Z291" t="s">
        <v>98</v>
      </c>
      <c r="AA291" t="s">
        <v>98</v>
      </c>
      <c r="AB291" t="s">
        <v>987</v>
      </c>
      <c r="AC291">
        <v>41892</v>
      </c>
      <c r="AD291">
        <v>9</v>
      </c>
      <c r="AE291">
        <v>2014</v>
      </c>
      <c r="AF291" t="s">
        <v>98</v>
      </c>
    </row>
    <row r="292" spans="1:32">
      <c r="A292">
        <v>1000047090</v>
      </c>
      <c r="B292" t="s">
        <v>65</v>
      </c>
      <c r="C292" t="s">
        <v>982</v>
      </c>
      <c r="D292" t="s">
        <v>998</v>
      </c>
      <c r="E292" t="s">
        <v>114</v>
      </c>
      <c r="F292" t="s">
        <v>69</v>
      </c>
      <c r="G292" t="s">
        <v>70</v>
      </c>
      <c r="H292" t="s">
        <v>71</v>
      </c>
      <c r="I292">
        <v>7860010</v>
      </c>
      <c r="J292" t="s">
        <v>72</v>
      </c>
      <c r="K292" t="s">
        <v>984</v>
      </c>
      <c r="L292" t="s">
        <v>74</v>
      </c>
      <c r="R292" t="s">
        <v>65</v>
      </c>
      <c r="T292">
        <v>35000000</v>
      </c>
      <c r="U292" s="16">
        <v>325.16064</v>
      </c>
      <c r="W292" t="s">
        <v>986</v>
      </c>
      <c r="X292" t="s">
        <v>98</v>
      </c>
      <c r="Y292" t="s">
        <v>171</v>
      </c>
      <c r="Z292" t="s">
        <v>98</v>
      </c>
      <c r="AA292" t="s">
        <v>98</v>
      </c>
      <c r="AB292" t="s">
        <v>987</v>
      </c>
      <c r="AC292">
        <v>41892</v>
      </c>
      <c r="AD292">
        <v>9</v>
      </c>
      <c r="AE292">
        <v>2014</v>
      </c>
      <c r="AF292" t="s">
        <v>98</v>
      </c>
    </row>
    <row r="293" spans="1:32">
      <c r="A293">
        <v>1000047100</v>
      </c>
      <c r="B293" t="s">
        <v>65</v>
      </c>
      <c r="C293" t="s">
        <v>982</v>
      </c>
      <c r="D293" t="s">
        <v>999</v>
      </c>
      <c r="E293" t="s">
        <v>114</v>
      </c>
      <c r="F293" t="s">
        <v>69</v>
      </c>
      <c r="G293" t="s">
        <v>70</v>
      </c>
      <c r="H293" t="s">
        <v>71</v>
      </c>
      <c r="I293">
        <v>7860015</v>
      </c>
      <c r="J293" t="s">
        <v>72</v>
      </c>
      <c r="K293" t="s">
        <v>984</v>
      </c>
      <c r="L293" t="s">
        <v>74</v>
      </c>
      <c r="R293" t="s">
        <v>65</v>
      </c>
      <c r="T293">
        <v>35000000</v>
      </c>
      <c r="U293" s="16">
        <v>325.16064</v>
      </c>
      <c r="W293" t="s">
        <v>986</v>
      </c>
      <c r="X293" t="s">
        <v>98</v>
      </c>
      <c r="Y293" t="s">
        <v>171</v>
      </c>
      <c r="Z293" t="s">
        <v>98</v>
      </c>
      <c r="AA293" t="s">
        <v>98</v>
      </c>
      <c r="AB293" t="s">
        <v>987</v>
      </c>
      <c r="AC293">
        <v>41892</v>
      </c>
      <c r="AD293">
        <v>9</v>
      </c>
      <c r="AE293">
        <v>2014</v>
      </c>
      <c r="AF293" t="s">
        <v>98</v>
      </c>
    </row>
    <row r="294" spans="1:32">
      <c r="A294">
        <v>1000047101</v>
      </c>
      <c r="B294" t="s">
        <v>65</v>
      </c>
      <c r="C294" t="s">
        <v>982</v>
      </c>
      <c r="D294" t="s">
        <v>1000</v>
      </c>
      <c r="E294" t="s">
        <v>114</v>
      </c>
      <c r="F294" t="s">
        <v>69</v>
      </c>
      <c r="G294" t="s">
        <v>70</v>
      </c>
      <c r="H294" t="s">
        <v>71</v>
      </c>
      <c r="I294">
        <v>7860016</v>
      </c>
      <c r="J294" t="s">
        <v>72</v>
      </c>
      <c r="K294" t="s">
        <v>984</v>
      </c>
      <c r="L294" t="s">
        <v>74</v>
      </c>
      <c r="R294" t="s">
        <v>65</v>
      </c>
      <c r="T294">
        <v>35000000</v>
      </c>
      <c r="U294" s="16">
        <v>325.16064</v>
      </c>
      <c r="W294" t="s">
        <v>986</v>
      </c>
      <c r="X294" t="s">
        <v>98</v>
      </c>
      <c r="Y294" t="s">
        <v>171</v>
      </c>
      <c r="Z294" t="s">
        <v>98</v>
      </c>
      <c r="AA294" t="s">
        <v>98</v>
      </c>
      <c r="AB294" t="s">
        <v>987</v>
      </c>
      <c r="AC294">
        <v>41892</v>
      </c>
      <c r="AD294">
        <v>9</v>
      </c>
      <c r="AE294">
        <v>2014</v>
      </c>
      <c r="AF294" t="s">
        <v>98</v>
      </c>
    </row>
    <row r="295" spans="1:32">
      <c r="A295">
        <v>1000047102</v>
      </c>
      <c r="B295" t="s">
        <v>65</v>
      </c>
      <c r="C295" t="s">
        <v>982</v>
      </c>
      <c r="D295" t="s">
        <v>1001</v>
      </c>
      <c r="E295" t="s">
        <v>114</v>
      </c>
      <c r="F295" t="s">
        <v>69</v>
      </c>
      <c r="G295" t="s">
        <v>70</v>
      </c>
      <c r="H295" t="s">
        <v>71</v>
      </c>
      <c r="I295">
        <v>7860018</v>
      </c>
      <c r="J295" t="s">
        <v>72</v>
      </c>
      <c r="K295" t="s">
        <v>984</v>
      </c>
      <c r="L295" t="s">
        <v>74</v>
      </c>
      <c r="R295" t="s">
        <v>65</v>
      </c>
      <c r="T295">
        <v>35000000</v>
      </c>
      <c r="U295" s="16">
        <v>325.16064</v>
      </c>
      <c r="W295" t="s">
        <v>986</v>
      </c>
      <c r="X295" t="s">
        <v>98</v>
      </c>
      <c r="Y295" t="s">
        <v>171</v>
      </c>
      <c r="Z295" t="s">
        <v>98</v>
      </c>
      <c r="AA295" t="s">
        <v>98</v>
      </c>
      <c r="AB295" t="s">
        <v>987</v>
      </c>
      <c r="AC295">
        <v>41892</v>
      </c>
      <c r="AD295">
        <v>9</v>
      </c>
      <c r="AE295">
        <v>2014</v>
      </c>
      <c r="AF295" t="s">
        <v>98</v>
      </c>
    </row>
    <row r="296" spans="1:32">
      <c r="A296">
        <v>1000048190</v>
      </c>
      <c r="B296" t="s">
        <v>65</v>
      </c>
      <c r="C296" t="s">
        <v>1002</v>
      </c>
      <c r="D296" t="s">
        <v>1003</v>
      </c>
      <c r="E296" t="s">
        <v>1004</v>
      </c>
      <c r="F296" t="s">
        <v>69</v>
      </c>
      <c r="G296" t="s">
        <v>220</v>
      </c>
      <c r="H296" t="s">
        <v>71</v>
      </c>
      <c r="I296">
        <v>9680370</v>
      </c>
      <c r="J296" t="s">
        <v>72</v>
      </c>
      <c r="K296" t="s">
        <v>226</v>
      </c>
      <c r="L296" t="s">
        <v>74</v>
      </c>
      <c r="M296">
        <v>58</v>
      </c>
      <c r="R296" t="s">
        <v>65</v>
      </c>
      <c r="S296" t="s">
        <v>750</v>
      </c>
      <c r="T296">
        <v>182790000</v>
      </c>
      <c r="U296" s="16">
        <v>1698.1746681600002</v>
      </c>
      <c r="V296">
        <v>167340000</v>
      </c>
      <c r="W296" t="s">
        <v>1005</v>
      </c>
      <c r="X296" t="s">
        <v>79</v>
      </c>
      <c r="Y296" t="s">
        <v>81</v>
      </c>
      <c r="Z296" t="s">
        <v>81</v>
      </c>
      <c r="AA296" t="s">
        <v>82</v>
      </c>
      <c r="AB296" t="s">
        <v>1006</v>
      </c>
      <c r="AC296">
        <v>41898</v>
      </c>
      <c r="AD296">
        <v>9</v>
      </c>
      <c r="AE296">
        <v>2014</v>
      </c>
      <c r="AF296" t="s">
        <v>79</v>
      </c>
    </row>
    <row r="297" spans="1:32">
      <c r="A297">
        <v>1000051977</v>
      </c>
      <c r="B297" t="s">
        <v>65</v>
      </c>
      <c r="C297" t="s">
        <v>1007</v>
      </c>
      <c r="D297" t="s">
        <v>1008</v>
      </c>
      <c r="E297" t="s">
        <v>1009</v>
      </c>
      <c r="F297" t="s">
        <v>95</v>
      </c>
      <c r="G297" t="s">
        <v>277</v>
      </c>
      <c r="H297" t="s">
        <v>278</v>
      </c>
      <c r="I297">
        <v>0</v>
      </c>
      <c r="J297" t="s">
        <v>72</v>
      </c>
      <c r="K297" t="s">
        <v>639</v>
      </c>
      <c r="L297" t="s">
        <v>201</v>
      </c>
      <c r="M297">
        <v>44</v>
      </c>
      <c r="N297" t="s">
        <v>202</v>
      </c>
      <c r="O297">
        <v>42907</v>
      </c>
      <c r="P297">
        <v>6</v>
      </c>
      <c r="Q297" s="16">
        <v>2017</v>
      </c>
      <c r="R297" t="s">
        <v>76</v>
      </c>
      <c r="S297" t="s">
        <v>250</v>
      </c>
      <c r="T297">
        <v>112790000</v>
      </c>
      <c r="U297" s="16">
        <v>1047.8533881600001</v>
      </c>
      <c r="W297" t="s">
        <v>508</v>
      </c>
      <c r="X297" t="s">
        <v>105</v>
      </c>
      <c r="Y297" t="s">
        <v>80</v>
      </c>
      <c r="Z297" t="s">
        <v>106</v>
      </c>
      <c r="AA297" t="s">
        <v>106</v>
      </c>
      <c r="AB297" t="s">
        <v>814</v>
      </c>
      <c r="AC297">
        <v>41953</v>
      </c>
      <c r="AD297">
        <v>11</v>
      </c>
      <c r="AE297">
        <v>2014</v>
      </c>
      <c r="AF297" t="s">
        <v>105</v>
      </c>
    </row>
    <row r="298" spans="1:32">
      <c r="A298">
        <v>1000052083</v>
      </c>
      <c r="B298" t="s">
        <v>65</v>
      </c>
      <c r="C298" t="s">
        <v>1010</v>
      </c>
      <c r="D298" t="s">
        <v>1011</v>
      </c>
      <c r="E298" t="s">
        <v>1012</v>
      </c>
      <c r="F298" t="s">
        <v>142</v>
      </c>
      <c r="G298" t="s">
        <v>394</v>
      </c>
      <c r="H298" t="s">
        <v>395</v>
      </c>
      <c r="I298">
        <v>0</v>
      </c>
      <c r="J298" t="s">
        <v>72</v>
      </c>
      <c r="K298" t="s">
        <v>226</v>
      </c>
      <c r="L298" t="s">
        <v>74</v>
      </c>
      <c r="M298">
        <v>44</v>
      </c>
      <c r="R298" t="s">
        <v>65</v>
      </c>
      <c r="S298" t="s">
        <v>824</v>
      </c>
      <c r="T298">
        <v>770157000</v>
      </c>
      <c r="U298" s="16">
        <v>7154.9926577280003</v>
      </c>
      <c r="V298">
        <v>891610000</v>
      </c>
      <c r="W298" t="s">
        <v>819</v>
      </c>
      <c r="X298" t="s">
        <v>820</v>
      </c>
      <c r="Y298" t="s">
        <v>81</v>
      </c>
      <c r="Z298" t="s">
        <v>81</v>
      </c>
      <c r="AA298" t="s">
        <v>82</v>
      </c>
      <c r="AB298" t="s">
        <v>1013</v>
      </c>
      <c r="AC298">
        <v>41954</v>
      </c>
      <c r="AD298">
        <v>11</v>
      </c>
      <c r="AE298">
        <v>2014</v>
      </c>
      <c r="AF298" t="s">
        <v>820</v>
      </c>
    </row>
    <row r="299" spans="1:32">
      <c r="A299">
        <v>1000052173</v>
      </c>
      <c r="B299" t="s">
        <v>65</v>
      </c>
      <c r="C299" t="s">
        <v>1014</v>
      </c>
      <c r="D299" t="s">
        <v>1015</v>
      </c>
      <c r="E299" t="s">
        <v>114</v>
      </c>
      <c r="F299" t="s">
        <v>69</v>
      </c>
      <c r="G299" t="s">
        <v>220</v>
      </c>
      <c r="H299" t="s">
        <v>71</v>
      </c>
      <c r="I299">
        <v>7650558</v>
      </c>
      <c r="J299" t="s">
        <v>72</v>
      </c>
      <c r="K299" t="s">
        <v>243</v>
      </c>
      <c r="L299" t="s">
        <v>74</v>
      </c>
      <c r="M299">
        <v>61</v>
      </c>
      <c r="N299" t="s">
        <v>75</v>
      </c>
      <c r="O299">
        <v>43010</v>
      </c>
      <c r="P299">
        <v>10</v>
      </c>
      <c r="Q299" s="16">
        <v>2017</v>
      </c>
      <c r="R299" t="s">
        <v>76</v>
      </c>
      <c r="S299" t="s">
        <v>244</v>
      </c>
      <c r="T299">
        <v>904916000</v>
      </c>
      <c r="U299" s="16">
        <v>8406.9447344640012</v>
      </c>
      <c r="V299">
        <v>281910000</v>
      </c>
      <c r="W299" t="s">
        <v>316</v>
      </c>
      <c r="X299" t="s">
        <v>79</v>
      </c>
      <c r="Y299" t="s">
        <v>80</v>
      </c>
      <c r="Z299" t="s">
        <v>81</v>
      </c>
      <c r="AA299" t="s">
        <v>82</v>
      </c>
      <c r="AB299" t="s">
        <v>1016</v>
      </c>
      <c r="AC299">
        <v>41956</v>
      </c>
      <c r="AD299">
        <v>11</v>
      </c>
      <c r="AE299">
        <v>2014</v>
      </c>
      <c r="AF299" t="s">
        <v>79</v>
      </c>
    </row>
    <row r="300" spans="1:32">
      <c r="A300">
        <v>1000052885</v>
      </c>
      <c r="B300" t="s">
        <v>65</v>
      </c>
      <c r="C300" t="s">
        <v>1017</v>
      </c>
      <c r="D300" t="s">
        <v>1018</v>
      </c>
      <c r="E300" t="s">
        <v>638</v>
      </c>
      <c r="F300" t="s">
        <v>142</v>
      </c>
      <c r="G300" t="s">
        <v>394</v>
      </c>
      <c r="H300" t="s">
        <v>395</v>
      </c>
      <c r="I300">
        <v>0</v>
      </c>
      <c r="J300" t="s">
        <v>72</v>
      </c>
      <c r="K300" t="s">
        <v>243</v>
      </c>
      <c r="L300" t="s">
        <v>74</v>
      </c>
      <c r="R300" t="s">
        <v>65</v>
      </c>
      <c r="S300" t="s">
        <v>288</v>
      </c>
      <c r="T300">
        <v>512700000</v>
      </c>
      <c r="U300" s="16">
        <v>4763.1388608000007</v>
      </c>
      <c r="V300" t="s">
        <v>462</v>
      </c>
      <c r="W300" t="s">
        <v>251</v>
      </c>
      <c r="X300" t="s">
        <v>79</v>
      </c>
      <c r="Y300" t="s">
        <v>80</v>
      </c>
      <c r="Z300" t="s">
        <v>81</v>
      </c>
      <c r="AA300" t="s">
        <v>82</v>
      </c>
      <c r="AB300" t="s">
        <v>1019</v>
      </c>
      <c r="AC300">
        <v>41982</v>
      </c>
      <c r="AD300">
        <v>12</v>
      </c>
      <c r="AE300">
        <v>2014</v>
      </c>
      <c r="AF300" t="s">
        <v>79</v>
      </c>
    </row>
    <row r="301" spans="1:32">
      <c r="A301">
        <v>1000052890</v>
      </c>
      <c r="B301" t="s">
        <v>65</v>
      </c>
      <c r="C301" t="s">
        <v>1020</v>
      </c>
      <c r="D301" t="s">
        <v>1021</v>
      </c>
      <c r="E301" t="s">
        <v>1022</v>
      </c>
      <c r="F301" t="s">
        <v>163</v>
      </c>
      <c r="G301" t="s">
        <v>372</v>
      </c>
      <c r="H301" t="s">
        <v>373</v>
      </c>
      <c r="I301">
        <v>0</v>
      </c>
      <c r="J301" t="s">
        <v>72</v>
      </c>
      <c r="K301" t="s">
        <v>226</v>
      </c>
      <c r="L301" t="s">
        <v>74</v>
      </c>
      <c r="R301" t="s">
        <v>65</v>
      </c>
      <c r="S301" t="s">
        <v>788</v>
      </c>
      <c r="T301">
        <v>204500000</v>
      </c>
      <c r="U301" s="16">
        <v>1899.8671680000002</v>
      </c>
      <c r="V301" t="s">
        <v>462</v>
      </c>
      <c r="W301" t="s">
        <v>316</v>
      </c>
      <c r="X301" t="s">
        <v>79</v>
      </c>
      <c r="Y301" t="s">
        <v>80</v>
      </c>
      <c r="Z301" t="s">
        <v>81</v>
      </c>
      <c r="AA301" t="s">
        <v>82</v>
      </c>
      <c r="AB301" t="s">
        <v>1023</v>
      </c>
      <c r="AC301">
        <v>41982</v>
      </c>
      <c r="AD301">
        <v>12</v>
      </c>
      <c r="AE301">
        <v>2014</v>
      </c>
      <c r="AF301" t="s">
        <v>79</v>
      </c>
    </row>
    <row r="302" spans="1:32">
      <c r="A302">
        <v>1000053192</v>
      </c>
      <c r="B302" t="s">
        <v>65</v>
      </c>
      <c r="C302" t="s">
        <v>1024</v>
      </c>
      <c r="D302" t="s">
        <v>1025</v>
      </c>
      <c r="E302" t="s">
        <v>114</v>
      </c>
      <c r="F302" t="s">
        <v>69</v>
      </c>
      <c r="G302" t="s">
        <v>220</v>
      </c>
      <c r="H302" t="s">
        <v>71</v>
      </c>
      <c r="I302">
        <v>7591567</v>
      </c>
      <c r="J302" t="s">
        <v>72</v>
      </c>
      <c r="K302" t="s">
        <v>639</v>
      </c>
      <c r="L302" t="s">
        <v>201</v>
      </c>
      <c r="M302">
        <v>53</v>
      </c>
      <c r="N302" t="s">
        <v>103</v>
      </c>
      <c r="O302">
        <v>42962</v>
      </c>
      <c r="P302">
        <v>8</v>
      </c>
      <c r="Q302" s="16">
        <v>2017</v>
      </c>
      <c r="R302" t="s">
        <v>76</v>
      </c>
      <c r="S302" t="s">
        <v>244</v>
      </c>
      <c r="T302">
        <v>1474180000</v>
      </c>
      <c r="U302" s="16">
        <v>13695.580350720002</v>
      </c>
      <c r="W302" t="s">
        <v>484</v>
      </c>
      <c r="X302" t="s">
        <v>105</v>
      </c>
      <c r="Y302" t="s">
        <v>80</v>
      </c>
      <c r="Z302" t="s">
        <v>106</v>
      </c>
      <c r="AA302" t="s">
        <v>106</v>
      </c>
      <c r="AB302" t="s">
        <v>913</v>
      </c>
      <c r="AC302">
        <v>41991</v>
      </c>
      <c r="AD302">
        <v>12</v>
      </c>
      <c r="AE302">
        <v>2014</v>
      </c>
      <c r="AF302" t="s">
        <v>105</v>
      </c>
    </row>
    <row r="303" spans="1:32">
      <c r="A303">
        <v>1000053193</v>
      </c>
      <c r="B303" t="s">
        <v>65</v>
      </c>
      <c r="C303" t="s">
        <v>1026</v>
      </c>
      <c r="D303" t="s">
        <v>1027</v>
      </c>
      <c r="E303" t="s">
        <v>1028</v>
      </c>
      <c r="F303" t="s">
        <v>119</v>
      </c>
      <c r="G303" t="s">
        <v>255</v>
      </c>
      <c r="H303" t="s">
        <v>256</v>
      </c>
      <c r="I303">
        <v>5700000</v>
      </c>
      <c r="J303" t="s">
        <v>72</v>
      </c>
      <c r="K303" t="s">
        <v>639</v>
      </c>
      <c r="L303" t="s">
        <v>201</v>
      </c>
      <c r="M303">
        <v>53</v>
      </c>
      <c r="N303" t="s">
        <v>103</v>
      </c>
      <c r="O303">
        <v>42877</v>
      </c>
      <c r="P303">
        <v>5</v>
      </c>
      <c r="Q303" s="16">
        <v>2017</v>
      </c>
      <c r="R303" t="s">
        <v>76</v>
      </c>
      <c r="S303" t="s">
        <v>244</v>
      </c>
      <c r="T303">
        <v>387928100</v>
      </c>
      <c r="U303" s="16">
        <v>3603.9699791424005</v>
      </c>
      <c r="W303" t="s">
        <v>484</v>
      </c>
      <c r="X303" t="s">
        <v>105</v>
      </c>
      <c r="Y303" t="s">
        <v>80</v>
      </c>
      <c r="Z303" t="s">
        <v>106</v>
      </c>
      <c r="AA303" t="s">
        <v>106</v>
      </c>
      <c r="AB303" t="s">
        <v>913</v>
      </c>
      <c r="AC303">
        <v>41991</v>
      </c>
      <c r="AD303">
        <v>12</v>
      </c>
      <c r="AE303">
        <v>2014</v>
      </c>
      <c r="AF303" t="s">
        <v>105</v>
      </c>
    </row>
    <row r="304" spans="1:32">
      <c r="A304">
        <v>1000054832</v>
      </c>
      <c r="B304" t="s">
        <v>65</v>
      </c>
      <c r="C304" t="s">
        <v>1029</v>
      </c>
      <c r="D304" t="s">
        <v>1030</v>
      </c>
      <c r="E304" t="s">
        <v>146</v>
      </c>
      <c r="F304" t="s">
        <v>146</v>
      </c>
      <c r="G304" t="s">
        <v>311</v>
      </c>
      <c r="H304" t="s">
        <v>312</v>
      </c>
      <c r="I304">
        <v>0</v>
      </c>
      <c r="J304" t="s">
        <v>72</v>
      </c>
      <c r="K304" t="s">
        <v>226</v>
      </c>
      <c r="L304" t="s">
        <v>74</v>
      </c>
      <c r="M304">
        <v>50</v>
      </c>
      <c r="N304" t="s">
        <v>103</v>
      </c>
      <c r="O304">
        <v>42902</v>
      </c>
      <c r="P304">
        <v>6</v>
      </c>
      <c r="Q304" s="16">
        <v>2017</v>
      </c>
      <c r="R304" t="s">
        <v>76</v>
      </c>
      <c r="S304" t="s">
        <v>750</v>
      </c>
      <c r="T304">
        <v>1615266900</v>
      </c>
      <c r="U304" s="16">
        <v>15006.320542137601</v>
      </c>
      <c r="V304">
        <v>395210000</v>
      </c>
      <c r="W304" t="s">
        <v>367</v>
      </c>
      <c r="X304" t="s">
        <v>98</v>
      </c>
      <c r="Y304" t="s">
        <v>171</v>
      </c>
      <c r="Z304" t="s">
        <v>98</v>
      </c>
      <c r="AA304" t="s">
        <v>98</v>
      </c>
      <c r="AB304" t="s">
        <v>1031</v>
      </c>
      <c r="AC304">
        <v>42041</v>
      </c>
      <c r="AD304">
        <v>2</v>
      </c>
      <c r="AE304">
        <v>2015</v>
      </c>
      <c r="AF304" t="s">
        <v>98</v>
      </c>
    </row>
    <row r="305" spans="1:32">
      <c r="A305">
        <v>1000055189</v>
      </c>
      <c r="B305" t="s">
        <v>65</v>
      </c>
      <c r="C305" t="s">
        <v>1032</v>
      </c>
      <c r="D305" t="s">
        <v>1033</v>
      </c>
      <c r="E305" t="s">
        <v>114</v>
      </c>
      <c r="F305" t="s">
        <v>69</v>
      </c>
      <c r="G305" t="s">
        <v>220</v>
      </c>
      <c r="H305" t="s">
        <v>71</v>
      </c>
      <c r="I305">
        <v>0</v>
      </c>
      <c r="J305" t="s">
        <v>72</v>
      </c>
      <c r="K305" t="s">
        <v>300</v>
      </c>
      <c r="L305" t="s">
        <v>201</v>
      </c>
      <c r="R305" t="s">
        <v>65</v>
      </c>
      <c r="T305">
        <v>79480000</v>
      </c>
      <c r="U305" s="16">
        <v>738.39336192000007</v>
      </c>
      <c r="W305" t="s">
        <v>352</v>
      </c>
      <c r="X305" t="s">
        <v>79</v>
      </c>
      <c r="Y305" t="s">
        <v>80</v>
      </c>
      <c r="Z305" t="s">
        <v>81</v>
      </c>
      <c r="AA305" t="s">
        <v>82</v>
      </c>
      <c r="AB305" t="s">
        <v>1034</v>
      </c>
      <c r="AC305">
        <v>42055</v>
      </c>
      <c r="AD305">
        <v>2</v>
      </c>
      <c r="AE305">
        <v>2015</v>
      </c>
      <c r="AF305" t="s">
        <v>79</v>
      </c>
    </row>
    <row r="306" spans="1:32">
      <c r="A306">
        <v>1000056620</v>
      </c>
      <c r="B306" t="s">
        <v>65</v>
      </c>
      <c r="C306" t="s">
        <v>1035</v>
      </c>
      <c r="D306" t="s">
        <v>1036</v>
      </c>
      <c r="E306" t="s">
        <v>114</v>
      </c>
      <c r="F306" t="s">
        <v>69</v>
      </c>
      <c r="G306" t="s">
        <v>220</v>
      </c>
      <c r="H306" t="s">
        <v>71</v>
      </c>
      <c r="I306">
        <v>8340434</v>
      </c>
      <c r="J306" t="s">
        <v>72</v>
      </c>
      <c r="K306" t="s">
        <v>300</v>
      </c>
      <c r="L306" t="s">
        <v>201</v>
      </c>
      <c r="M306">
        <v>52</v>
      </c>
      <c r="N306" t="s">
        <v>103</v>
      </c>
      <c r="O306">
        <v>42940</v>
      </c>
      <c r="P306">
        <v>7</v>
      </c>
      <c r="Q306" s="16">
        <v>2017</v>
      </c>
      <c r="R306" t="s">
        <v>76</v>
      </c>
      <c r="S306" t="s">
        <v>818</v>
      </c>
      <c r="T306">
        <v>228348800</v>
      </c>
      <c r="U306" s="16">
        <v>2121.4297700352004</v>
      </c>
      <c r="W306" t="s">
        <v>687</v>
      </c>
      <c r="X306" t="s">
        <v>79</v>
      </c>
      <c r="Y306" t="s">
        <v>81</v>
      </c>
      <c r="Z306" t="s">
        <v>81</v>
      </c>
      <c r="AA306" t="s">
        <v>82</v>
      </c>
      <c r="AB306" t="s">
        <v>1037</v>
      </c>
      <c r="AC306">
        <v>42101</v>
      </c>
      <c r="AD306">
        <v>4</v>
      </c>
      <c r="AE306">
        <v>2015</v>
      </c>
      <c r="AF306" t="s">
        <v>79</v>
      </c>
    </row>
    <row r="307" spans="1:32">
      <c r="A307">
        <v>1000057007</v>
      </c>
      <c r="B307" t="s">
        <v>65</v>
      </c>
      <c r="C307" t="s">
        <v>1038</v>
      </c>
      <c r="D307" t="s">
        <v>1039</v>
      </c>
      <c r="E307" t="s">
        <v>114</v>
      </c>
      <c r="F307" t="s">
        <v>69</v>
      </c>
      <c r="G307" t="s">
        <v>220</v>
      </c>
      <c r="H307" t="s">
        <v>71</v>
      </c>
      <c r="I307">
        <v>8320042</v>
      </c>
      <c r="J307" t="s">
        <v>72</v>
      </c>
      <c r="K307" t="s">
        <v>226</v>
      </c>
      <c r="L307" t="s">
        <v>74</v>
      </c>
      <c r="M307">
        <v>70</v>
      </c>
      <c r="N307" t="s">
        <v>75</v>
      </c>
      <c r="O307">
        <v>43289</v>
      </c>
      <c r="P307">
        <v>7</v>
      </c>
      <c r="Q307" s="16">
        <v>2018</v>
      </c>
      <c r="R307" t="s">
        <v>76</v>
      </c>
      <c r="S307" t="s">
        <v>244</v>
      </c>
      <c r="T307">
        <v>357280000</v>
      </c>
      <c r="U307" s="16">
        <v>3319.2398131200002</v>
      </c>
      <c r="V307">
        <v>65450000</v>
      </c>
      <c r="W307" t="s">
        <v>445</v>
      </c>
      <c r="X307" t="s">
        <v>79</v>
      </c>
      <c r="Y307" t="s">
        <v>80</v>
      </c>
      <c r="Z307" t="s">
        <v>445</v>
      </c>
      <c r="AA307" t="s">
        <v>106</v>
      </c>
      <c r="AB307" t="s">
        <v>1040</v>
      </c>
      <c r="AC307">
        <v>42113</v>
      </c>
      <c r="AD307">
        <v>4</v>
      </c>
      <c r="AE307">
        <v>2015</v>
      </c>
      <c r="AF307" t="s">
        <v>79</v>
      </c>
    </row>
    <row r="308" spans="1:32">
      <c r="A308">
        <v>1000057309</v>
      </c>
      <c r="B308" t="s">
        <v>65</v>
      </c>
      <c r="C308" t="s">
        <v>1041</v>
      </c>
      <c r="D308" t="s">
        <v>1042</v>
      </c>
      <c r="E308" t="s">
        <v>114</v>
      </c>
      <c r="F308" t="s">
        <v>69</v>
      </c>
      <c r="G308" t="s">
        <v>220</v>
      </c>
      <c r="H308" t="s">
        <v>71</v>
      </c>
      <c r="I308">
        <v>7650777</v>
      </c>
      <c r="J308" t="s">
        <v>72</v>
      </c>
      <c r="K308" t="s">
        <v>243</v>
      </c>
      <c r="L308" t="s">
        <v>74</v>
      </c>
      <c r="M308">
        <v>63</v>
      </c>
      <c r="N308" t="s">
        <v>75</v>
      </c>
      <c r="O308">
        <v>43126</v>
      </c>
      <c r="P308">
        <v>1</v>
      </c>
      <c r="Q308" s="16">
        <v>2018</v>
      </c>
      <c r="R308" t="s">
        <v>76</v>
      </c>
      <c r="T308">
        <v>1308846400</v>
      </c>
      <c r="U308" s="16">
        <v>12159.580945305601</v>
      </c>
      <c r="V308">
        <v>262260000</v>
      </c>
      <c r="W308" t="s">
        <v>316</v>
      </c>
      <c r="X308" t="s">
        <v>79</v>
      </c>
      <c r="Y308" t="s">
        <v>80</v>
      </c>
      <c r="Z308" t="s">
        <v>81</v>
      </c>
      <c r="AA308" t="s">
        <v>82</v>
      </c>
      <c r="AB308" t="s">
        <v>70</v>
      </c>
      <c r="AC308">
        <v>42122</v>
      </c>
      <c r="AD308">
        <v>4</v>
      </c>
      <c r="AE308">
        <v>2015</v>
      </c>
      <c r="AF308" t="s">
        <v>79</v>
      </c>
    </row>
    <row r="309" spans="1:32">
      <c r="A309">
        <v>1000057320</v>
      </c>
      <c r="B309" t="s">
        <v>65</v>
      </c>
      <c r="C309" t="s">
        <v>1043</v>
      </c>
      <c r="D309" t="s">
        <v>1042</v>
      </c>
      <c r="E309" t="s">
        <v>114</v>
      </c>
      <c r="F309" t="s">
        <v>69</v>
      </c>
      <c r="G309" t="s">
        <v>220</v>
      </c>
      <c r="H309" t="s">
        <v>71</v>
      </c>
      <c r="I309">
        <v>7650777</v>
      </c>
      <c r="J309" t="s">
        <v>72</v>
      </c>
      <c r="K309" t="s">
        <v>243</v>
      </c>
      <c r="L309" t="s">
        <v>74</v>
      </c>
      <c r="M309">
        <v>63</v>
      </c>
      <c r="N309" t="s">
        <v>75</v>
      </c>
      <c r="O309">
        <v>43126</v>
      </c>
      <c r="P309">
        <v>1</v>
      </c>
      <c r="Q309" s="16">
        <v>2018</v>
      </c>
      <c r="R309" t="s">
        <v>76</v>
      </c>
      <c r="T309">
        <v>1311530000</v>
      </c>
      <c r="U309" s="16">
        <v>12184.512405120002</v>
      </c>
      <c r="V309">
        <v>281410000</v>
      </c>
      <c r="W309" t="s">
        <v>316</v>
      </c>
      <c r="X309" t="s">
        <v>79</v>
      </c>
      <c r="Y309" t="s">
        <v>80</v>
      </c>
      <c r="Z309" t="s">
        <v>81</v>
      </c>
      <c r="AA309" t="s">
        <v>82</v>
      </c>
      <c r="AB309" t="s">
        <v>70</v>
      </c>
      <c r="AC309">
        <v>42122</v>
      </c>
      <c r="AD309">
        <v>4</v>
      </c>
      <c r="AE309">
        <v>2015</v>
      </c>
      <c r="AF309" t="s">
        <v>79</v>
      </c>
    </row>
    <row r="310" spans="1:32">
      <c r="A310">
        <v>1000057517</v>
      </c>
      <c r="B310" t="s">
        <v>65</v>
      </c>
      <c r="C310" t="s">
        <v>1044</v>
      </c>
      <c r="D310" t="s">
        <v>1045</v>
      </c>
      <c r="E310" t="s">
        <v>114</v>
      </c>
      <c r="F310" t="s">
        <v>69</v>
      </c>
      <c r="G310" t="s">
        <v>220</v>
      </c>
      <c r="H310" t="s">
        <v>71</v>
      </c>
      <c r="I310">
        <v>7510319</v>
      </c>
      <c r="J310" t="s">
        <v>72</v>
      </c>
      <c r="K310" t="s">
        <v>1046</v>
      </c>
      <c r="L310" t="s">
        <v>74</v>
      </c>
      <c r="M310">
        <v>40</v>
      </c>
      <c r="R310" t="s">
        <v>65</v>
      </c>
      <c r="S310" t="s">
        <v>244</v>
      </c>
      <c r="T310">
        <v>249040000</v>
      </c>
      <c r="U310" s="16">
        <v>2313.6573081600004</v>
      </c>
      <c r="V310">
        <v>106460000</v>
      </c>
      <c r="W310" t="s">
        <v>1047</v>
      </c>
      <c r="X310" t="s">
        <v>89</v>
      </c>
      <c r="Y310" t="s">
        <v>81</v>
      </c>
      <c r="Z310" t="s">
        <v>90</v>
      </c>
      <c r="AA310" t="s">
        <v>82</v>
      </c>
      <c r="AB310" t="s">
        <v>1048</v>
      </c>
      <c r="AC310">
        <v>42129</v>
      </c>
      <c r="AD310">
        <v>5</v>
      </c>
      <c r="AE310">
        <v>2015</v>
      </c>
      <c r="AF310" t="s">
        <v>89</v>
      </c>
    </row>
    <row r="311" spans="1:32">
      <c r="A311">
        <v>1000058771</v>
      </c>
      <c r="B311" t="s">
        <v>65</v>
      </c>
      <c r="C311" t="s">
        <v>1049</v>
      </c>
      <c r="D311" t="s">
        <v>1050</v>
      </c>
      <c r="E311" t="s">
        <v>1051</v>
      </c>
      <c r="F311" t="s">
        <v>69</v>
      </c>
      <c r="G311" t="s">
        <v>220</v>
      </c>
      <c r="H311" t="s">
        <v>71</v>
      </c>
      <c r="I311">
        <v>0</v>
      </c>
      <c r="J311" t="s">
        <v>72</v>
      </c>
      <c r="K311" t="s">
        <v>243</v>
      </c>
      <c r="L311" t="s">
        <v>74</v>
      </c>
      <c r="M311">
        <v>18</v>
      </c>
      <c r="R311" t="s">
        <v>65</v>
      </c>
      <c r="S311" t="s">
        <v>305</v>
      </c>
      <c r="T311">
        <v>979200000</v>
      </c>
      <c r="U311" s="16">
        <v>9097.0656768000008</v>
      </c>
      <c r="V311">
        <v>228190000</v>
      </c>
      <c r="W311" t="s">
        <v>316</v>
      </c>
      <c r="X311" t="s">
        <v>79</v>
      </c>
      <c r="Y311" t="s">
        <v>80</v>
      </c>
      <c r="Z311" t="s">
        <v>81</v>
      </c>
      <c r="AA311" t="s">
        <v>82</v>
      </c>
      <c r="AB311" t="s">
        <v>1052</v>
      </c>
      <c r="AC311">
        <v>42166</v>
      </c>
      <c r="AD311">
        <v>6</v>
      </c>
      <c r="AE311">
        <v>2015</v>
      </c>
      <c r="AF311" t="s">
        <v>79</v>
      </c>
    </row>
    <row r="312" spans="1:32">
      <c r="A312">
        <v>1000058780</v>
      </c>
      <c r="B312" t="s">
        <v>65</v>
      </c>
      <c r="C312" t="s">
        <v>1053</v>
      </c>
      <c r="D312" t="s">
        <v>1050</v>
      </c>
      <c r="E312" t="s">
        <v>1051</v>
      </c>
      <c r="F312" t="s">
        <v>69</v>
      </c>
      <c r="G312" t="s">
        <v>220</v>
      </c>
      <c r="H312" t="s">
        <v>71</v>
      </c>
      <c r="I312">
        <v>0</v>
      </c>
      <c r="J312" t="s">
        <v>72</v>
      </c>
      <c r="K312" t="s">
        <v>243</v>
      </c>
      <c r="L312" t="s">
        <v>74</v>
      </c>
      <c r="M312">
        <v>19</v>
      </c>
      <c r="R312" t="s">
        <v>65</v>
      </c>
      <c r="S312" t="s">
        <v>305</v>
      </c>
      <c r="T312">
        <v>1147760000</v>
      </c>
      <c r="U312" s="16">
        <v>10663.039319040001</v>
      </c>
      <c r="V312">
        <v>387360000</v>
      </c>
      <c r="W312" t="s">
        <v>251</v>
      </c>
      <c r="X312" t="s">
        <v>79</v>
      </c>
      <c r="Y312" t="s">
        <v>80</v>
      </c>
      <c r="Z312" t="s">
        <v>81</v>
      </c>
      <c r="AA312" t="s">
        <v>82</v>
      </c>
      <c r="AB312" t="s">
        <v>1054</v>
      </c>
      <c r="AC312">
        <v>42166</v>
      </c>
      <c r="AD312">
        <v>6</v>
      </c>
      <c r="AE312">
        <v>2015</v>
      </c>
      <c r="AF312" t="s">
        <v>79</v>
      </c>
    </row>
    <row r="313" spans="1:32">
      <c r="A313">
        <v>1000058892</v>
      </c>
      <c r="B313" t="s">
        <v>65</v>
      </c>
      <c r="C313" t="s">
        <v>1055</v>
      </c>
      <c r="D313" t="s">
        <v>1056</v>
      </c>
      <c r="E313" t="s">
        <v>387</v>
      </c>
      <c r="F313" t="s">
        <v>388</v>
      </c>
      <c r="G313" t="s">
        <v>389</v>
      </c>
      <c r="H313" t="s">
        <v>390</v>
      </c>
      <c r="I313">
        <v>2840599</v>
      </c>
      <c r="J313" t="s">
        <v>72</v>
      </c>
      <c r="K313" t="s">
        <v>226</v>
      </c>
      <c r="L313" t="s">
        <v>74</v>
      </c>
      <c r="M313">
        <v>53</v>
      </c>
      <c r="N313" t="s">
        <v>103</v>
      </c>
      <c r="O313">
        <v>42549</v>
      </c>
      <c r="P313">
        <v>6</v>
      </c>
      <c r="Q313" s="16">
        <v>2016</v>
      </c>
      <c r="R313" t="s">
        <v>76</v>
      </c>
      <c r="S313" t="s">
        <v>824</v>
      </c>
      <c r="T313">
        <v>428240000</v>
      </c>
      <c r="U313" s="16">
        <v>3978.4797849600004</v>
      </c>
      <c r="V313">
        <v>537820000</v>
      </c>
      <c r="W313" t="s">
        <v>687</v>
      </c>
      <c r="X313" t="s">
        <v>79</v>
      </c>
      <c r="Y313" t="s">
        <v>81</v>
      </c>
      <c r="Z313" t="s">
        <v>81</v>
      </c>
      <c r="AA313" t="s">
        <v>82</v>
      </c>
      <c r="AB313" t="s">
        <v>1057</v>
      </c>
      <c r="AC313">
        <v>42171</v>
      </c>
      <c r="AD313">
        <v>6</v>
      </c>
      <c r="AE313">
        <v>2015</v>
      </c>
      <c r="AF313" t="s">
        <v>79</v>
      </c>
    </row>
    <row r="314" spans="1:32">
      <c r="A314">
        <v>1000058962</v>
      </c>
      <c r="B314" t="s">
        <v>76</v>
      </c>
      <c r="C314" t="s">
        <v>225</v>
      </c>
      <c r="D314" t="s">
        <v>225</v>
      </c>
      <c r="E314" t="s">
        <v>225</v>
      </c>
      <c r="F314" t="s">
        <v>225</v>
      </c>
      <c r="G314" t="s">
        <v>220</v>
      </c>
      <c r="H314" t="s">
        <v>71</v>
      </c>
      <c r="I314" t="s">
        <v>225</v>
      </c>
      <c r="J314" t="s">
        <v>72</v>
      </c>
      <c r="K314" t="s">
        <v>243</v>
      </c>
      <c r="L314" t="s">
        <v>74</v>
      </c>
      <c r="R314" t="s">
        <v>65</v>
      </c>
      <c r="S314" t="s">
        <v>225</v>
      </c>
      <c r="T314">
        <v>3720443300</v>
      </c>
      <c r="U314" s="16">
        <v>34564.049271763201</v>
      </c>
      <c r="V314">
        <v>407940000</v>
      </c>
      <c r="W314" t="s">
        <v>251</v>
      </c>
      <c r="X314" t="s">
        <v>79</v>
      </c>
      <c r="Y314" t="s">
        <v>80</v>
      </c>
      <c r="Z314" t="s">
        <v>81</v>
      </c>
      <c r="AA314" t="s">
        <v>82</v>
      </c>
      <c r="AB314" t="s">
        <v>225</v>
      </c>
      <c r="AC314">
        <v>42173</v>
      </c>
      <c r="AD314">
        <v>6</v>
      </c>
      <c r="AE314">
        <v>2015</v>
      </c>
      <c r="AF314" t="s">
        <v>79</v>
      </c>
    </row>
    <row r="315" spans="1:32">
      <c r="A315">
        <v>1000059187</v>
      </c>
      <c r="B315" t="s">
        <v>65</v>
      </c>
      <c r="C315" t="s">
        <v>1058</v>
      </c>
      <c r="D315" t="s">
        <v>1059</v>
      </c>
      <c r="E315" t="s">
        <v>1060</v>
      </c>
      <c r="F315" t="s">
        <v>69</v>
      </c>
      <c r="G315" t="s">
        <v>220</v>
      </c>
      <c r="H315" t="s">
        <v>71</v>
      </c>
      <c r="I315">
        <v>7630419</v>
      </c>
      <c r="J315" t="s">
        <v>72</v>
      </c>
      <c r="K315" t="s">
        <v>243</v>
      </c>
      <c r="L315" t="s">
        <v>74</v>
      </c>
      <c r="M315">
        <v>61</v>
      </c>
      <c r="N315" t="s">
        <v>75</v>
      </c>
      <c r="O315">
        <v>42814</v>
      </c>
      <c r="P315">
        <v>3</v>
      </c>
      <c r="Q315" s="16">
        <v>2017</v>
      </c>
      <c r="R315" t="s">
        <v>76</v>
      </c>
      <c r="S315" t="s">
        <v>305</v>
      </c>
      <c r="T315">
        <v>1517370000</v>
      </c>
      <c r="U315" s="16">
        <v>14096.828580480002</v>
      </c>
      <c r="V315">
        <v>501440000</v>
      </c>
      <c r="W315" t="s">
        <v>251</v>
      </c>
      <c r="X315" t="s">
        <v>79</v>
      </c>
      <c r="Y315" t="s">
        <v>80</v>
      </c>
      <c r="Z315" t="s">
        <v>81</v>
      </c>
      <c r="AA315" t="s">
        <v>82</v>
      </c>
      <c r="AB315" t="s">
        <v>1061</v>
      </c>
      <c r="AC315">
        <v>42178</v>
      </c>
      <c r="AD315">
        <v>6</v>
      </c>
      <c r="AE315">
        <v>2015</v>
      </c>
      <c r="AF315" t="s">
        <v>79</v>
      </c>
    </row>
    <row r="316" spans="1:32">
      <c r="A316">
        <v>1000059310</v>
      </c>
      <c r="B316" t="s">
        <v>65</v>
      </c>
      <c r="C316" t="s">
        <v>1062</v>
      </c>
      <c r="D316" t="s">
        <v>1063</v>
      </c>
      <c r="E316" t="s">
        <v>292</v>
      </c>
      <c r="F316" t="s">
        <v>69</v>
      </c>
      <c r="G316" t="s">
        <v>220</v>
      </c>
      <c r="H316" t="s">
        <v>71</v>
      </c>
      <c r="I316">
        <v>7500000</v>
      </c>
      <c r="J316" t="s">
        <v>72</v>
      </c>
      <c r="K316" t="s">
        <v>243</v>
      </c>
      <c r="L316" t="s">
        <v>74</v>
      </c>
      <c r="R316" t="s">
        <v>65</v>
      </c>
      <c r="S316" t="s">
        <v>288</v>
      </c>
      <c r="T316">
        <v>977500000</v>
      </c>
      <c r="U316" s="16">
        <v>9081.2721600000004</v>
      </c>
      <c r="W316" t="s">
        <v>251</v>
      </c>
      <c r="X316" t="s">
        <v>79</v>
      </c>
      <c r="Y316" t="s">
        <v>80</v>
      </c>
      <c r="Z316" t="s">
        <v>81</v>
      </c>
      <c r="AA316" t="s">
        <v>82</v>
      </c>
      <c r="AB316" t="s">
        <v>1064</v>
      </c>
      <c r="AC316">
        <v>42180</v>
      </c>
      <c r="AD316">
        <v>6</v>
      </c>
      <c r="AE316">
        <v>2015</v>
      </c>
      <c r="AF316" t="s">
        <v>79</v>
      </c>
    </row>
    <row r="317" spans="1:32">
      <c r="A317">
        <v>1000059312</v>
      </c>
      <c r="B317" t="s">
        <v>65</v>
      </c>
      <c r="C317" t="s">
        <v>711</v>
      </c>
      <c r="D317" t="s">
        <v>1065</v>
      </c>
      <c r="E317" t="s">
        <v>114</v>
      </c>
      <c r="F317" t="s">
        <v>69</v>
      </c>
      <c r="G317" t="s">
        <v>220</v>
      </c>
      <c r="H317" t="s">
        <v>71</v>
      </c>
      <c r="I317">
        <v>7560824</v>
      </c>
      <c r="J317" t="s">
        <v>72</v>
      </c>
      <c r="K317" t="s">
        <v>226</v>
      </c>
      <c r="L317" t="s">
        <v>74</v>
      </c>
      <c r="M317">
        <v>45</v>
      </c>
      <c r="N317" t="s">
        <v>202</v>
      </c>
      <c r="O317">
        <v>43215</v>
      </c>
      <c r="P317">
        <v>4</v>
      </c>
      <c r="Q317" s="16">
        <v>2018</v>
      </c>
      <c r="R317" t="s">
        <v>76</v>
      </c>
      <c r="S317" t="s">
        <v>262</v>
      </c>
      <c r="T317">
        <v>1158625100</v>
      </c>
      <c r="U317" s="16">
        <v>10763.979401030401</v>
      </c>
      <c r="V317">
        <v>387010000</v>
      </c>
      <c r="W317" t="s">
        <v>367</v>
      </c>
      <c r="X317" t="s">
        <v>98</v>
      </c>
      <c r="Y317" t="s">
        <v>171</v>
      </c>
      <c r="Z317" t="s">
        <v>98</v>
      </c>
      <c r="AA317" t="s">
        <v>98</v>
      </c>
      <c r="AB317" t="s">
        <v>1066</v>
      </c>
      <c r="AC317">
        <v>42180</v>
      </c>
      <c r="AD317">
        <v>6</v>
      </c>
      <c r="AE317">
        <v>2015</v>
      </c>
      <c r="AF317" t="s">
        <v>98</v>
      </c>
    </row>
    <row r="318" spans="1:32">
      <c r="A318">
        <v>1000060478</v>
      </c>
      <c r="B318" t="s">
        <v>65</v>
      </c>
      <c r="C318" t="s">
        <v>1067</v>
      </c>
      <c r="D318" t="s">
        <v>1068</v>
      </c>
      <c r="E318" t="s">
        <v>1069</v>
      </c>
      <c r="F318" t="s">
        <v>1070</v>
      </c>
      <c r="G318" t="s">
        <v>394</v>
      </c>
      <c r="H318" t="s">
        <v>395</v>
      </c>
      <c r="I318">
        <v>3840341</v>
      </c>
      <c r="J318" t="s">
        <v>72</v>
      </c>
      <c r="K318" t="s">
        <v>226</v>
      </c>
      <c r="L318" t="s">
        <v>74</v>
      </c>
      <c r="M318">
        <v>48</v>
      </c>
      <c r="R318" t="s">
        <v>65</v>
      </c>
      <c r="S318" t="s">
        <v>836</v>
      </c>
      <c r="T318">
        <v>146214600</v>
      </c>
      <c r="U318" s="16">
        <v>1358.3780832384002</v>
      </c>
      <c r="V318">
        <v>270340000</v>
      </c>
      <c r="W318" t="s">
        <v>687</v>
      </c>
      <c r="X318" t="s">
        <v>79</v>
      </c>
      <c r="Y318" t="s">
        <v>81</v>
      </c>
      <c r="Z318" t="s">
        <v>81</v>
      </c>
      <c r="AA318" t="s">
        <v>82</v>
      </c>
      <c r="AB318" t="s">
        <v>948</v>
      </c>
      <c r="AC318">
        <v>42221</v>
      </c>
      <c r="AD318">
        <v>8</v>
      </c>
      <c r="AE318">
        <v>2015</v>
      </c>
      <c r="AF318" t="s">
        <v>79</v>
      </c>
    </row>
    <row r="319" spans="1:32">
      <c r="A319">
        <v>1000061533</v>
      </c>
      <c r="B319" t="s">
        <v>65</v>
      </c>
      <c r="C319" t="s">
        <v>1071</v>
      </c>
      <c r="D319" t="s">
        <v>1072</v>
      </c>
      <c r="E319" t="s">
        <v>114</v>
      </c>
      <c r="F319" t="s">
        <v>69</v>
      </c>
      <c r="G319" t="s">
        <v>220</v>
      </c>
      <c r="H319" t="s">
        <v>71</v>
      </c>
      <c r="I319">
        <v>7561127</v>
      </c>
      <c r="J319" t="s">
        <v>72</v>
      </c>
      <c r="K319" t="s">
        <v>226</v>
      </c>
      <c r="L319" t="s">
        <v>74</v>
      </c>
      <c r="M319">
        <v>58</v>
      </c>
      <c r="N319" t="s">
        <v>103</v>
      </c>
      <c r="O319">
        <v>42975</v>
      </c>
      <c r="P319">
        <v>8</v>
      </c>
      <c r="Q319" s="16">
        <v>2017</v>
      </c>
      <c r="R319" t="s">
        <v>76</v>
      </c>
      <c r="S319" t="s">
        <v>244</v>
      </c>
      <c r="T319">
        <v>691868000</v>
      </c>
      <c r="U319" s="16">
        <v>6427.6640478720001</v>
      </c>
      <c r="V319">
        <v>236490000</v>
      </c>
      <c r="W319" t="s">
        <v>367</v>
      </c>
      <c r="X319" t="s">
        <v>98</v>
      </c>
      <c r="Y319" t="s">
        <v>171</v>
      </c>
      <c r="Z319" t="s">
        <v>98</v>
      </c>
      <c r="AA319" t="s">
        <v>98</v>
      </c>
      <c r="AB319" t="s">
        <v>1073</v>
      </c>
      <c r="AC319">
        <v>42247</v>
      </c>
      <c r="AD319">
        <v>8</v>
      </c>
      <c r="AE319">
        <v>2015</v>
      </c>
      <c r="AF319" t="s">
        <v>98</v>
      </c>
    </row>
    <row r="320" spans="1:32">
      <c r="A320">
        <v>1000061582</v>
      </c>
      <c r="B320" t="s">
        <v>65</v>
      </c>
      <c r="C320" t="s">
        <v>1074</v>
      </c>
      <c r="D320" t="s">
        <v>1075</v>
      </c>
      <c r="E320" t="s">
        <v>1076</v>
      </c>
      <c r="F320" t="s">
        <v>95</v>
      </c>
      <c r="G320" t="s">
        <v>277</v>
      </c>
      <c r="H320" t="s">
        <v>278</v>
      </c>
      <c r="I320">
        <v>2260523</v>
      </c>
      <c r="J320" t="s">
        <v>72</v>
      </c>
      <c r="K320" t="s">
        <v>226</v>
      </c>
      <c r="L320" t="s">
        <v>74</v>
      </c>
      <c r="M320">
        <v>40</v>
      </c>
      <c r="R320" t="s">
        <v>65</v>
      </c>
      <c r="S320" t="s">
        <v>836</v>
      </c>
      <c r="T320">
        <v>262151100</v>
      </c>
      <c r="U320" s="16">
        <v>2435.4634129344004</v>
      </c>
      <c r="V320">
        <v>163870000</v>
      </c>
      <c r="W320" t="s">
        <v>687</v>
      </c>
      <c r="X320" t="s">
        <v>79</v>
      </c>
      <c r="Y320" t="s">
        <v>81</v>
      </c>
      <c r="Z320" t="s">
        <v>81</v>
      </c>
      <c r="AA320" t="s">
        <v>82</v>
      </c>
      <c r="AB320" t="s">
        <v>837</v>
      </c>
      <c r="AC320">
        <v>42249</v>
      </c>
      <c r="AD320">
        <v>9</v>
      </c>
      <c r="AE320">
        <v>2015</v>
      </c>
      <c r="AF320" t="s">
        <v>79</v>
      </c>
    </row>
    <row r="321" spans="1:32">
      <c r="A321">
        <v>1000061607</v>
      </c>
      <c r="B321" t="s">
        <v>65</v>
      </c>
      <c r="C321" t="s">
        <v>1077</v>
      </c>
      <c r="D321" t="s">
        <v>1078</v>
      </c>
      <c r="E321" t="s">
        <v>1079</v>
      </c>
      <c r="F321" t="s">
        <v>69</v>
      </c>
      <c r="G321" t="s">
        <v>220</v>
      </c>
      <c r="H321" t="s">
        <v>71</v>
      </c>
      <c r="I321">
        <v>9580000</v>
      </c>
      <c r="J321" t="s">
        <v>72</v>
      </c>
      <c r="K321" t="s">
        <v>226</v>
      </c>
      <c r="L321" t="s">
        <v>74</v>
      </c>
      <c r="M321">
        <v>49</v>
      </c>
      <c r="R321" t="s">
        <v>65</v>
      </c>
      <c r="S321" t="s">
        <v>824</v>
      </c>
      <c r="T321">
        <v>493941700</v>
      </c>
      <c r="U321" s="16">
        <v>4588.8685512768006</v>
      </c>
      <c r="V321">
        <v>352840000</v>
      </c>
      <c r="W321" t="s">
        <v>687</v>
      </c>
      <c r="X321" t="s">
        <v>79</v>
      </c>
      <c r="Y321" t="s">
        <v>81</v>
      </c>
      <c r="Z321" t="s">
        <v>81</v>
      </c>
      <c r="AA321" t="s">
        <v>82</v>
      </c>
      <c r="AB321" t="s">
        <v>1080</v>
      </c>
      <c r="AC321">
        <v>42249</v>
      </c>
      <c r="AD321">
        <v>9</v>
      </c>
      <c r="AE321">
        <v>2015</v>
      </c>
      <c r="AF321" t="s">
        <v>79</v>
      </c>
    </row>
    <row r="322" spans="1:32">
      <c r="A322">
        <v>1000061796</v>
      </c>
      <c r="B322" t="s">
        <v>76</v>
      </c>
      <c r="C322" t="s">
        <v>225</v>
      </c>
      <c r="D322" t="s">
        <v>225</v>
      </c>
      <c r="E322" t="s">
        <v>225</v>
      </c>
      <c r="F322" t="s">
        <v>225</v>
      </c>
      <c r="G322" t="s">
        <v>255</v>
      </c>
      <c r="H322" t="s">
        <v>256</v>
      </c>
      <c r="I322" t="s">
        <v>225</v>
      </c>
      <c r="J322" t="s">
        <v>72</v>
      </c>
      <c r="K322" t="s">
        <v>226</v>
      </c>
      <c r="L322" t="s">
        <v>74</v>
      </c>
      <c r="M322">
        <v>44</v>
      </c>
      <c r="R322" t="s">
        <v>65</v>
      </c>
      <c r="S322" t="s">
        <v>225</v>
      </c>
      <c r="T322">
        <v>454191500</v>
      </c>
      <c r="U322" s="16">
        <v>4219.5771092160003</v>
      </c>
      <c r="V322">
        <v>413740000</v>
      </c>
      <c r="W322" t="s">
        <v>687</v>
      </c>
      <c r="X322" t="s">
        <v>79</v>
      </c>
      <c r="Y322" t="s">
        <v>81</v>
      </c>
      <c r="Z322" t="s">
        <v>81</v>
      </c>
      <c r="AA322" t="s">
        <v>82</v>
      </c>
      <c r="AB322" t="s">
        <v>225</v>
      </c>
      <c r="AC322">
        <v>42258</v>
      </c>
      <c r="AD322">
        <v>9</v>
      </c>
      <c r="AE322">
        <v>2015</v>
      </c>
      <c r="AF322" t="s">
        <v>79</v>
      </c>
    </row>
    <row r="323" spans="1:32">
      <c r="A323">
        <v>1000061906</v>
      </c>
      <c r="B323" t="s">
        <v>65</v>
      </c>
      <c r="C323" t="s">
        <v>1081</v>
      </c>
      <c r="D323" t="s">
        <v>1082</v>
      </c>
      <c r="E323" t="s">
        <v>114</v>
      </c>
      <c r="F323" t="s">
        <v>69</v>
      </c>
      <c r="G323" t="s">
        <v>220</v>
      </c>
      <c r="H323" t="s">
        <v>71</v>
      </c>
      <c r="I323">
        <v>8330179</v>
      </c>
      <c r="J323" t="s">
        <v>72</v>
      </c>
      <c r="K323" t="s">
        <v>300</v>
      </c>
      <c r="L323" t="s">
        <v>201</v>
      </c>
      <c r="M323">
        <v>64</v>
      </c>
      <c r="N323" t="s">
        <v>75</v>
      </c>
      <c r="O323">
        <v>42794</v>
      </c>
      <c r="P323">
        <v>2</v>
      </c>
      <c r="Q323" s="16">
        <v>2017</v>
      </c>
      <c r="R323" t="s">
        <v>76</v>
      </c>
      <c r="S323" t="s">
        <v>501</v>
      </c>
      <c r="T323">
        <v>1294515200</v>
      </c>
      <c r="U323" s="16">
        <v>12026.439740620801</v>
      </c>
      <c r="W323" t="s">
        <v>301</v>
      </c>
      <c r="X323" t="s">
        <v>79</v>
      </c>
      <c r="Y323" t="s">
        <v>80</v>
      </c>
      <c r="Z323" t="s">
        <v>81</v>
      </c>
      <c r="AA323" t="s">
        <v>82</v>
      </c>
      <c r="AB323" t="s">
        <v>1083</v>
      </c>
      <c r="AC323">
        <v>42263</v>
      </c>
      <c r="AD323">
        <v>9</v>
      </c>
      <c r="AE323">
        <v>2015</v>
      </c>
      <c r="AF323" t="s">
        <v>79</v>
      </c>
    </row>
    <row r="324" spans="1:32">
      <c r="A324">
        <v>1000061983</v>
      </c>
      <c r="B324" t="s">
        <v>65</v>
      </c>
      <c r="C324" t="s">
        <v>1084</v>
      </c>
      <c r="D324" t="s">
        <v>1085</v>
      </c>
      <c r="E324" t="s">
        <v>114</v>
      </c>
      <c r="F324" t="s">
        <v>69</v>
      </c>
      <c r="G324" t="s">
        <v>220</v>
      </c>
      <c r="H324" t="s">
        <v>71</v>
      </c>
      <c r="I324">
        <v>7561160</v>
      </c>
      <c r="J324" t="s">
        <v>72</v>
      </c>
      <c r="K324" t="s">
        <v>639</v>
      </c>
      <c r="L324" t="s">
        <v>201</v>
      </c>
      <c r="M324">
        <v>45</v>
      </c>
      <c r="N324" t="s">
        <v>202</v>
      </c>
      <c r="O324">
        <v>42464</v>
      </c>
      <c r="P324">
        <v>4</v>
      </c>
      <c r="Q324" s="16">
        <v>2016</v>
      </c>
      <c r="R324" t="s">
        <v>76</v>
      </c>
      <c r="S324" t="s">
        <v>250</v>
      </c>
      <c r="T324">
        <v>12590000</v>
      </c>
      <c r="U324" s="16">
        <v>116.96492736</v>
      </c>
      <c r="W324" t="s">
        <v>1086</v>
      </c>
      <c r="X324" t="s">
        <v>105</v>
      </c>
      <c r="Y324" t="s">
        <v>80</v>
      </c>
      <c r="Z324" t="s">
        <v>106</v>
      </c>
      <c r="AA324" t="s">
        <v>106</v>
      </c>
      <c r="AB324" t="s">
        <v>1087</v>
      </c>
      <c r="AC324">
        <v>42265</v>
      </c>
      <c r="AD324">
        <v>9</v>
      </c>
      <c r="AE324">
        <v>2015</v>
      </c>
      <c r="AF324" t="s">
        <v>105</v>
      </c>
    </row>
    <row r="325" spans="1:32">
      <c r="A325">
        <v>1000061986</v>
      </c>
      <c r="B325" t="s">
        <v>65</v>
      </c>
      <c r="C325" t="s">
        <v>1088</v>
      </c>
      <c r="D325" t="s">
        <v>1089</v>
      </c>
      <c r="E325" t="s">
        <v>114</v>
      </c>
      <c r="F325" t="s">
        <v>69</v>
      </c>
      <c r="G325" t="s">
        <v>220</v>
      </c>
      <c r="H325" t="s">
        <v>71</v>
      </c>
      <c r="I325">
        <v>7640538</v>
      </c>
      <c r="J325" t="s">
        <v>72</v>
      </c>
      <c r="K325" t="s">
        <v>639</v>
      </c>
      <c r="L325" t="s">
        <v>201</v>
      </c>
      <c r="M325">
        <v>46</v>
      </c>
      <c r="N325" t="s">
        <v>202</v>
      </c>
      <c r="O325">
        <v>42472</v>
      </c>
      <c r="P325">
        <v>4</v>
      </c>
      <c r="Q325" s="16">
        <v>2016</v>
      </c>
      <c r="R325" t="s">
        <v>76</v>
      </c>
      <c r="S325" t="s">
        <v>250</v>
      </c>
      <c r="T325">
        <v>19380000</v>
      </c>
      <c r="U325" s="16">
        <v>180.04609152</v>
      </c>
      <c r="W325" t="s">
        <v>1086</v>
      </c>
      <c r="X325" t="s">
        <v>105</v>
      </c>
      <c r="Y325" t="s">
        <v>80</v>
      </c>
      <c r="Z325" t="s">
        <v>106</v>
      </c>
      <c r="AA325" t="s">
        <v>106</v>
      </c>
      <c r="AB325" t="s">
        <v>1087</v>
      </c>
      <c r="AC325">
        <v>42265</v>
      </c>
      <c r="AD325">
        <v>9</v>
      </c>
      <c r="AE325">
        <v>2015</v>
      </c>
      <c r="AF325" t="s">
        <v>105</v>
      </c>
    </row>
    <row r="326" spans="1:32">
      <c r="A326">
        <v>1000062026</v>
      </c>
      <c r="B326" t="s">
        <v>65</v>
      </c>
      <c r="C326" t="s">
        <v>1090</v>
      </c>
      <c r="D326" t="s">
        <v>1091</v>
      </c>
      <c r="E326" t="s">
        <v>118</v>
      </c>
      <c r="F326" t="s">
        <v>119</v>
      </c>
      <c r="G326" t="s">
        <v>255</v>
      </c>
      <c r="H326" t="s">
        <v>256</v>
      </c>
      <c r="I326">
        <v>0</v>
      </c>
      <c r="J326" t="s">
        <v>72</v>
      </c>
      <c r="K326" t="s">
        <v>226</v>
      </c>
      <c r="L326" t="s">
        <v>74</v>
      </c>
      <c r="M326">
        <v>55</v>
      </c>
      <c r="R326" t="s">
        <v>65</v>
      </c>
      <c r="S326" t="s">
        <v>836</v>
      </c>
      <c r="T326">
        <v>372230000</v>
      </c>
      <c r="U326" s="16">
        <v>3458.1298579200002</v>
      </c>
      <c r="V326">
        <v>519680000</v>
      </c>
      <c r="W326" t="s">
        <v>687</v>
      </c>
      <c r="X326" t="s">
        <v>79</v>
      </c>
      <c r="Y326" t="s">
        <v>81</v>
      </c>
      <c r="Z326" t="s">
        <v>81</v>
      </c>
      <c r="AA326" t="s">
        <v>82</v>
      </c>
      <c r="AB326" t="s">
        <v>948</v>
      </c>
      <c r="AC326">
        <v>42268</v>
      </c>
      <c r="AD326">
        <v>9</v>
      </c>
      <c r="AE326">
        <v>2015</v>
      </c>
      <c r="AF326" t="s">
        <v>79</v>
      </c>
    </row>
    <row r="327" spans="1:32">
      <c r="A327">
        <v>1000062034</v>
      </c>
      <c r="B327" t="s">
        <v>65</v>
      </c>
      <c r="C327" t="s">
        <v>1092</v>
      </c>
      <c r="D327" t="s">
        <v>1092</v>
      </c>
      <c r="E327" t="s">
        <v>114</v>
      </c>
      <c r="F327" t="s">
        <v>69</v>
      </c>
      <c r="G327" t="s">
        <v>220</v>
      </c>
      <c r="H327" t="s">
        <v>71</v>
      </c>
      <c r="I327">
        <v>7630429</v>
      </c>
      <c r="J327" t="s">
        <v>72</v>
      </c>
      <c r="K327" t="s">
        <v>243</v>
      </c>
      <c r="L327" t="s">
        <v>74</v>
      </c>
      <c r="R327" t="s">
        <v>65</v>
      </c>
      <c r="S327" t="s">
        <v>288</v>
      </c>
      <c r="T327">
        <v>614700000</v>
      </c>
      <c r="U327" s="16">
        <v>5710.7498688000005</v>
      </c>
      <c r="W327" t="s">
        <v>251</v>
      </c>
      <c r="X327" t="s">
        <v>79</v>
      </c>
      <c r="Y327" t="s">
        <v>80</v>
      </c>
      <c r="Z327" t="s">
        <v>81</v>
      </c>
      <c r="AA327" t="s">
        <v>82</v>
      </c>
      <c r="AB327" t="s">
        <v>1093</v>
      </c>
      <c r="AC327">
        <v>42268</v>
      </c>
      <c r="AD327">
        <v>9</v>
      </c>
      <c r="AE327">
        <v>2015</v>
      </c>
      <c r="AF327" t="s">
        <v>79</v>
      </c>
    </row>
    <row r="328" spans="1:32">
      <c r="A328">
        <v>1000062124</v>
      </c>
      <c r="B328" t="s">
        <v>65</v>
      </c>
      <c r="C328" t="s">
        <v>1094</v>
      </c>
      <c r="D328" t="s">
        <v>1095</v>
      </c>
      <c r="E328" t="s">
        <v>1096</v>
      </c>
      <c r="F328" t="s">
        <v>551</v>
      </c>
      <c r="G328" t="s">
        <v>552</v>
      </c>
      <c r="H328" t="s">
        <v>553</v>
      </c>
      <c r="I328">
        <v>0</v>
      </c>
      <c r="J328" t="s">
        <v>72</v>
      </c>
      <c r="K328" t="s">
        <v>1097</v>
      </c>
      <c r="L328" t="s">
        <v>74</v>
      </c>
      <c r="R328" t="s">
        <v>65</v>
      </c>
      <c r="S328" t="s">
        <v>501</v>
      </c>
      <c r="T328">
        <v>71500000</v>
      </c>
      <c r="U328" s="16">
        <v>664.25673600000005</v>
      </c>
      <c r="W328" t="s">
        <v>658</v>
      </c>
      <c r="X328" t="s">
        <v>98</v>
      </c>
      <c r="Y328" t="s">
        <v>80</v>
      </c>
      <c r="Z328" t="s">
        <v>98</v>
      </c>
      <c r="AA328" t="s">
        <v>98</v>
      </c>
      <c r="AB328" t="s">
        <v>981</v>
      </c>
      <c r="AC328">
        <v>42271</v>
      </c>
      <c r="AD328">
        <v>9</v>
      </c>
      <c r="AE328">
        <v>2015</v>
      </c>
      <c r="AF328" t="s">
        <v>98</v>
      </c>
    </row>
    <row r="329" spans="1:32">
      <c r="A329">
        <v>1000062451</v>
      </c>
      <c r="B329" t="s">
        <v>65</v>
      </c>
      <c r="C329" t="s">
        <v>1098</v>
      </c>
      <c r="D329" t="s">
        <v>1099</v>
      </c>
      <c r="E329" t="s">
        <v>1100</v>
      </c>
      <c r="F329" t="s">
        <v>1070</v>
      </c>
      <c r="G329" t="s">
        <v>394</v>
      </c>
      <c r="H329" t="s">
        <v>395</v>
      </c>
      <c r="I329">
        <v>3800686</v>
      </c>
      <c r="J329" t="s">
        <v>72</v>
      </c>
      <c r="K329" t="s">
        <v>226</v>
      </c>
      <c r="L329" t="s">
        <v>74</v>
      </c>
      <c r="M329">
        <v>54</v>
      </c>
      <c r="R329" t="s">
        <v>65</v>
      </c>
      <c r="S329" t="s">
        <v>836</v>
      </c>
      <c r="T329">
        <v>933007400</v>
      </c>
      <c r="U329" s="16">
        <v>8667.9223802495999</v>
      </c>
      <c r="V329">
        <v>478990000</v>
      </c>
      <c r="W329" t="s">
        <v>687</v>
      </c>
      <c r="X329" t="s">
        <v>79</v>
      </c>
      <c r="Y329" t="s">
        <v>81</v>
      </c>
      <c r="Z329" t="s">
        <v>81</v>
      </c>
      <c r="AA329" t="s">
        <v>82</v>
      </c>
      <c r="AB329" t="s">
        <v>948</v>
      </c>
      <c r="AC329">
        <v>42279</v>
      </c>
      <c r="AD329">
        <v>10</v>
      </c>
      <c r="AE329">
        <v>2015</v>
      </c>
      <c r="AF329" t="s">
        <v>79</v>
      </c>
    </row>
    <row r="330" spans="1:32">
      <c r="A330">
        <v>1000062464</v>
      </c>
      <c r="B330" t="s">
        <v>65</v>
      </c>
      <c r="C330" t="s">
        <v>1101</v>
      </c>
      <c r="D330" t="s">
        <v>1102</v>
      </c>
      <c r="E330" t="s">
        <v>114</v>
      </c>
      <c r="F330" t="s">
        <v>69</v>
      </c>
      <c r="G330" t="s">
        <v>220</v>
      </c>
      <c r="H330" t="s">
        <v>71</v>
      </c>
      <c r="I330">
        <v>0</v>
      </c>
      <c r="J330" t="s">
        <v>72</v>
      </c>
      <c r="K330" t="s">
        <v>226</v>
      </c>
      <c r="L330" t="s">
        <v>74</v>
      </c>
      <c r="R330" t="s">
        <v>65</v>
      </c>
      <c r="S330" t="s">
        <v>244</v>
      </c>
      <c r="T330">
        <v>1183300000</v>
      </c>
      <c r="U330" s="16">
        <v>10993.216723200001</v>
      </c>
      <c r="V330" t="s">
        <v>462</v>
      </c>
      <c r="W330" t="s">
        <v>284</v>
      </c>
      <c r="X330" t="s">
        <v>165</v>
      </c>
      <c r="Y330" t="s">
        <v>80</v>
      </c>
      <c r="Z330" t="s">
        <v>166</v>
      </c>
      <c r="AA330" t="s">
        <v>82</v>
      </c>
      <c r="AB330" t="s">
        <v>1103</v>
      </c>
      <c r="AC330">
        <v>42279</v>
      </c>
      <c r="AD330">
        <v>10</v>
      </c>
      <c r="AE330">
        <v>2015</v>
      </c>
      <c r="AF330" t="s">
        <v>165</v>
      </c>
    </row>
    <row r="331" spans="1:32">
      <c r="A331">
        <v>1000062479</v>
      </c>
      <c r="B331" t="s">
        <v>65</v>
      </c>
      <c r="C331" t="s">
        <v>1104</v>
      </c>
      <c r="D331" t="s">
        <v>1105</v>
      </c>
      <c r="E331" t="s">
        <v>1106</v>
      </c>
      <c r="F331" t="s">
        <v>152</v>
      </c>
      <c r="G331" t="s">
        <v>267</v>
      </c>
      <c r="H331" t="s">
        <v>268</v>
      </c>
      <c r="I331">
        <v>6350000</v>
      </c>
      <c r="J331" t="s">
        <v>72</v>
      </c>
      <c r="K331" t="s">
        <v>226</v>
      </c>
      <c r="L331" t="s">
        <v>74</v>
      </c>
      <c r="M331">
        <v>20</v>
      </c>
      <c r="R331" t="s">
        <v>65</v>
      </c>
      <c r="S331" t="s">
        <v>238</v>
      </c>
      <c r="T331">
        <v>285012600</v>
      </c>
      <c r="U331" s="16">
        <v>2647.8536978304001</v>
      </c>
      <c r="V331">
        <v>2416510000</v>
      </c>
      <c r="W331" t="s">
        <v>251</v>
      </c>
      <c r="X331" t="s">
        <v>79</v>
      </c>
      <c r="Y331" t="s">
        <v>80</v>
      </c>
      <c r="Z331" t="s">
        <v>81</v>
      </c>
      <c r="AA331" t="s">
        <v>82</v>
      </c>
      <c r="AB331" t="s">
        <v>1107</v>
      </c>
      <c r="AC331">
        <v>42282</v>
      </c>
      <c r="AD331">
        <v>10</v>
      </c>
      <c r="AE331">
        <v>2015</v>
      </c>
      <c r="AF331" t="s">
        <v>79</v>
      </c>
    </row>
    <row r="332" spans="1:32">
      <c r="A332">
        <v>1000062626</v>
      </c>
      <c r="B332" t="s">
        <v>65</v>
      </c>
      <c r="C332" t="s">
        <v>1108</v>
      </c>
      <c r="D332" t="s">
        <v>1109</v>
      </c>
      <c r="E332" t="s">
        <v>276</v>
      </c>
      <c r="F332" t="s">
        <v>95</v>
      </c>
      <c r="G332" t="s">
        <v>277</v>
      </c>
      <c r="H332" t="s">
        <v>278</v>
      </c>
      <c r="I332">
        <v>0</v>
      </c>
      <c r="J332" t="s">
        <v>72</v>
      </c>
      <c r="K332" t="s">
        <v>300</v>
      </c>
      <c r="L332" t="s">
        <v>201</v>
      </c>
      <c r="M332">
        <v>54</v>
      </c>
      <c r="N332" t="s">
        <v>103</v>
      </c>
      <c r="O332">
        <v>42986</v>
      </c>
      <c r="P332">
        <v>9</v>
      </c>
      <c r="Q332" s="16">
        <v>2017</v>
      </c>
      <c r="R332" t="s">
        <v>76</v>
      </c>
      <c r="S332" t="s">
        <v>244</v>
      </c>
      <c r="T332">
        <v>249572000</v>
      </c>
      <c r="U332" s="16">
        <v>2318.5997498880001</v>
      </c>
      <c r="W332" t="s">
        <v>1047</v>
      </c>
      <c r="X332" t="s">
        <v>89</v>
      </c>
      <c r="Y332" t="s">
        <v>81</v>
      </c>
      <c r="Z332" t="s">
        <v>90</v>
      </c>
      <c r="AA332" t="s">
        <v>82</v>
      </c>
      <c r="AB332" t="s">
        <v>1110</v>
      </c>
      <c r="AC332">
        <v>42286</v>
      </c>
      <c r="AD332">
        <v>10</v>
      </c>
      <c r="AE332">
        <v>2015</v>
      </c>
      <c r="AF332" t="s">
        <v>89</v>
      </c>
    </row>
    <row r="333" spans="1:32">
      <c r="A333">
        <v>1000062948</v>
      </c>
      <c r="B333" t="s">
        <v>76</v>
      </c>
      <c r="C333" t="s">
        <v>225</v>
      </c>
      <c r="D333" t="s">
        <v>225</v>
      </c>
      <c r="E333" t="s">
        <v>225</v>
      </c>
      <c r="F333" t="s">
        <v>225</v>
      </c>
      <c r="G333" t="s">
        <v>220</v>
      </c>
      <c r="H333" t="s">
        <v>71</v>
      </c>
      <c r="I333" t="s">
        <v>225</v>
      </c>
      <c r="J333" t="s">
        <v>72</v>
      </c>
      <c r="K333" t="s">
        <v>243</v>
      </c>
      <c r="L333" t="s">
        <v>74</v>
      </c>
      <c r="R333" t="s">
        <v>65</v>
      </c>
      <c r="S333" t="s">
        <v>225</v>
      </c>
      <c r="T333">
        <v>7959117000</v>
      </c>
      <c r="U333" s="16">
        <v>73942.616501568002</v>
      </c>
      <c r="V333">
        <v>4424420000</v>
      </c>
      <c r="W333" t="s">
        <v>543</v>
      </c>
      <c r="X333" t="s">
        <v>105</v>
      </c>
      <c r="Y333" t="s">
        <v>80</v>
      </c>
      <c r="Z333" t="s">
        <v>135</v>
      </c>
      <c r="AA333" t="s">
        <v>106</v>
      </c>
      <c r="AB333" t="s">
        <v>225</v>
      </c>
      <c r="AC333">
        <v>42293</v>
      </c>
      <c r="AD333">
        <v>10</v>
      </c>
      <c r="AE333">
        <v>2015</v>
      </c>
      <c r="AF333" t="s">
        <v>105</v>
      </c>
    </row>
    <row r="334" spans="1:32">
      <c r="A334">
        <v>1000063224</v>
      </c>
      <c r="B334" t="s">
        <v>65</v>
      </c>
      <c r="C334" t="s">
        <v>1111</v>
      </c>
      <c r="D334" t="s">
        <v>1112</v>
      </c>
      <c r="E334" t="s">
        <v>114</v>
      </c>
      <c r="F334" t="s">
        <v>69</v>
      </c>
      <c r="G334" t="s">
        <v>220</v>
      </c>
      <c r="H334" t="s">
        <v>71</v>
      </c>
      <c r="I334">
        <v>7560968</v>
      </c>
      <c r="J334" t="s">
        <v>72</v>
      </c>
      <c r="K334" t="s">
        <v>243</v>
      </c>
      <c r="L334" t="s">
        <v>74</v>
      </c>
      <c r="M334">
        <v>62</v>
      </c>
      <c r="N334" t="s">
        <v>75</v>
      </c>
      <c r="O334">
        <v>43123</v>
      </c>
      <c r="P334">
        <v>1</v>
      </c>
      <c r="Q334" s="16">
        <v>2018</v>
      </c>
      <c r="R334" t="s">
        <v>76</v>
      </c>
      <c r="S334" t="s">
        <v>288</v>
      </c>
      <c r="T334">
        <v>1590910100</v>
      </c>
      <c r="U334" s="16">
        <v>14780.038465670401</v>
      </c>
      <c r="V334">
        <v>215380000</v>
      </c>
      <c r="W334" t="s">
        <v>251</v>
      </c>
      <c r="X334" t="s">
        <v>79</v>
      </c>
      <c r="Y334" t="s">
        <v>80</v>
      </c>
      <c r="Z334" t="s">
        <v>81</v>
      </c>
      <c r="AA334" t="s">
        <v>82</v>
      </c>
      <c r="AB334" t="s">
        <v>1113</v>
      </c>
      <c r="AC334">
        <v>42304</v>
      </c>
      <c r="AD334">
        <v>10</v>
      </c>
      <c r="AE334">
        <v>2015</v>
      </c>
      <c r="AF334" t="s">
        <v>79</v>
      </c>
    </row>
    <row r="335" spans="1:32">
      <c r="A335">
        <v>1000063503</v>
      </c>
      <c r="B335" t="s">
        <v>65</v>
      </c>
      <c r="C335" t="s">
        <v>1114</v>
      </c>
      <c r="D335" t="s">
        <v>1115</v>
      </c>
      <c r="E335" t="s">
        <v>114</v>
      </c>
      <c r="F335" t="s">
        <v>69</v>
      </c>
      <c r="G335" t="s">
        <v>220</v>
      </c>
      <c r="H335" t="s">
        <v>71</v>
      </c>
      <c r="I335">
        <v>8710030</v>
      </c>
      <c r="J335" t="s">
        <v>72</v>
      </c>
      <c r="K335" t="s">
        <v>639</v>
      </c>
      <c r="L335" t="s">
        <v>201</v>
      </c>
      <c r="R335" t="s">
        <v>65</v>
      </c>
      <c r="S335" t="s">
        <v>250</v>
      </c>
      <c r="T335">
        <v>120130000</v>
      </c>
      <c r="U335" s="16">
        <v>1116.0442195200001</v>
      </c>
      <c r="W335" t="s">
        <v>543</v>
      </c>
      <c r="X335" t="s">
        <v>105</v>
      </c>
      <c r="Y335" t="s">
        <v>80</v>
      </c>
      <c r="Z335" t="s">
        <v>135</v>
      </c>
      <c r="AA335" t="s">
        <v>106</v>
      </c>
      <c r="AB335" t="s">
        <v>1116</v>
      </c>
      <c r="AC335">
        <v>42310</v>
      </c>
      <c r="AD335">
        <v>11</v>
      </c>
      <c r="AE335">
        <v>2015</v>
      </c>
      <c r="AF335" t="s">
        <v>105</v>
      </c>
    </row>
    <row r="336" spans="1:32">
      <c r="A336">
        <v>1000064492</v>
      </c>
      <c r="B336" t="s">
        <v>65</v>
      </c>
      <c r="C336" t="s">
        <v>1117</v>
      </c>
      <c r="D336" t="s">
        <v>1118</v>
      </c>
      <c r="E336" t="s">
        <v>141</v>
      </c>
      <c r="F336" t="s">
        <v>142</v>
      </c>
      <c r="G336" t="s">
        <v>394</v>
      </c>
      <c r="H336" t="s">
        <v>395</v>
      </c>
      <c r="I336">
        <v>8340390</v>
      </c>
      <c r="J336" t="s">
        <v>72</v>
      </c>
      <c r="K336" t="s">
        <v>226</v>
      </c>
      <c r="L336" t="s">
        <v>74</v>
      </c>
      <c r="M336">
        <v>38</v>
      </c>
      <c r="R336" t="s">
        <v>65</v>
      </c>
      <c r="S336" t="s">
        <v>1119</v>
      </c>
      <c r="T336">
        <v>526570000</v>
      </c>
      <c r="U336" s="16">
        <v>4891.99537728</v>
      </c>
      <c r="V336">
        <v>360500000</v>
      </c>
      <c r="W336" t="s">
        <v>227</v>
      </c>
      <c r="X336" t="s">
        <v>79</v>
      </c>
      <c r="Y336" t="s">
        <v>81</v>
      </c>
      <c r="Z336" t="s">
        <v>81</v>
      </c>
      <c r="AA336" t="s">
        <v>82</v>
      </c>
      <c r="AB336" t="s">
        <v>1120</v>
      </c>
      <c r="AC336">
        <v>42328</v>
      </c>
      <c r="AD336">
        <v>11</v>
      </c>
      <c r="AE336">
        <v>2015</v>
      </c>
      <c r="AF336" t="s">
        <v>79</v>
      </c>
    </row>
    <row r="337" spans="1:32">
      <c r="A337">
        <v>1000064956</v>
      </c>
      <c r="B337" t="s">
        <v>65</v>
      </c>
      <c r="C337" t="s">
        <v>1121</v>
      </c>
      <c r="D337" t="s">
        <v>1122</v>
      </c>
      <c r="E337" t="s">
        <v>146</v>
      </c>
      <c r="F337" t="s">
        <v>146</v>
      </c>
      <c r="G337" t="s">
        <v>311</v>
      </c>
      <c r="H337" t="s">
        <v>312</v>
      </c>
      <c r="I337">
        <v>1271453</v>
      </c>
      <c r="J337" t="s">
        <v>72</v>
      </c>
      <c r="K337" t="s">
        <v>226</v>
      </c>
      <c r="L337" t="s">
        <v>74</v>
      </c>
      <c r="M337">
        <v>57</v>
      </c>
      <c r="R337" t="s">
        <v>65</v>
      </c>
      <c r="S337" t="s">
        <v>824</v>
      </c>
      <c r="T337">
        <v>430048300</v>
      </c>
      <c r="U337" s="16">
        <v>3995.2794416832003</v>
      </c>
      <c r="V337">
        <v>83630000</v>
      </c>
      <c r="W337" t="s">
        <v>687</v>
      </c>
      <c r="X337" t="s">
        <v>79</v>
      </c>
      <c r="Y337" t="s">
        <v>81</v>
      </c>
      <c r="Z337" t="s">
        <v>81</v>
      </c>
      <c r="AA337" t="s">
        <v>82</v>
      </c>
      <c r="AB337" t="s">
        <v>1123</v>
      </c>
      <c r="AC337">
        <v>42342</v>
      </c>
      <c r="AD337">
        <v>12</v>
      </c>
      <c r="AE337">
        <v>2015</v>
      </c>
      <c r="AF337" t="s">
        <v>79</v>
      </c>
    </row>
    <row r="338" spans="1:32">
      <c r="A338">
        <v>1000065349</v>
      </c>
      <c r="B338" t="s">
        <v>76</v>
      </c>
      <c r="C338" t="s">
        <v>225</v>
      </c>
      <c r="D338" t="s">
        <v>225</v>
      </c>
      <c r="E338" t="s">
        <v>225</v>
      </c>
      <c r="F338" t="s">
        <v>225</v>
      </c>
      <c r="G338" t="s">
        <v>220</v>
      </c>
      <c r="H338" t="s">
        <v>71</v>
      </c>
      <c r="I338" t="s">
        <v>225</v>
      </c>
      <c r="J338" t="s">
        <v>72</v>
      </c>
      <c r="K338" t="s">
        <v>243</v>
      </c>
      <c r="L338" t="s">
        <v>74</v>
      </c>
      <c r="M338">
        <v>59</v>
      </c>
      <c r="R338" t="s">
        <v>65</v>
      </c>
      <c r="S338" t="s">
        <v>225</v>
      </c>
      <c r="T338">
        <v>1790050000</v>
      </c>
      <c r="U338" s="16">
        <v>16630.108675200001</v>
      </c>
      <c r="V338">
        <v>361670000</v>
      </c>
      <c r="W338" t="s">
        <v>301</v>
      </c>
      <c r="X338" t="s">
        <v>79</v>
      </c>
      <c r="Y338" t="s">
        <v>80</v>
      </c>
      <c r="Z338" t="s">
        <v>81</v>
      </c>
      <c r="AA338" t="s">
        <v>82</v>
      </c>
      <c r="AB338" t="s">
        <v>225</v>
      </c>
      <c r="AC338">
        <v>42354</v>
      </c>
      <c r="AD338">
        <v>12</v>
      </c>
      <c r="AE338">
        <v>2015</v>
      </c>
      <c r="AF338" t="s">
        <v>79</v>
      </c>
    </row>
    <row r="339" spans="1:32">
      <c r="A339">
        <v>1000065400</v>
      </c>
      <c r="B339" t="s">
        <v>65</v>
      </c>
      <c r="C339" t="s">
        <v>1124</v>
      </c>
      <c r="D339" t="s">
        <v>1125</v>
      </c>
      <c r="E339" t="s">
        <v>1004</v>
      </c>
      <c r="F339" t="s">
        <v>69</v>
      </c>
      <c r="G339" t="s">
        <v>220</v>
      </c>
      <c r="H339" t="s">
        <v>71</v>
      </c>
      <c r="I339">
        <v>0</v>
      </c>
      <c r="J339" t="s">
        <v>72</v>
      </c>
      <c r="K339" t="s">
        <v>243</v>
      </c>
      <c r="L339" t="s">
        <v>74</v>
      </c>
      <c r="R339" t="s">
        <v>65</v>
      </c>
      <c r="S339" t="s">
        <v>288</v>
      </c>
      <c r="T339">
        <v>2874820000</v>
      </c>
      <c r="U339" s="16">
        <v>26707.951745280003</v>
      </c>
      <c r="V339" t="s">
        <v>462</v>
      </c>
      <c r="W339" t="s">
        <v>543</v>
      </c>
      <c r="X339" t="s">
        <v>105</v>
      </c>
      <c r="Y339" t="s">
        <v>80</v>
      </c>
      <c r="Z339" t="s">
        <v>135</v>
      </c>
      <c r="AA339" t="s">
        <v>106</v>
      </c>
      <c r="AB339" t="s">
        <v>1126</v>
      </c>
      <c r="AC339">
        <v>42355</v>
      </c>
      <c r="AD339">
        <v>12</v>
      </c>
      <c r="AE339">
        <v>2015</v>
      </c>
      <c r="AF339" t="s">
        <v>105</v>
      </c>
    </row>
    <row r="340" spans="1:32">
      <c r="A340">
        <v>1000065408</v>
      </c>
      <c r="B340" t="s">
        <v>65</v>
      </c>
      <c r="C340" t="s">
        <v>1127</v>
      </c>
      <c r="D340" t="s">
        <v>1128</v>
      </c>
      <c r="E340" t="s">
        <v>114</v>
      </c>
      <c r="F340" t="s">
        <v>69</v>
      </c>
      <c r="G340" t="s">
        <v>220</v>
      </c>
      <c r="H340" t="s">
        <v>71</v>
      </c>
      <c r="I340">
        <v>0</v>
      </c>
      <c r="J340" t="s">
        <v>72</v>
      </c>
      <c r="K340" t="s">
        <v>226</v>
      </c>
      <c r="L340" t="s">
        <v>74</v>
      </c>
      <c r="M340">
        <v>40</v>
      </c>
      <c r="N340" t="s">
        <v>202</v>
      </c>
      <c r="O340">
        <v>43223</v>
      </c>
      <c r="P340">
        <v>5</v>
      </c>
      <c r="Q340" s="16">
        <v>2018</v>
      </c>
      <c r="R340" t="s">
        <v>76</v>
      </c>
      <c r="S340" t="s">
        <v>244</v>
      </c>
      <c r="T340">
        <v>73364200</v>
      </c>
      <c r="U340" s="16">
        <v>681.57572071680011</v>
      </c>
      <c r="V340">
        <v>1936960000</v>
      </c>
      <c r="W340" t="s">
        <v>1005</v>
      </c>
      <c r="X340" t="s">
        <v>105</v>
      </c>
      <c r="Y340" t="s">
        <v>80</v>
      </c>
      <c r="Z340" t="s">
        <v>106</v>
      </c>
      <c r="AA340" t="s">
        <v>106</v>
      </c>
      <c r="AB340" t="s">
        <v>1129</v>
      </c>
      <c r="AC340">
        <v>42355</v>
      </c>
      <c r="AD340">
        <v>12</v>
      </c>
      <c r="AE340">
        <v>2015</v>
      </c>
      <c r="AF340" t="s">
        <v>105</v>
      </c>
    </row>
    <row r="341" spans="1:32">
      <c r="A341">
        <v>1000065409</v>
      </c>
      <c r="B341" t="s">
        <v>65</v>
      </c>
      <c r="C341" t="s">
        <v>1130</v>
      </c>
      <c r="D341" t="s">
        <v>1131</v>
      </c>
      <c r="E341" t="s">
        <v>114</v>
      </c>
      <c r="F341" t="s">
        <v>69</v>
      </c>
      <c r="G341" t="s">
        <v>220</v>
      </c>
      <c r="H341" t="s">
        <v>71</v>
      </c>
      <c r="I341">
        <v>0</v>
      </c>
      <c r="J341" t="s">
        <v>72</v>
      </c>
      <c r="K341" t="s">
        <v>226</v>
      </c>
      <c r="L341" t="s">
        <v>74</v>
      </c>
      <c r="M341">
        <v>43</v>
      </c>
      <c r="N341" t="s">
        <v>202</v>
      </c>
      <c r="O341">
        <v>43306</v>
      </c>
      <c r="P341">
        <v>7</v>
      </c>
      <c r="Q341" s="16">
        <v>2018</v>
      </c>
      <c r="R341" t="s">
        <v>76</v>
      </c>
      <c r="S341" t="s">
        <v>244</v>
      </c>
      <c r="T341">
        <v>17890000</v>
      </c>
      <c r="U341" s="16">
        <v>166.20353856000003</v>
      </c>
      <c r="V341">
        <v>474780000</v>
      </c>
      <c r="W341" t="s">
        <v>1005</v>
      </c>
      <c r="X341" t="s">
        <v>105</v>
      </c>
      <c r="Y341" t="s">
        <v>80</v>
      </c>
      <c r="Z341" t="s">
        <v>106</v>
      </c>
      <c r="AA341" t="s">
        <v>106</v>
      </c>
      <c r="AB341" t="s">
        <v>1129</v>
      </c>
      <c r="AC341">
        <v>42355</v>
      </c>
      <c r="AD341">
        <v>12</v>
      </c>
      <c r="AE341">
        <v>2015</v>
      </c>
      <c r="AF341" t="s">
        <v>105</v>
      </c>
    </row>
    <row r="342" spans="1:32">
      <c r="A342">
        <v>1000065411</v>
      </c>
      <c r="B342" t="s">
        <v>65</v>
      </c>
      <c r="C342" t="s">
        <v>1132</v>
      </c>
      <c r="D342" t="s">
        <v>1133</v>
      </c>
      <c r="E342" t="s">
        <v>114</v>
      </c>
      <c r="F342" t="s">
        <v>69</v>
      </c>
      <c r="G342" t="s">
        <v>220</v>
      </c>
      <c r="H342" t="s">
        <v>71</v>
      </c>
      <c r="I342">
        <v>0</v>
      </c>
      <c r="J342" t="s">
        <v>72</v>
      </c>
      <c r="K342" t="s">
        <v>226</v>
      </c>
      <c r="L342" t="s">
        <v>74</v>
      </c>
      <c r="M342">
        <v>44</v>
      </c>
      <c r="N342" t="s">
        <v>202</v>
      </c>
      <c r="O342">
        <v>42755</v>
      </c>
      <c r="P342">
        <v>1</v>
      </c>
      <c r="Q342" s="16">
        <v>2017</v>
      </c>
      <c r="R342" t="s">
        <v>76</v>
      </c>
      <c r="S342" t="s">
        <v>244</v>
      </c>
      <c r="T342">
        <v>46216300</v>
      </c>
      <c r="U342" s="16">
        <v>429.36347675520005</v>
      </c>
      <c r="V342">
        <v>522340000</v>
      </c>
      <c r="W342" t="s">
        <v>1005</v>
      </c>
      <c r="X342" t="s">
        <v>105</v>
      </c>
      <c r="Y342" t="s">
        <v>80</v>
      </c>
      <c r="Z342" t="s">
        <v>106</v>
      </c>
      <c r="AA342" t="s">
        <v>106</v>
      </c>
      <c r="AB342" t="s">
        <v>1129</v>
      </c>
      <c r="AC342">
        <v>42355</v>
      </c>
      <c r="AD342">
        <v>12</v>
      </c>
      <c r="AE342">
        <v>2015</v>
      </c>
      <c r="AF342" t="s">
        <v>105</v>
      </c>
    </row>
    <row r="343" spans="1:32">
      <c r="A343">
        <v>1000065437</v>
      </c>
      <c r="B343" t="s">
        <v>65</v>
      </c>
      <c r="C343" t="s">
        <v>1134</v>
      </c>
      <c r="D343" t="s">
        <v>1135</v>
      </c>
      <c r="E343" t="s">
        <v>114</v>
      </c>
      <c r="F343" t="s">
        <v>69</v>
      </c>
      <c r="G343" t="s">
        <v>220</v>
      </c>
      <c r="H343" t="s">
        <v>71</v>
      </c>
      <c r="I343">
        <v>7630485</v>
      </c>
      <c r="J343" t="s">
        <v>72</v>
      </c>
      <c r="K343" t="s">
        <v>243</v>
      </c>
      <c r="L343" t="s">
        <v>74</v>
      </c>
      <c r="R343" t="s">
        <v>65</v>
      </c>
      <c r="S343" t="s">
        <v>244</v>
      </c>
      <c r="T343">
        <v>860126400</v>
      </c>
      <c r="U343" s="16">
        <v>7990.835734425601</v>
      </c>
      <c r="V343">
        <v>210220000</v>
      </c>
      <c r="W343" t="s">
        <v>251</v>
      </c>
      <c r="X343" t="s">
        <v>79</v>
      </c>
      <c r="Y343" t="s">
        <v>80</v>
      </c>
      <c r="Z343" t="s">
        <v>81</v>
      </c>
      <c r="AA343" t="s">
        <v>82</v>
      </c>
      <c r="AB343" t="s">
        <v>1136</v>
      </c>
      <c r="AC343">
        <v>42356</v>
      </c>
      <c r="AD343">
        <v>12</v>
      </c>
      <c r="AE343">
        <v>2015</v>
      </c>
      <c r="AF343" t="s">
        <v>79</v>
      </c>
    </row>
    <row r="344" spans="1:32">
      <c r="A344">
        <v>1000065924</v>
      </c>
      <c r="B344" t="s">
        <v>76</v>
      </c>
      <c r="C344" t="s">
        <v>225</v>
      </c>
      <c r="D344" t="s">
        <v>225</v>
      </c>
      <c r="E344" t="s">
        <v>225</v>
      </c>
      <c r="F344" t="s">
        <v>225</v>
      </c>
      <c r="G344" t="s">
        <v>394</v>
      </c>
      <c r="H344" t="s">
        <v>395</v>
      </c>
      <c r="I344" t="s">
        <v>225</v>
      </c>
      <c r="J344" t="s">
        <v>72</v>
      </c>
      <c r="K344" t="s">
        <v>226</v>
      </c>
      <c r="L344" t="s">
        <v>74</v>
      </c>
      <c r="R344" t="s">
        <v>65</v>
      </c>
      <c r="S344" t="s">
        <v>225</v>
      </c>
      <c r="T344">
        <v>108060000</v>
      </c>
      <c r="U344" s="16">
        <v>1003.9102502400001</v>
      </c>
      <c r="W344" t="s">
        <v>301</v>
      </c>
      <c r="X344" t="s">
        <v>79</v>
      </c>
      <c r="Y344" t="s">
        <v>80</v>
      </c>
      <c r="Z344" t="s">
        <v>81</v>
      </c>
      <c r="AA344" t="s">
        <v>82</v>
      </c>
      <c r="AB344" t="s">
        <v>225</v>
      </c>
      <c r="AC344">
        <v>42377</v>
      </c>
      <c r="AD344">
        <v>1</v>
      </c>
      <c r="AE344">
        <v>2016</v>
      </c>
      <c r="AF344" t="s">
        <v>79</v>
      </c>
    </row>
    <row r="345" spans="1:32">
      <c r="A345">
        <v>1000066043</v>
      </c>
      <c r="B345" t="s">
        <v>65</v>
      </c>
      <c r="C345" t="s">
        <v>1137</v>
      </c>
      <c r="D345" t="s">
        <v>1138</v>
      </c>
      <c r="E345" t="s">
        <v>276</v>
      </c>
      <c r="F345" t="s">
        <v>95</v>
      </c>
      <c r="G345" t="s">
        <v>277</v>
      </c>
      <c r="H345" t="s">
        <v>278</v>
      </c>
      <c r="I345">
        <v>2541090</v>
      </c>
      <c r="J345" t="s">
        <v>72</v>
      </c>
      <c r="K345" t="s">
        <v>1139</v>
      </c>
      <c r="L345" t="s">
        <v>74</v>
      </c>
      <c r="R345" t="s">
        <v>65</v>
      </c>
      <c r="S345" t="s">
        <v>244</v>
      </c>
      <c r="T345">
        <v>400000</v>
      </c>
      <c r="U345" s="16">
        <v>3.7161216000000001</v>
      </c>
      <c r="W345" t="s">
        <v>1140</v>
      </c>
      <c r="X345" t="s">
        <v>98</v>
      </c>
      <c r="Y345" t="s">
        <v>171</v>
      </c>
      <c r="Z345" t="s">
        <v>98</v>
      </c>
      <c r="AA345" t="s">
        <v>98</v>
      </c>
      <c r="AB345" t="s">
        <v>1141</v>
      </c>
      <c r="AC345">
        <v>42382</v>
      </c>
      <c r="AD345">
        <v>1</v>
      </c>
      <c r="AE345">
        <v>2016</v>
      </c>
      <c r="AF345" t="s">
        <v>98</v>
      </c>
    </row>
    <row r="346" spans="1:32">
      <c r="A346">
        <v>1000066203</v>
      </c>
      <c r="B346" t="s">
        <v>65</v>
      </c>
      <c r="C346" t="s">
        <v>1142</v>
      </c>
      <c r="D346" t="s">
        <v>611</v>
      </c>
      <c r="E346" t="s">
        <v>114</v>
      </c>
      <c r="F346" t="s">
        <v>69</v>
      </c>
      <c r="G346" t="s">
        <v>220</v>
      </c>
      <c r="H346" t="s">
        <v>71</v>
      </c>
      <c r="I346">
        <v>7630266</v>
      </c>
      <c r="J346" t="s">
        <v>72</v>
      </c>
      <c r="K346" t="s">
        <v>300</v>
      </c>
      <c r="L346" t="s">
        <v>201</v>
      </c>
      <c r="M346">
        <v>76</v>
      </c>
      <c r="N346" t="s">
        <v>75</v>
      </c>
      <c r="O346">
        <v>42660</v>
      </c>
      <c r="P346">
        <v>10</v>
      </c>
      <c r="Q346" s="16">
        <v>2016</v>
      </c>
      <c r="R346" t="s">
        <v>76</v>
      </c>
      <c r="S346" t="s">
        <v>244</v>
      </c>
      <c r="T346">
        <v>28780000</v>
      </c>
      <c r="U346" s="16">
        <v>267.37494912</v>
      </c>
      <c r="W346" t="s">
        <v>301</v>
      </c>
      <c r="X346" t="s">
        <v>79</v>
      </c>
      <c r="Y346" t="s">
        <v>80</v>
      </c>
      <c r="Z346" t="s">
        <v>81</v>
      </c>
      <c r="AA346" t="s">
        <v>82</v>
      </c>
      <c r="AB346" t="s">
        <v>1143</v>
      </c>
      <c r="AC346">
        <v>42388</v>
      </c>
      <c r="AD346">
        <v>1</v>
      </c>
      <c r="AE346">
        <v>2016</v>
      </c>
      <c r="AF346" t="s">
        <v>79</v>
      </c>
    </row>
    <row r="347" spans="1:32">
      <c r="A347">
        <v>1000066262</v>
      </c>
      <c r="B347" t="s">
        <v>65</v>
      </c>
      <c r="C347" t="s">
        <v>1144</v>
      </c>
      <c r="D347" t="s">
        <v>1145</v>
      </c>
      <c r="E347" t="s">
        <v>114</v>
      </c>
      <c r="F347" t="s">
        <v>69</v>
      </c>
      <c r="G347" t="s">
        <v>220</v>
      </c>
      <c r="H347" t="s">
        <v>71</v>
      </c>
      <c r="I347">
        <v>7660268</v>
      </c>
      <c r="J347" t="s">
        <v>72</v>
      </c>
      <c r="K347" t="s">
        <v>243</v>
      </c>
      <c r="L347" t="s">
        <v>74</v>
      </c>
      <c r="R347" t="s">
        <v>65</v>
      </c>
      <c r="S347" t="s">
        <v>288</v>
      </c>
      <c r="T347">
        <v>385100000</v>
      </c>
      <c r="U347" s="16">
        <v>3577.6960704000003</v>
      </c>
      <c r="W347" t="s">
        <v>251</v>
      </c>
      <c r="X347" t="s">
        <v>79</v>
      </c>
      <c r="Y347" t="s">
        <v>80</v>
      </c>
      <c r="Z347" t="s">
        <v>81</v>
      </c>
      <c r="AA347" t="s">
        <v>82</v>
      </c>
      <c r="AB347" t="s">
        <v>185</v>
      </c>
      <c r="AC347">
        <v>42389</v>
      </c>
      <c r="AD347">
        <v>1</v>
      </c>
      <c r="AE347">
        <v>2016</v>
      </c>
      <c r="AF347" t="s">
        <v>79</v>
      </c>
    </row>
    <row r="348" spans="1:32">
      <c r="A348">
        <v>1000067797</v>
      </c>
      <c r="B348" t="s">
        <v>65</v>
      </c>
      <c r="C348" t="s">
        <v>1146</v>
      </c>
      <c r="D348" t="s">
        <v>1147</v>
      </c>
      <c r="E348" t="s">
        <v>114</v>
      </c>
      <c r="F348" t="s">
        <v>69</v>
      </c>
      <c r="G348" t="s">
        <v>220</v>
      </c>
      <c r="H348" t="s">
        <v>71</v>
      </c>
      <c r="I348">
        <v>7561127</v>
      </c>
      <c r="J348" t="s">
        <v>72</v>
      </c>
      <c r="K348" t="s">
        <v>300</v>
      </c>
      <c r="L348" t="s">
        <v>201</v>
      </c>
      <c r="R348" t="s">
        <v>65</v>
      </c>
      <c r="S348" t="s">
        <v>244</v>
      </c>
      <c r="T348">
        <v>1548680000</v>
      </c>
      <c r="U348" s="16">
        <v>14387.707998720001</v>
      </c>
      <c r="W348" t="s">
        <v>301</v>
      </c>
      <c r="X348" t="s">
        <v>79</v>
      </c>
      <c r="Y348" t="s">
        <v>80</v>
      </c>
      <c r="Z348" t="s">
        <v>81</v>
      </c>
      <c r="AA348" t="s">
        <v>82</v>
      </c>
      <c r="AB348" t="s">
        <v>1148</v>
      </c>
      <c r="AC348">
        <v>42429</v>
      </c>
      <c r="AD348">
        <v>2</v>
      </c>
      <c r="AE348">
        <v>2016</v>
      </c>
      <c r="AF348" t="s">
        <v>79</v>
      </c>
    </row>
    <row r="349" spans="1:32">
      <c r="A349">
        <v>1000067798</v>
      </c>
      <c r="B349" t="s">
        <v>76</v>
      </c>
      <c r="C349" t="s">
        <v>225</v>
      </c>
      <c r="D349" t="s">
        <v>225</v>
      </c>
      <c r="E349" t="s">
        <v>225</v>
      </c>
      <c r="F349" t="s">
        <v>225</v>
      </c>
      <c r="G349" t="s">
        <v>220</v>
      </c>
      <c r="H349" t="s">
        <v>71</v>
      </c>
      <c r="I349" t="s">
        <v>225</v>
      </c>
      <c r="J349" t="s">
        <v>72</v>
      </c>
      <c r="K349" t="s">
        <v>226</v>
      </c>
      <c r="L349" t="s">
        <v>74</v>
      </c>
      <c r="R349" t="s">
        <v>65</v>
      </c>
      <c r="S349" t="s">
        <v>225</v>
      </c>
      <c r="T349">
        <v>1548680000</v>
      </c>
      <c r="U349" s="16">
        <v>14387.707998720001</v>
      </c>
      <c r="W349" t="s">
        <v>301</v>
      </c>
      <c r="X349" t="s">
        <v>79</v>
      </c>
      <c r="Y349" t="s">
        <v>80</v>
      </c>
      <c r="Z349" t="s">
        <v>81</v>
      </c>
      <c r="AA349" t="s">
        <v>82</v>
      </c>
      <c r="AB349" t="s">
        <v>225</v>
      </c>
      <c r="AC349">
        <v>42429</v>
      </c>
      <c r="AD349">
        <v>2</v>
      </c>
      <c r="AE349">
        <v>2016</v>
      </c>
      <c r="AF349" t="s">
        <v>79</v>
      </c>
    </row>
    <row r="350" spans="1:32">
      <c r="A350">
        <v>1000068671</v>
      </c>
      <c r="B350" t="s">
        <v>65</v>
      </c>
      <c r="C350" t="s">
        <v>1149</v>
      </c>
      <c r="D350" t="s">
        <v>1150</v>
      </c>
      <c r="E350" t="s">
        <v>114</v>
      </c>
      <c r="F350" t="s">
        <v>69</v>
      </c>
      <c r="G350" t="s">
        <v>220</v>
      </c>
      <c r="H350" t="s">
        <v>71</v>
      </c>
      <c r="I350">
        <v>7560119</v>
      </c>
      <c r="J350" t="s">
        <v>72</v>
      </c>
      <c r="K350" t="s">
        <v>226</v>
      </c>
      <c r="L350" t="s">
        <v>74</v>
      </c>
      <c r="M350">
        <v>50</v>
      </c>
      <c r="N350" t="s">
        <v>103</v>
      </c>
      <c r="O350">
        <v>42866</v>
      </c>
      <c r="P350">
        <v>5</v>
      </c>
      <c r="Q350" s="16">
        <v>2017</v>
      </c>
      <c r="R350" t="s">
        <v>76</v>
      </c>
      <c r="S350" t="s">
        <v>250</v>
      </c>
      <c r="T350">
        <v>3920000</v>
      </c>
      <c r="U350" s="16">
        <v>36.41799168</v>
      </c>
      <c r="W350" t="s">
        <v>245</v>
      </c>
      <c r="X350" t="s">
        <v>79</v>
      </c>
      <c r="Y350" t="s">
        <v>80</v>
      </c>
      <c r="Z350" t="s">
        <v>246</v>
      </c>
      <c r="AA350" t="s">
        <v>106</v>
      </c>
      <c r="AB350" t="s">
        <v>1151</v>
      </c>
      <c r="AC350">
        <v>42444</v>
      </c>
      <c r="AD350">
        <v>3</v>
      </c>
      <c r="AE350">
        <v>2016</v>
      </c>
      <c r="AF350" t="s">
        <v>79</v>
      </c>
    </row>
    <row r="351" spans="1:32">
      <c r="A351">
        <v>1000068843</v>
      </c>
      <c r="B351" t="s">
        <v>65</v>
      </c>
      <c r="C351" t="s">
        <v>1152</v>
      </c>
      <c r="D351" t="s">
        <v>1153</v>
      </c>
      <c r="E351" t="s">
        <v>114</v>
      </c>
      <c r="F351" t="s">
        <v>69</v>
      </c>
      <c r="G351" t="s">
        <v>220</v>
      </c>
      <c r="H351" t="s">
        <v>71</v>
      </c>
      <c r="I351">
        <v>7550212</v>
      </c>
      <c r="J351" t="s">
        <v>72</v>
      </c>
      <c r="K351" t="s">
        <v>243</v>
      </c>
      <c r="L351" t="s">
        <v>74</v>
      </c>
      <c r="R351" t="s">
        <v>65</v>
      </c>
      <c r="S351" t="s">
        <v>244</v>
      </c>
      <c r="T351">
        <v>16205170000</v>
      </c>
      <c r="U351" s="16">
        <v>150550.95567168001</v>
      </c>
      <c r="W351" t="s">
        <v>301</v>
      </c>
      <c r="X351" t="s">
        <v>79</v>
      </c>
      <c r="Y351" t="s">
        <v>80</v>
      </c>
      <c r="Z351" t="s">
        <v>81</v>
      </c>
      <c r="AA351" t="s">
        <v>82</v>
      </c>
      <c r="AB351" t="s">
        <v>1154</v>
      </c>
      <c r="AC351">
        <v>42446</v>
      </c>
      <c r="AD351">
        <v>3</v>
      </c>
      <c r="AE351">
        <v>2016</v>
      </c>
      <c r="AF351" t="s">
        <v>79</v>
      </c>
    </row>
    <row r="352" spans="1:32">
      <c r="A352">
        <v>1000069396</v>
      </c>
      <c r="B352" t="s">
        <v>65</v>
      </c>
      <c r="C352" t="s">
        <v>1155</v>
      </c>
      <c r="D352" t="s">
        <v>1156</v>
      </c>
      <c r="E352" t="s">
        <v>1157</v>
      </c>
      <c r="F352" t="s">
        <v>180</v>
      </c>
      <c r="G352" t="s">
        <v>1158</v>
      </c>
      <c r="H352" t="s">
        <v>1159</v>
      </c>
      <c r="I352">
        <v>0</v>
      </c>
      <c r="J352" t="s">
        <v>72</v>
      </c>
      <c r="K352" t="s">
        <v>226</v>
      </c>
      <c r="L352" t="s">
        <v>74</v>
      </c>
      <c r="M352">
        <v>51</v>
      </c>
      <c r="R352" t="s">
        <v>65</v>
      </c>
      <c r="S352" t="s">
        <v>750</v>
      </c>
      <c r="T352">
        <v>17317200</v>
      </c>
      <c r="U352" s="16">
        <v>160.88205242880002</v>
      </c>
      <c r="W352" t="s">
        <v>251</v>
      </c>
      <c r="X352" t="s">
        <v>79</v>
      </c>
      <c r="Y352" t="s">
        <v>80</v>
      </c>
      <c r="Z352" t="s">
        <v>81</v>
      </c>
      <c r="AA352" t="s">
        <v>82</v>
      </c>
      <c r="AB352" t="s">
        <v>948</v>
      </c>
      <c r="AC352">
        <v>42457</v>
      </c>
      <c r="AD352">
        <v>3</v>
      </c>
      <c r="AE352">
        <v>2016</v>
      </c>
      <c r="AF352" t="s">
        <v>79</v>
      </c>
    </row>
    <row r="353" spans="1:32">
      <c r="A353">
        <v>1000069904</v>
      </c>
      <c r="B353" t="s">
        <v>65</v>
      </c>
      <c r="C353" t="s">
        <v>1160</v>
      </c>
      <c r="D353" t="s">
        <v>1161</v>
      </c>
      <c r="E353" t="s">
        <v>114</v>
      </c>
      <c r="F353" t="s">
        <v>69</v>
      </c>
      <c r="G353" t="s">
        <v>220</v>
      </c>
      <c r="H353" t="s">
        <v>71</v>
      </c>
      <c r="I353">
        <v>7550647</v>
      </c>
      <c r="J353" t="s">
        <v>72</v>
      </c>
      <c r="K353" t="s">
        <v>243</v>
      </c>
      <c r="L353" t="s">
        <v>74</v>
      </c>
      <c r="R353" t="s">
        <v>65</v>
      </c>
      <c r="S353" t="s">
        <v>262</v>
      </c>
      <c r="T353">
        <v>59700000</v>
      </c>
      <c r="U353" s="16">
        <v>554.63114880000001</v>
      </c>
      <c r="W353" t="s">
        <v>251</v>
      </c>
      <c r="X353" t="s">
        <v>79</v>
      </c>
      <c r="Y353" t="s">
        <v>80</v>
      </c>
      <c r="Z353" t="s">
        <v>81</v>
      </c>
      <c r="AA353" t="s">
        <v>82</v>
      </c>
      <c r="AB353" t="s">
        <v>1162</v>
      </c>
      <c r="AC353">
        <v>42461</v>
      </c>
      <c r="AD353">
        <v>4</v>
      </c>
      <c r="AE353">
        <v>2016</v>
      </c>
      <c r="AF353" t="s">
        <v>79</v>
      </c>
    </row>
    <row r="354" spans="1:32">
      <c r="A354">
        <v>1000069926</v>
      </c>
      <c r="B354" t="s">
        <v>76</v>
      </c>
      <c r="C354" t="s">
        <v>225</v>
      </c>
      <c r="D354" t="s">
        <v>225</v>
      </c>
      <c r="E354" t="s">
        <v>225</v>
      </c>
      <c r="F354" t="s">
        <v>225</v>
      </c>
      <c r="G354" t="s">
        <v>220</v>
      </c>
      <c r="H354" t="s">
        <v>71</v>
      </c>
      <c r="I354" t="s">
        <v>225</v>
      </c>
      <c r="J354" t="s">
        <v>72</v>
      </c>
      <c r="K354" t="s">
        <v>969</v>
      </c>
      <c r="L354" t="s">
        <v>74</v>
      </c>
      <c r="R354" t="s">
        <v>65</v>
      </c>
      <c r="S354" t="s">
        <v>225</v>
      </c>
      <c r="T354">
        <v>195840000</v>
      </c>
      <c r="U354" s="16">
        <v>1819.4131353600001</v>
      </c>
      <c r="W354" t="s">
        <v>251</v>
      </c>
      <c r="X354" t="s">
        <v>79</v>
      </c>
      <c r="Y354" t="s">
        <v>80</v>
      </c>
      <c r="Z354" t="s">
        <v>81</v>
      </c>
      <c r="AA354" t="s">
        <v>82</v>
      </c>
      <c r="AB354" t="s">
        <v>225</v>
      </c>
      <c r="AC354">
        <v>42461</v>
      </c>
      <c r="AD354">
        <v>4</v>
      </c>
      <c r="AE354">
        <v>2016</v>
      </c>
      <c r="AF354" t="s">
        <v>79</v>
      </c>
    </row>
    <row r="355" spans="1:32">
      <c r="A355">
        <v>1000070094</v>
      </c>
      <c r="B355" t="s">
        <v>65</v>
      </c>
      <c r="C355" t="s">
        <v>1163</v>
      </c>
      <c r="D355" t="s">
        <v>1164</v>
      </c>
      <c r="E355" t="s">
        <v>500</v>
      </c>
      <c r="F355" t="s">
        <v>69</v>
      </c>
      <c r="G355" t="s">
        <v>220</v>
      </c>
      <c r="H355" t="s">
        <v>71</v>
      </c>
      <c r="I355">
        <v>7550647</v>
      </c>
      <c r="J355" t="s">
        <v>72</v>
      </c>
      <c r="K355" t="s">
        <v>243</v>
      </c>
      <c r="L355" t="s">
        <v>74</v>
      </c>
      <c r="R355" t="s">
        <v>65</v>
      </c>
      <c r="S355" t="s">
        <v>262</v>
      </c>
      <c r="T355">
        <v>140140000</v>
      </c>
      <c r="U355" s="16">
        <v>1301.9432025600001</v>
      </c>
      <c r="W355" t="s">
        <v>251</v>
      </c>
      <c r="X355" t="s">
        <v>79</v>
      </c>
      <c r="Y355" t="s">
        <v>80</v>
      </c>
      <c r="Z355" t="s">
        <v>81</v>
      </c>
      <c r="AA355" t="s">
        <v>82</v>
      </c>
      <c r="AB355" t="s">
        <v>1165</v>
      </c>
      <c r="AC355">
        <v>42464</v>
      </c>
      <c r="AD355">
        <v>4</v>
      </c>
      <c r="AE355">
        <v>2016</v>
      </c>
      <c r="AF355" t="s">
        <v>79</v>
      </c>
    </row>
    <row r="356" spans="1:32">
      <c r="A356">
        <v>1000070126</v>
      </c>
      <c r="B356" t="s">
        <v>65</v>
      </c>
      <c r="C356" t="s">
        <v>1166</v>
      </c>
      <c r="D356" t="s">
        <v>1167</v>
      </c>
      <c r="E356" t="s">
        <v>114</v>
      </c>
      <c r="F356" t="s">
        <v>69</v>
      </c>
      <c r="G356" t="s">
        <v>220</v>
      </c>
      <c r="H356" t="s">
        <v>71</v>
      </c>
      <c r="I356">
        <v>7630458</v>
      </c>
      <c r="J356" t="s">
        <v>72</v>
      </c>
      <c r="K356" t="s">
        <v>243</v>
      </c>
      <c r="L356" t="s">
        <v>74</v>
      </c>
      <c r="R356" t="s">
        <v>65</v>
      </c>
      <c r="S356" t="s">
        <v>288</v>
      </c>
      <c r="T356">
        <v>722560000</v>
      </c>
      <c r="U356" s="16">
        <v>6712.8020582400004</v>
      </c>
      <c r="W356" t="s">
        <v>251</v>
      </c>
      <c r="X356" t="s">
        <v>79</v>
      </c>
      <c r="Y356" t="s">
        <v>80</v>
      </c>
      <c r="Z356" t="s">
        <v>81</v>
      </c>
      <c r="AA356" t="s">
        <v>82</v>
      </c>
      <c r="AB356" t="s">
        <v>1168</v>
      </c>
      <c r="AC356">
        <v>42464</v>
      </c>
      <c r="AD356">
        <v>4</v>
      </c>
      <c r="AE356">
        <v>2016</v>
      </c>
      <c r="AF356" t="s">
        <v>79</v>
      </c>
    </row>
    <row r="357" spans="1:32">
      <c r="A357">
        <v>1000070135</v>
      </c>
      <c r="B357" t="s">
        <v>76</v>
      </c>
      <c r="C357" t="s">
        <v>225</v>
      </c>
      <c r="D357" t="s">
        <v>225</v>
      </c>
      <c r="E357" t="s">
        <v>225</v>
      </c>
      <c r="F357" t="s">
        <v>225</v>
      </c>
      <c r="G357" t="s">
        <v>298</v>
      </c>
      <c r="H357" t="s">
        <v>299</v>
      </c>
      <c r="I357" t="s">
        <v>225</v>
      </c>
      <c r="J357" t="s">
        <v>72</v>
      </c>
      <c r="K357" t="s">
        <v>243</v>
      </c>
      <c r="L357" t="s">
        <v>74</v>
      </c>
      <c r="R357" t="s">
        <v>65</v>
      </c>
      <c r="S357" t="s">
        <v>225</v>
      </c>
      <c r="T357">
        <v>374530000</v>
      </c>
      <c r="U357" s="16">
        <v>3479.4975571200002</v>
      </c>
      <c r="W357" t="s">
        <v>508</v>
      </c>
      <c r="X357" t="s">
        <v>105</v>
      </c>
      <c r="Y357" t="s">
        <v>80</v>
      </c>
      <c r="Z357" t="s">
        <v>106</v>
      </c>
      <c r="AA357" t="s">
        <v>106</v>
      </c>
      <c r="AB357" t="s">
        <v>225</v>
      </c>
      <c r="AC357">
        <v>42464</v>
      </c>
      <c r="AD357">
        <v>4</v>
      </c>
      <c r="AE357">
        <v>2016</v>
      </c>
      <c r="AF357" t="s">
        <v>105</v>
      </c>
    </row>
    <row r="358" spans="1:32">
      <c r="A358">
        <v>1000071107</v>
      </c>
      <c r="B358" t="s">
        <v>76</v>
      </c>
      <c r="C358" t="s">
        <v>225</v>
      </c>
      <c r="D358" t="s">
        <v>225</v>
      </c>
      <c r="E358" t="s">
        <v>225</v>
      </c>
      <c r="F358" t="s">
        <v>225</v>
      </c>
      <c r="G358" t="s">
        <v>220</v>
      </c>
      <c r="H358" t="s">
        <v>71</v>
      </c>
      <c r="I358" t="s">
        <v>225</v>
      </c>
      <c r="J358" t="s">
        <v>72</v>
      </c>
      <c r="K358" t="s">
        <v>226</v>
      </c>
      <c r="L358" t="s">
        <v>74</v>
      </c>
      <c r="R358" t="s">
        <v>65</v>
      </c>
      <c r="S358" t="s">
        <v>225</v>
      </c>
      <c r="T358">
        <v>675020000</v>
      </c>
      <c r="U358" s="16">
        <v>6271.1410060800008</v>
      </c>
      <c r="W358" t="s">
        <v>596</v>
      </c>
      <c r="X358" t="s">
        <v>165</v>
      </c>
      <c r="Y358" t="s">
        <v>80</v>
      </c>
      <c r="Z358" t="s">
        <v>280</v>
      </c>
      <c r="AA358" t="s">
        <v>82</v>
      </c>
      <c r="AB358" t="s">
        <v>225</v>
      </c>
      <c r="AC358">
        <v>42467</v>
      </c>
      <c r="AD358">
        <v>4</v>
      </c>
      <c r="AE358">
        <v>2016</v>
      </c>
      <c r="AF358" t="s">
        <v>165</v>
      </c>
    </row>
    <row r="359" spans="1:32">
      <c r="A359">
        <v>1000071113</v>
      </c>
      <c r="B359" t="s">
        <v>65</v>
      </c>
      <c r="C359" t="s">
        <v>1169</v>
      </c>
      <c r="D359" t="s">
        <v>1170</v>
      </c>
      <c r="E359" t="s">
        <v>114</v>
      </c>
      <c r="F359" t="s">
        <v>69</v>
      </c>
      <c r="G359" t="s">
        <v>220</v>
      </c>
      <c r="H359" t="s">
        <v>71</v>
      </c>
      <c r="I359">
        <v>7630532</v>
      </c>
      <c r="J359" t="s">
        <v>72</v>
      </c>
      <c r="K359" t="s">
        <v>243</v>
      </c>
      <c r="L359" t="s">
        <v>74</v>
      </c>
      <c r="M359">
        <v>50</v>
      </c>
      <c r="R359" t="s">
        <v>65</v>
      </c>
      <c r="S359" t="s">
        <v>262</v>
      </c>
      <c r="T359">
        <v>1462780000</v>
      </c>
      <c r="U359" s="16">
        <v>13589.670885120002</v>
      </c>
      <c r="W359" t="s">
        <v>301</v>
      </c>
      <c r="X359" t="s">
        <v>79</v>
      </c>
      <c r="Y359" t="s">
        <v>80</v>
      </c>
      <c r="Z359" t="s">
        <v>81</v>
      </c>
      <c r="AA359" t="s">
        <v>82</v>
      </c>
      <c r="AB359" t="s">
        <v>1171</v>
      </c>
      <c r="AC359">
        <v>42467</v>
      </c>
      <c r="AD359">
        <v>4</v>
      </c>
      <c r="AE359">
        <v>2016</v>
      </c>
      <c r="AF359" t="s">
        <v>79</v>
      </c>
    </row>
    <row r="360" spans="1:32">
      <c r="A360">
        <v>1000071126</v>
      </c>
      <c r="B360" t="s">
        <v>65</v>
      </c>
      <c r="C360" t="s">
        <v>1172</v>
      </c>
      <c r="D360" t="s">
        <v>1173</v>
      </c>
      <c r="E360" t="s">
        <v>114</v>
      </c>
      <c r="F360" t="s">
        <v>69</v>
      </c>
      <c r="G360" t="s">
        <v>220</v>
      </c>
      <c r="H360" t="s">
        <v>71</v>
      </c>
      <c r="I360">
        <v>0</v>
      </c>
      <c r="J360" t="s">
        <v>72</v>
      </c>
      <c r="K360" t="s">
        <v>226</v>
      </c>
      <c r="L360" t="s">
        <v>74</v>
      </c>
      <c r="M360">
        <v>18</v>
      </c>
      <c r="R360" t="s">
        <v>65</v>
      </c>
      <c r="S360" t="s">
        <v>244</v>
      </c>
      <c r="T360">
        <v>58911900</v>
      </c>
      <c r="U360" s="16">
        <v>547.30946021760008</v>
      </c>
      <c r="W360" t="s">
        <v>862</v>
      </c>
      <c r="X360" t="s">
        <v>105</v>
      </c>
      <c r="Y360" t="s">
        <v>80</v>
      </c>
      <c r="Z360" t="s">
        <v>106</v>
      </c>
      <c r="AA360" t="s">
        <v>106</v>
      </c>
      <c r="AB360" t="s">
        <v>1174</v>
      </c>
      <c r="AC360">
        <v>42467</v>
      </c>
      <c r="AD360">
        <v>4</v>
      </c>
      <c r="AE360">
        <v>2016</v>
      </c>
      <c r="AF360" t="s">
        <v>105</v>
      </c>
    </row>
    <row r="361" spans="1:32">
      <c r="A361">
        <v>1000071140</v>
      </c>
      <c r="B361" t="s">
        <v>65</v>
      </c>
      <c r="C361" t="s">
        <v>1175</v>
      </c>
      <c r="D361" t="s">
        <v>1176</v>
      </c>
      <c r="E361" t="s">
        <v>114</v>
      </c>
      <c r="F361" t="s">
        <v>69</v>
      </c>
      <c r="G361" t="s">
        <v>220</v>
      </c>
      <c r="H361" t="s">
        <v>71</v>
      </c>
      <c r="I361">
        <v>0</v>
      </c>
      <c r="J361" t="s">
        <v>72</v>
      </c>
      <c r="K361" t="s">
        <v>226</v>
      </c>
      <c r="L361" t="s">
        <v>74</v>
      </c>
      <c r="M361">
        <v>28</v>
      </c>
      <c r="R361" t="s">
        <v>65</v>
      </c>
      <c r="S361" t="s">
        <v>244</v>
      </c>
      <c r="T361">
        <v>80075900</v>
      </c>
      <c r="U361" s="16">
        <v>743.92945407360003</v>
      </c>
      <c r="W361" t="s">
        <v>862</v>
      </c>
      <c r="X361" t="s">
        <v>105</v>
      </c>
      <c r="Y361" t="s">
        <v>80</v>
      </c>
      <c r="Z361" t="s">
        <v>106</v>
      </c>
      <c r="AA361" t="s">
        <v>106</v>
      </c>
      <c r="AB361" t="s">
        <v>1174</v>
      </c>
      <c r="AC361">
        <v>42467</v>
      </c>
      <c r="AD361">
        <v>4</v>
      </c>
      <c r="AE361">
        <v>2016</v>
      </c>
      <c r="AF361" t="s">
        <v>105</v>
      </c>
    </row>
    <row r="362" spans="1:32">
      <c r="A362">
        <v>1000071182</v>
      </c>
      <c r="B362" t="s">
        <v>65</v>
      </c>
      <c r="C362" t="s">
        <v>1177</v>
      </c>
      <c r="D362" t="s">
        <v>1178</v>
      </c>
      <c r="E362" t="s">
        <v>114</v>
      </c>
      <c r="F362" t="s">
        <v>69</v>
      </c>
      <c r="G362" t="s">
        <v>220</v>
      </c>
      <c r="H362" t="s">
        <v>71</v>
      </c>
      <c r="I362">
        <v>7550223</v>
      </c>
      <c r="J362" t="s">
        <v>72</v>
      </c>
      <c r="K362" t="s">
        <v>243</v>
      </c>
      <c r="L362" t="s">
        <v>74</v>
      </c>
      <c r="R362" t="s">
        <v>65</v>
      </c>
      <c r="S362" t="s">
        <v>244</v>
      </c>
      <c r="T362">
        <v>4419020000</v>
      </c>
      <c r="U362" s="16">
        <v>41054.039182080007</v>
      </c>
      <c r="W362" t="s">
        <v>251</v>
      </c>
      <c r="X362" t="s">
        <v>79</v>
      </c>
      <c r="Y362" t="s">
        <v>80</v>
      </c>
      <c r="Z362" t="s">
        <v>81</v>
      </c>
      <c r="AA362" t="s">
        <v>82</v>
      </c>
      <c r="AB362" t="s">
        <v>1179</v>
      </c>
      <c r="AC362">
        <v>42467</v>
      </c>
      <c r="AD362">
        <v>4</v>
      </c>
      <c r="AE362">
        <v>2016</v>
      </c>
      <c r="AF362" t="s">
        <v>79</v>
      </c>
    </row>
    <row r="363" spans="1:32">
      <c r="A363">
        <v>1000071255</v>
      </c>
      <c r="B363" t="s">
        <v>65</v>
      </c>
      <c r="C363" t="s">
        <v>1180</v>
      </c>
      <c r="D363" t="s">
        <v>1181</v>
      </c>
      <c r="E363" t="s">
        <v>114</v>
      </c>
      <c r="F363" t="s">
        <v>69</v>
      </c>
      <c r="G363" t="s">
        <v>220</v>
      </c>
      <c r="H363" t="s">
        <v>71</v>
      </c>
      <c r="I363">
        <v>0</v>
      </c>
      <c r="J363" t="s">
        <v>72</v>
      </c>
      <c r="K363" t="s">
        <v>243</v>
      </c>
      <c r="L363" t="s">
        <v>74</v>
      </c>
      <c r="M363">
        <v>43</v>
      </c>
      <c r="R363" t="s">
        <v>65</v>
      </c>
      <c r="S363" t="s">
        <v>244</v>
      </c>
      <c r="T363">
        <v>1132620000</v>
      </c>
      <c r="U363" s="16">
        <v>10522.384116480001</v>
      </c>
      <c r="W363" t="s">
        <v>301</v>
      </c>
      <c r="X363" t="s">
        <v>79</v>
      </c>
      <c r="Y363" t="s">
        <v>80</v>
      </c>
      <c r="Z363" t="s">
        <v>81</v>
      </c>
      <c r="AA363" t="s">
        <v>82</v>
      </c>
      <c r="AB363" t="s">
        <v>1182</v>
      </c>
      <c r="AC363">
        <v>42467</v>
      </c>
      <c r="AD363">
        <v>4</v>
      </c>
      <c r="AE363">
        <v>2016</v>
      </c>
      <c r="AF363" t="s">
        <v>79</v>
      </c>
    </row>
    <row r="364" spans="1:32">
      <c r="A364">
        <v>1000072794</v>
      </c>
      <c r="B364" t="s">
        <v>65</v>
      </c>
      <c r="C364" t="s">
        <v>1183</v>
      </c>
      <c r="D364" t="s">
        <v>1184</v>
      </c>
      <c r="E364" t="s">
        <v>276</v>
      </c>
      <c r="F364" t="s">
        <v>95</v>
      </c>
      <c r="G364" t="s">
        <v>277</v>
      </c>
      <c r="H364" t="s">
        <v>278</v>
      </c>
      <c r="I364">
        <v>2571547</v>
      </c>
      <c r="J364" t="s">
        <v>72</v>
      </c>
      <c r="K364" t="s">
        <v>639</v>
      </c>
      <c r="L364" t="s">
        <v>201</v>
      </c>
      <c r="R364" t="s">
        <v>65</v>
      </c>
      <c r="S364" t="s">
        <v>244</v>
      </c>
      <c r="T364">
        <v>776418000</v>
      </c>
      <c r="U364" s="16">
        <v>7213.1592510720002</v>
      </c>
      <c r="W364" t="s">
        <v>484</v>
      </c>
      <c r="X364" t="s">
        <v>105</v>
      </c>
      <c r="Y364" t="s">
        <v>80</v>
      </c>
      <c r="Z364" t="s">
        <v>106</v>
      </c>
      <c r="AA364" t="s">
        <v>106</v>
      </c>
      <c r="AB364" t="s">
        <v>1185</v>
      </c>
      <c r="AC364">
        <v>42515</v>
      </c>
      <c r="AD364">
        <v>5</v>
      </c>
      <c r="AE364">
        <v>2016</v>
      </c>
      <c r="AF364" t="s">
        <v>105</v>
      </c>
    </row>
    <row r="365" spans="1:32">
      <c r="A365">
        <v>1000072841</v>
      </c>
      <c r="B365" t="s">
        <v>65</v>
      </c>
      <c r="C365" t="s">
        <v>1186</v>
      </c>
      <c r="D365" t="s">
        <v>1187</v>
      </c>
      <c r="E365" t="s">
        <v>1188</v>
      </c>
      <c r="F365" t="s">
        <v>225</v>
      </c>
      <c r="G365" t="s">
        <v>389</v>
      </c>
      <c r="H365" t="s">
        <v>390</v>
      </c>
      <c r="I365">
        <v>242342</v>
      </c>
      <c r="J365" t="s">
        <v>72</v>
      </c>
      <c r="K365" t="s">
        <v>243</v>
      </c>
      <c r="L365" t="s">
        <v>74</v>
      </c>
      <c r="R365" t="s">
        <v>65</v>
      </c>
      <c r="S365" t="s">
        <v>288</v>
      </c>
      <c r="T365">
        <v>500000000</v>
      </c>
      <c r="U365" s="16">
        <v>4645.152</v>
      </c>
      <c r="W365" t="s">
        <v>301</v>
      </c>
      <c r="X365" t="s">
        <v>79</v>
      </c>
      <c r="Y365" t="s">
        <v>80</v>
      </c>
      <c r="Z365" t="s">
        <v>81</v>
      </c>
      <c r="AA365" t="s">
        <v>82</v>
      </c>
      <c r="AB365" t="s">
        <v>1189</v>
      </c>
      <c r="AC365">
        <v>42517</v>
      </c>
      <c r="AD365">
        <v>5</v>
      </c>
      <c r="AE365">
        <v>2016</v>
      </c>
      <c r="AF365" t="s">
        <v>79</v>
      </c>
    </row>
    <row r="366" spans="1:32">
      <c r="A366">
        <v>1000074097</v>
      </c>
      <c r="B366" t="s">
        <v>76</v>
      </c>
      <c r="C366" t="s">
        <v>225</v>
      </c>
      <c r="D366" t="s">
        <v>225</v>
      </c>
      <c r="E366" t="s">
        <v>225</v>
      </c>
      <c r="F366" t="s">
        <v>225</v>
      </c>
      <c r="G366" t="s">
        <v>552</v>
      </c>
      <c r="H366" t="s">
        <v>553</v>
      </c>
      <c r="I366" t="s">
        <v>225</v>
      </c>
      <c r="J366" t="s">
        <v>72</v>
      </c>
      <c r="K366" t="s">
        <v>243</v>
      </c>
      <c r="L366" t="s">
        <v>74</v>
      </c>
      <c r="R366" t="s">
        <v>65</v>
      </c>
      <c r="S366" t="s">
        <v>225</v>
      </c>
      <c r="T366">
        <v>35250900</v>
      </c>
      <c r="U366" s="16">
        <v>327.4915772736</v>
      </c>
      <c r="W366" t="s">
        <v>147</v>
      </c>
      <c r="X366" t="s">
        <v>79</v>
      </c>
      <c r="Y366" t="s">
        <v>80</v>
      </c>
      <c r="Z366" t="s">
        <v>81</v>
      </c>
      <c r="AA366" t="s">
        <v>106</v>
      </c>
      <c r="AB366" t="s">
        <v>225</v>
      </c>
      <c r="AC366">
        <v>42564</v>
      </c>
      <c r="AD366">
        <v>7</v>
      </c>
      <c r="AE366">
        <v>2016</v>
      </c>
      <c r="AF366" t="s">
        <v>79</v>
      </c>
    </row>
    <row r="367" spans="1:32">
      <c r="A367">
        <v>1000074669</v>
      </c>
      <c r="B367" t="s">
        <v>65</v>
      </c>
      <c r="C367" t="s">
        <v>1190</v>
      </c>
      <c r="D367" t="s">
        <v>1191</v>
      </c>
      <c r="E367" t="s">
        <v>114</v>
      </c>
      <c r="F367" t="s">
        <v>69</v>
      </c>
      <c r="G367" t="s">
        <v>220</v>
      </c>
      <c r="H367" t="s">
        <v>71</v>
      </c>
      <c r="I367">
        <v>7640538</v>
      </c>
      <c r="J367" t="s">
        <v>72</v>
      </c>
      <c r="K367" t="s">
        <v>226</v>
      </c>
      <c r="L367" t="s">
        <v>74</v>
      </c>
      <c r="M367">
        <v>51</v>
      </c>
      <c r="N367" t="s">
        <v>103</v>
      </c>
      <c r="O367">
        <v>43298</v>
      </c>
      <c r="P367">
        <v>7</v>
      </c>
      <c r="Q367" s="16">
        <v>2018</v>
      </c>
      <c r="R367" t="s">
        <v>76</v>
      </c>
      <c r="S367" t="s">
        <v>788</v>
      </c>
      <c r="T367">
        <v>803519000</v>
      </c>
      <c r="U367" s="16">
        <v>7464.9357797760003</v>
      </c>
      <c r="W367" t="s">
        <v>671</v>
      </c>
      <c r="X367" t="s">
        <v>105</v>
      </c>
      <c r="Y367" t="s">
        <v>80</v>
      </c>
      <c r="Z367" t="s">
        <v>106</v>
      </c>
      <c r="AA367" t="s">
        <v>106</v>
      </c>
      <c r="AB367" t="s">
        <v>1192</v>
      </c>
      <c r="AC367">
        <v>42583</v>
      </c>
      <c r="AD367">
        <v>8</v>
      </c>
      <c r="AE367">
        <v>2016</v>
      </c>
      <c r="AF367" t="s">
        <v>105</v>
      </c>
    </row>
    <row r="368" spans="1:32">
      <c r="A368">
        <v>1000074947</v>
      </c>
      <c r="B368" t="s">
        <v>65</v>
      </c>
      <c r="C368" t="s">
        <v>1193</v>
      </c>
      <c r="D368" t="s">
        <v>1194</v>
      </c>
      <c r="E368" t="s">
        <v>643</v>
      </c>
      <c r="F368" t="s">
        <v>211</v>
      </c>
      <c r="G368" t="s">
        <v>644</v>
      </c>
      <c r="H368" t="s">
        <v>645</v>
      </c>
      <c r="I368">
        <v>0</v>
      </c>
      <c r="J368" t="s">
        <v>72</v>
      </c>
      <c r="K368" t="s">
        <v>226</v>
      </c>
      <c r="L368" t="s">
        <v>74</v>
      </c>
      <c r="R368" t="s">
        <v>65</v>
      </c>
      <c r="S368" t="s">
        <v>824</v>
      </c>
      <c r="T368">
        <v>1305010000</v>
      </c>
      <c r="U368" s="16">
        <v>12123.939623040002</v>
      </c>
      <c r="W368" t="s">
        <v>687</v>
      </c>
      <c r="X368" t="s">
        <v>79</v>
      </c>
      <c r="Y368" t="s">
        <v>81</v>
      </c>
      <c r="Z368" t="s">
        <v>81</v>
      </c>
      <c r="AA368" t="s">
        <v>82</v>
      </c>
      <c r="AB368" t="s">
        <v>1195</v>
      </c>
      <c r="AC368">
        <v>42591</v>
      </c>
      <c r="AD368">
        <v>8</v>
      </c>
      <c r="AE368">
        <v>2016</v>
      </c>
      <c r="AF368" t="s">
        <v>79</v>
      </c>
    </row>
    <row r="369" spans="1:32">
      <c r="A369">
        <v>1000075117</v>
      </c>
      <c r="B369" t="s">
        <v>65</v>
      </c>
      <c r="C369" t="s">
        <v>1196</v>
      </c>
      <c r="D369" t="s">
        <v>1197</v>
      </c>
      <c r="E369" t="s">
        <v>114</v>
      </c>
      <c r="F369" t="s">
        <v>69</v>
      </c>
      <c r="G369" t="s">
        <v>220</v>
      </c>
      <c r="H369" t="s">
        <v>71</v>
      </c>
      <c r="I369">
        <v>7571626</v>
      </c>
      <c r="J369" t="s">
        <v>72</v>
      </c>
      <c r="K369" t="s">
        <v>639</v>
      </c>
      <c r="L369" t="s">
        <v>201</v>
      </c>
      <c r="M369">
        <v>58</v>
      </c>
      <c r="N369" t="s">
        <v>103</v>
      </c>
      <c r="O369">
        <v>43340</v>
      </c>
      <c r="P369">
        <v>8</v>
      </c>
      <c r="Q369" s="16">
        <v>2018</v>
      </c>
      <c r="R369" t="s">
        <v>76</v>
      </c>
      <c r="S369" t="s">
        <v>788</v>
      </c>
      <c r="T369">
        <v>1616656900</v>
      </c>
      <c r="U369" s="16">
        <v>15019.234064697601</v>
      </c>
      <c r="W369" t="s">
        <v>484</v>
      </c>
      <c r="X369" t="s">
        <v>105</v>
      </c>
      <c r="Y369" t="s">
        <v>80</v>
      </c>
      <c r="Z369" t="s">
        <v>106</v>
      </c>
      <c r="AA369" t="s">
        <v>106</v>
      </c>
      <c r="AB369" t="s">
        <v>1185</v>
      </c>
      <c r="AC369">
        <v>42593</v>
      </c>
      <c r="AD369">
        <v>8</v>
      </c>
      <c r="AE369">
        <v>2016</v>
      </c>
      <c r="AF369" t="s">
        <v>105</v>
      </c>
    </row>
    <row r="370" spans="1:32">
      <c r="A370">
        <v>1000075136</v>
      </c>
      <c r="B370" t="s">
        <v>65</v>
      </c>
      <c r="C370" t="s">
        <v>1198</v>
      </c>
      <c r="D370" t="s">
        <v>1199</v>
      </c>
      <c r="E370" t="s">
        <v>114</v>
      </c>
      <c r="F370" t="s">
        <v>69</v>
      </c>
      <c r="G370" t="s">
        <v>220</v>
      </c>
      <c r="H370" t="s">
        <v>71</v>
      </c>
      <c r="I370">
        <v>0</v>
      </c>
      <c r="J370" t="s">
        <v>72</v>
      </c>
      <c r="K370" t="s">
        <v>1200</v>
      </c>
      <c r="L370" t="s">
        <v>74</v>
      </c>
      <c r="R370" t="s">
        <v>65</v>
      </c>
      <c r="S370" t="s">
        <v>244</v>
      </c>
      <c r="T370">
        <v>50520000</v>
      </c>
      <c r="U370" s="16">
        <v>469.34615808000007</v>
      </c>
      <c r="W370" t="s">
        <v>1201</v>
      </c>
      <c r="X370" t="s">
        <v>165</v>
      </c>
      <c r="Y370" t="s">
        <v>80</v>
      </c>
      <c r="Z370" t="s">
        <v>280</v>
      </c>
      <c r="AA370" t="s">
        <v>82</v>
      </c>
      <c r="AB370" t="s">
        <v>1202</v>
      </c>
      <c r="AC370">
        <v>42594</v>
      </c>
      <c r="AD370">
        <v>8</v>
      </c>
      <c r="AE370">
        <v>2016</v>
      </c>
      <c r="AF370" t="s">
        <v>165</v>
      </c>
    </row>
    <row r="371" spans="1:32">
      <c r="A371">
        <v>1000075764</v>
      </c>
      <c r="B371" t="s">
        <v>65</v>
      </c>
      <c r="C371" t="s">
        <v>1203</v>
      </c>
      <c r="D371" t="s">
        <v>1204</v>
      </c>
      <c r="E371" t="s">
        <v>114</v>
      </c>
      <c r="F371" t="s">
        <v>69</v>
      </c>
      <c r="G371" t="s">
        <v>220</v>
      </c>
      <c r="H371" t="s">
        <v>71</v>
      </c>
      <c r="I371">
        <v>11111</v>
      </c>
      <c r="J371" t="s">
        <v>72</v>
      </c>
      <c r="K371" t="s">
        <v>243</v>
      </c>
      <c r="L371" t="s">
        <v>74</v>
      </c>
      <c r="R371" t="s">
        <v>65</v>
      </c>
      <c r="T371">
        <v>515794500</v>
      </c>
      <c r="U371" s="16">
        <v>4791.8877065280003</v>
      </c>
      <c r="W371" t="s">
        <v>316</v>
      </c>
      <c r="X371" t="s">
        <v>79</v>
      </c>
      <c r="Y371" t="s">
        <v>80</v>
      </c>
      <c r="Z371" t="s">
        <v>81</v>
      </c>
      <c r="AA371" t="s">
        <v>82</v>
      </c>
      <c r="AB371" t="s">
        <v>70</v>
      </c>
      <c r="AC371">
        <v>42606</v>
      </c>
      <c r="AD371">
        <v>8</v>
      </c>
      <c r="AE371">
        <v>2016</v>
      </c>
      <c r="AF371" t="s">
        <v>79</v>
      </c>
    </row>
    <row r="372" spans="1:32">
      <c r="A372">
        <v>1000075765</v>
      </c>
      <c r="B372" t="s">
        <v>65</v>
      </c>
      <c r="C372" t="s">
        <v>1205</v>
      </c>
      <c r="D372" t="s">
        <v>1204</v>
      </c>
      <c r="E372" t="s">
        <v>114</v>
      </c>
      <c r="F372" t="s">
        <v>69</v>
      </c>
      <c r="G372" t="s">
        <v>220</v>
      </c>
      <c r="H372" t="s">
        <v>71</v>
      </c>
      <c r="I372">
        <v>11111</v>
      </c>
      <c r="J372" t="s">
        <v>72</v>
      </c>
      <c r="K372" t="s">
        <v>243</v>
      </c>
      <c r="L372" t="s">
        <v>74</v>
      </c>
      <c r="R372" t="s">
        <v>65</v>
      </c>
      <c r="T372">
        <v>688216100</v>
      </c>
      <c r="U372" s="16">
        <v>6393.7367866944005</v>
      </c>
      <c r="W372" t="s">
        <v>316</v>
      </c>
      <c r="X372" t="s">
        <v>79</v>
      </c>
      <c r="Y372" t="s">
        <v>80</v>
      </c>
      <c r="Z372" t="s">
        <v>81</v>
      </c>
      <c r="AA372" t="s">
        <v>82</v>
      </c>
      <c r="AB372" t="s">
        <v>70</v>
      </c>
      <c r="AC372">
        <v>42606</v>
      </c>
      <c r="AD372">
        <v>8</v>
      </c>
      <c r="AE372">
        <v>2016</v>
      </c>
      <c r="AF372" t="s">
        <v>79</v>
      </c>
    </row>
    <row r="373" spans="1:32">
      <c r="A373">
        <v>1000075992</v>
      </c>
      <c r="B373" t="s">
        <v>65</v>
      </c>
      <c r="C373" t="s">
        <v>1206</v>
      </c>
      <c r="D373" t="s">
        <v>1207</v>
      </c>
      <c r="E373" t="s">
        <v>1208</v>
      </c>
      <c r="F373" t="s">
        <v>142</v>
      </c>
      <c r="G373" t="s">
        <v>394</v>
      </c>
      <c r="H373" t="s">
        <v>395</v>
      </c>
      <c r="I373">
        <v>0</v>
      </c>
      <c r="J373" t="s">
        <v>72</v>
      </c>
      <c r="K373" t="s">
        <v>226</v>
      </c>
      <c r="L373" t="s">
        <v>74</v>
      </c>
      <c r="M373">
        <v>50</v>
      </c>
      <c r="R373" t="s">
        <v>65</v>
      </c>
      <c r="S373" t="s">
        <v>750</v>
      </c>
      <c r="T373">
        <v>17238500</v>
      </c>
      <c r="U373" s="16">
        <v>160.15090550400001</v>
      </c>
      <c r="W373" t="s">
        <v>687</v>
      </c>
      <c r="X373" t="s">
        <v>79</v>
      </c>
      <c r="Y373" t="s">
        <v>81</v>
      </c>
      <c r="Z373" t="s">
        <v>81</v>
      </c>
      <c r="AA373" t="s">
        <v>82</v>
      </c>
      <c r="AB373" t="s">
        <v>821</v>
      </c>
      <c r="AC373">
        <v>42612</v>
      </c>
      <c r="AD373">
        <v>8</v>
      </c>
      <c r="AE373">
        <v>2016</v>
      </c>
      <c r="AF373" t="s">
        <v>79</v>
      </c>
    </row>
    <row r="374" spans="1:32">
      <c r="A374">
        <v>1000076196</v>
      </c>
      <c r="B374" t="s">
        <v>65</v>
      </c>
      <c r="C374" t="s">
        <v>1146</v>
      </c>
      <c r="D374" t="s">
        <v>1209</v>
      </c>
      <c r="E374" t="s">
        <v>114</v>
      </c>
      <c r="F374" t="s">
        <v>69</v>
      </c>
      <c r="G374" t="s">
        <v>220</v>
      </c>
      <c r="H374" t="s">
        <v>71</v>
      </c>
      <c r="I374">
        <v>7561127</v>
      </c>
      <c r="J374" t="s">
        <v>72</v>
      </c>
      <c r="K374" t="s">
        <v>300</v>
      </c>
      <c r="L374" t="s">
        <v>201</v>
      </c>
      <c r="R374" t="s">
        <v>65</v>
      </c>
      <c r="S374" t="s">
        <v>305</v>
      </c>
      <c r="T374">
        <v>3803340000</v>
      </c>
      <c r="U374" s="16">
        <v>35334.18481536</v>
      </c>
      <c r="W374" t="s">
        <v>316</v>
      </c>
      <c r="X374" t="s">
        <v>79</v>
      </c>
      <c r="Y374" t="s">
        <v>80</v>
      </c>
      <c r="Z374" t="s">
        <v>81</v>
      </c>
      <c r="AA374" t="s">
        <v>82</v>
      </c>
      <c r="AB374" t="s">
        <v>1148</v>
      </c>
      <c r="AC374">
        <v>42613</v>
      </c>
      <c r="AD374">
        <v>8</v>
      </c>
      <c r="AE374">
        <v>2016</v>
      </c>
      <c r="AF374" t="s">
        <v>79</v>
      </c>
    </row>
    <row r="375" spans="1:32">
      <c r="A375">
        <v>1000076244</v>
      </c>
      <c r="B375" t="s">
        <v>65</v>
      </c>
      <c r="C375" t="s">
        <v>1210</v>
      </c>
      <c r="D375" t="s">
        <v>1211</v>
      </c>
      <c r="E375" t="s">
        <v>114</v>
      </c>
      <c r="F375" t="s">
        <v>69</v>
      </c>
      <c r="G375" t="s">
        <v>220</v>
      </c>
      <c r="H375" t="s">
        <v>71</v>
      </c>
      <c r="I375">
        <v>0</v>
      </c>
      <c r="J375" t="s">
        <v>72</v>
      </c>
      <c r="K375" t="s">
        <v>300</v>
      </c>
      <c r="L375" t="s">
        <v>201</v>
      </c>
      <c r="M375">
        <v>22</v>
      </c>
      <c r="R375" t="s">
        <v>65</v>
      </c>
      <c r="S375" t="s">
        <v>1212</v>
      </c>
      <c r="T375">
        <v>63446300</v>
      </c>
      <c r="U375" s="16">
        <v>589.43541467520004</v>
      </c>
      <c r="W375" t="s">
        <v>301</v>
      </c>
      <c r="X375" t="s">
        <v>79</v>
      </c>
      <c r="Y375" t="s">
        <v>80</v>
      </c>
      <c r="Z375" t="s">
        <v>81</v>
      </c>
      <c r="AA375" t="s">
        <v>82</v>
      </c>
      <c r="AB375" t="s">
        <v>1213</v>
      </c>
      <c r="AC375">
        <v>42613</v>
      </c>
      <c r="AD375">
        <v>8</v>
      </c>
      <c r="AE375">
        <v>2016</v>
      </c>
      <c r="AF375" t="s">
        <v>79</v>
      </c>
    </row>
    <row r="376" spans="1:32">
      <c r="A376">
        <v>1000082143</v>
      </c>
      <c r="B376" t="s">
        <v>76</v>
      </c>
      <c r="C376" t="s">
        <v>225</v>
      </c>
      <c r="D376" t="s">
        <v>225</v>
      </c>
      <c r="E376" t="s">
        <v>225</v>
      </c>
      <c r="F376" t="s">
        <v>225</v>
      </c>
      <c r="G376" t="s">
        <v>220</v>
      </c>
      <c r="H376" t="s">
        <v>71</v>
      </c>
      <c r="I376" t="s">
        <v>225</v>
      </c>
      <c r="J376" t="s">
        <v>72</v>
      </c>
      <c r="K376" t="s">
        <v>226</v>
      </c>
      <c r="L376" t="s">
        <v>74</v>
      </c>
      <c r="R376" t="s">
        <v>65</v>
      </c>
      <c r="S376" t="s">
        <v>225</v>
      </c>
      <c r="T376">
        <v>182880000</v>
      </c>
      <c r="U376" s="16">
        <v>1699.0107955200001</v>
      </c>
      <c r="W376" t="s">
        <v>367</v>
      </c>
      <c r="X376" t="s">
        <v>98</v>
      </c>
      <c r="Y376" t="s">
        <v>171</v>
      </c>
      <c r="Z376" t="s">
        <v>98</v>
      </c>
      <c r="AA376" t="s">
        <v>98</v>
      </c>
      <c r="AB376" t="s">
        <v>225</v>
      </c>
      <c r="AC376">
        <v>42654</v>
      </c>
      <c r="AD376">
        <v>10</v>
      </c>
      <c r="AE376">
        <v>2016</v>
      </c>
      <c r="AF376" t="s">
        <v>98</v>
      </c>
    </row>
    <row r="377" spans="1:32">
      <c r="A377">
        <v>1000083647</v>
      </c>
      <c r="B377" t="s">
        <v>76</v>
      </c>
      <c r="C377" t="s">
        <v>225</v>
      </c>
      <c r="D377" t="s">
        <v>225</v>
      </c>
      <c r="E377" t="s">
        <v>225</v>
      </c>
      <c r="F377" t="s">
        <v>225</v>
      </c>
      <c r="G377" t="s">
        <v>220</v>
      </c>
      <c r="H377" t="s">
        <v>71</v>
      </c>
      <c r="I377" t="s">
        <v>225</v>
      </c>
      <c r="J377" t="s">
        <v>72</v>
      </c>
      <c r="K377" t="s">
        <v>243</v>
      </c>
      <c r="L377" t="s">
        <v>74</v>
      </c>
      <c r="R377" t="s">
        <v>65</v>
      </c>
      <c r="S377" t="s">
        <v>225</v>
      </c>
      <c r="T377">
        <v>27360000</v>
      </c>
      <c r="U377" s="16">
        <v>254.18271744000003</v>
      </c>
      <c r="W377" t="s">
        <v>251</v>
      </c>
      <c r="X377" t="s">
        <v>79</v>
      </c>
      <c r="Y377" t="s">
        <v>80</v>
      </c>
      <c r="Z377" t="s">
        <v>81</v>
      </c>
      <c r="AA377" t="s">
        <v>82</v>
      </c>
      <c r="AB377" t="s">
        <v>225</v>
      </c>
      <c r="AC377">
        <v>42655</v>
      </c>
      <c r="AD377">
        <v>10</v>
      </c>
      <c r="AE377">
        <v>2016</v>
      </c>
      <c r="AF377" t="s">
        <v>79</v>
      </c>
    </row>
    <row r="378" spans="1:32">
      <c r="A378">
        <v>1000085558</v>
      </c>
      <c r="B378" t="s">
        <v>65</v>
      </c>
      <c r="C378" t="s">
        <v>1214</v>
      </c>
      <c r="D378" t="s">
        <v>1215</v>
      </c>
      <c r="E378" t="s">
        <v>356</v>
      </c>
      <c r="F378" t="s">
        <v>69</v>
      </c>
      <c r="G378" t="s">
        <v>220</v>
      </c>
      <c r="H378" t="s">
        <v>71</v>
      </c>
      <c r="I378">
        <v>0</v>
      </c>
      <c r="J378" t="s">
        <v>72</v>
      </c>
      <c r="K378" t="s">
        <v>226</v>
      </c>
      <c r="L378" t="s">
        <v>74</v>
      </c>
      <c r="R378" t="s">
        <v>65</v>
      </c>
      <c r="S378" t="s">
        <v>244</v>
      </c>
      <c r="T378">
        <v>4714054000</v>
      </c>
      <c r="U378" s="16">
        <v>43794.994732416002</v>
      </c>
      <c r="W378" t="s">
        <v>772</v>
      </c>
      <c r="X378" t="s">
        <v>165</v>
      </c>
      <c r="Y378" t="s">
        <v>80</v>
      </c>
      <c r="Z378" t="s">
        <v>280</v>
      </c>
      <c r="AA378" t="s">
        <v>82</v>
      </c>
      <c r="AB378" t="s">
        <v>1185</v>
      </c>
      <c r="AC378">
        <v>42660</v>
      </c>
      <c r="AD378">
        <v>10</v>
      </c>
      <c r="AE378">
        <v>2016</v>
      </c>
      <c r="AF378" t="s">
        <v>165</v>
      </c>
    </row>
    <row r="379" spans="1:32">
      <c r="A379">
        <v>1000085901</v>
      </c>
      <c r="B379" t="s">
        <v>65</v>
      </c>
      <c r="C379" t="s">
        <v>1216</v>
      </c>
      <c r="D379" t="s">
        <v>1217</v>
      </c>
      <c r="E379" t="s">
        <v>371</v>
      </c>
      <c r="F379" t="s">
        <v>163</v>
      </c>
      <c r="G379" t="s">
        <v>372</v>
      </c>
      <c r="H379" t="s">
        <v>373</v>
      </c>
      <c r="I379">
        <v>0</v>
      </c>
      <c r="J379" t="s">
        <v>72</v>
      </c>
      <c r="K379" t="s">
        <v>226</v>
      </c>
      <c r="L379" t="s">
        <v>74</v>
      </c>
      <c r="R379" t="s">
        <v>65</v>
      </c>
      <c r="S379" t="s">
        <v>250</v>
      </c>
      <c r="T379">
        <v>23300000</v>
      </c>
      <c r="U379" s="16">
        <v>216.4640832</v>
      </c>
      <c r="W379" t="s">
        <v>245</v>
      </c>
      <c r="X379" t="s">
        <v>79</v>
      </c>
      <c r="Y379" t="s">
        <v>80</v>
      </c>
      <c r="Z379" t="s">
        <v>246</v>
      </c>
      <c r="AA379" t="s">
        <v>106</v>
      </c>
      <c r="AB379" t="s">
        <v>1151</v>
      </c>
      <c r="AC379">
        <v>42661</v>
      </c>
      <c r="AD379">
        <v>10</v>
      </c>
      <c r="AE379">
        <v>2016</v>
      </c>
      <c r="AF379" t="s">
        <v>79</v>
      </c>
    </row>
    <row r="380" spans="1:32">
      <c r="A380">
        <v>1000087463</v>
      </c>
      <c r="B380" t="s">
        <v>65</v>
      </c>
      <c r="C380" t="s">
        <v>1218</v>
      </c>
      <c r="D380" t="s">
        <v>1219</v>
      </c>
      <c r="E380" t="s">
        <v>114</v>
      </c>
      <c r="F380" t="s">
        <v>69</v>
      </c>
      <c r="G380" t="s">
        <v>220</v>
      </c>
      <c r="H380" t="s">
        <v>71</v>
      </c>
      <c r="I380">
        <v>9031217</v>
      </c>
      <c r="J380" t="s">
        <v>72</v>
      </c>
      <c r="K380" t="s">
        <v>226</v>
      </c>
      <c r="L380" t="s">
        <v>74</v>
      </c>
      <c r="R380" t="s">
        <v>65</v>
      </c>
      <c r="S380" t="s">
        <v>244</v>
      </c>
      <c r="T380">
        <v>31080000</v>
      </c>
      <c r="U380" s="16">
        <v>288.74264832</v>
      </c>
      <c r="W380" t="s">
        <v>147</v>
      </c>
      <c r="X380" t="s">
        <v>79</v>
      </c>
      <c r="Y380" t="s">
        <v>80</v>
      </c>
      <c r="Z380" t="s">
        <v>81</v>
      </c>
      <c r="AA380" t="s">
        <v>106</v>
      </c>
      <c r="AB380" t="s">
        <v>1220</v>
      </c>
      <c r="AC380">
        <v>42663</v>
      </c>
      <c r="AD380">
        <v>10</v>
      </c>
      <c r="AE380">
        <v>2016</v>
      </c>
      <c r="AF380" t="s">
        <v>79</v>
      </c>
    </row>
    <row r="381" spans="1:32">
      <c r="A381">
        <v>1000088544</v>
      </c>
      <c r="B381" t="s">
        <v>65</v>
      </c>
      <c r="C381" t="s">
        <v>1221</v>
      </c>
      <c r="D381" t="s">
        <v>1222</v>
      </c>
      <c r="E381" t="s">
        <v>638</v>
      </c>
      <c r="F381" t="s">
        <v>142</v>
      </c>
      <c r="G381" t="s">
        <v>394</v>
      </c>
      <c r="H381" t="s">
        <v>395</v>
      </c>
      <c r="I381">
        <v>0</v>
      </c>
      <c r="J381" t="s">
        <v>72</v>
      </c>
      <c r="K381" t="s">
        <v>226</v>
      </c>
      <c r="L381" t="s">
        <v>74</v>
      </c>
      <c r="R381" t="s">
        <v>65</v>
      </c>
      <c r="S381" t="s">
        <v>244</v>
      </c>
      <c r="T381">
        <v>40500000</v>
      </c>
      <c r="U381" s="16">
        <v>376.25731200000001</v>
      </c>
      <c r="W381" t="s">
        <v>1223</v>
      </c>
      <c r="X381" t="s">
        <v>450</v>
      </c>
      <c r="Y381" t="s">
        <v>81</v>
      </c>
      <c r="Z381" t="s">
        <v>81</v>
      </c>
      <c r="AA381" t="s">
        <v>82</v>
      </c>
      <c r="AB381" t="s">
        <v>792</v>
      </c>
      <c r="AC381">
        <v>42667</v>
      </c>
      <c r="AD381">
        <v>10</v>
      </c>
      <c r="AE381">
        <v>2016</v>
      </c>
      <c r="AF381" t="s">
        <v>450</v>
      </c>
    </row>
    <row r="382" spans="1:32">
      <c r="A382">
        <v>1000089656</v>
      </c>
      <c r="B382" t="s">
        <v>65</v>
      </c>
      <c r="C382" t="s">
        <v>1224</v>
      </c>
      <c r="D382" t="s">
        <v>1225</v>
      </c>
      <c r="E382" t="s">
        <v>114</v>
      </c>
      <c r="F382" t="s">
        <v>69</v>
      </c>
      <c r="G382" t="s">
        <v>220</v>
      </c>
      <c r="H382" t="s">
        <v>71</v>
      </c>
      <c r="I382">
        <v>7630709</v>
      </c>
      <c r="J382" t="s">
        <v>72</v>
      </c>
      <c r="K382" t="s">
        <v>243</v>
      </c>
      <c r="L382" t="s">
        <v>74</v>
      </c>
      <c r="R382" t="s">
        <v>65</v>
      </c>
      <c r="S382" t="s">
        <v>244</v>
      </c>
      <c r="T382">
        <v>46840000</v>
      </c>
      <c r="U382" s="16">
        <v>435.15783936000003</v>
      </c>
      <c r="W382" t="s">
        <v>251</v>
      </c>
      <c r="X382" t="s">
        <v>79</v>
      </c>
      <c r="Y382" t="s">
        <v>80</v>
      </c>
      <c r="Z382" t="s">
        <v>81</v>
      </c>
      <c r="AA382" t="s">
        <v>82</v>
      </c>
      <c r="AB382" t="s">
        <v>1226</v>
      </c>
      <c r="AC382">
        <v>42668</v>
      </c>
      <c r="AD382">
        <v>10</v>
      </c>
      <c r="AE382">
        <v>2016</v>
      </c>
      <c r="AF382" t="s">
        <v>79</v>
      </c>
    </row>
    <row r="383" spans="1:32">
      <c r="A383">
        <v>1000090085</v>
      </c>
      <c r="B383" t="s">
        <v>65</v>
      </c>
      <c r="C383" t="s">
        <v>1227</v>
      </c>
      <c r="D383" t="s">
        <v>1228</v>
      </c>
      <c r="E383" t="s">
        <v>1229</v>
      </c>
      <c r="F383" t="s">
        <v>152</v>
      </c>
      <c r="G383" t="s">
        <v>267</v>
      </c>
      <c r="H383" t="s">
        <v>268</v>
      </c>
      <c r="I383">
        <v>6300000</v>
      </c>
      <c r="J383" t="s">
        <v>72</v>
      </c>
      <c r="K383" t="s">
        <v>226</v>
      </c>
      <c r="L383" t="s">
        <v>74</v>
      </c>
      <c r="M383">
        <v>39</v>
      </c>
      <c r="R383" t="s">
        <v>65</v>
      </c>
      <c r="S383" t="s">
        <v>818</v>
      </c>
      <c r="T383">
        <v>12702600</v>
      </c>
      <c r="U383" s="16">
        <v>118.01101559040001</v>
      </c>
      <c r="W383" t="s">
        <v>687</v>
      </c>
      <c r="X383" t="s">
        <v>79</v>
      </c>
      <c r="Y383" t="s">
        <v>81</v>
      </c>
      <c r="Z383" t="s">
        <v>81</v>
      </c>
      <c r="AA383" t="s">
        <v>82</v>
      </c>
      <c r="AB383" t="s">
        <v>821</v>
      </c>
      <c r="AC383">
        <v>42669</v>
      </c>
      <c r="AD383">
        <v>10</v>
      </c>
      <c r="AE383">
        <v>2016</v>
      </c>
      <c r="AF383" t="s">
        <v>79</v>
      </c>
    </row>
    <row r="384" spans="1:32">
      <c r="A384">
        <v>1000090433</v>
      </c>
      <c r="B384" t="s">
        <v>65</v>
      </c>
      <c r="C384" t="s">
        <v>1230</v>
      </c>
      <c r="D384" t="s">
        <v>1231</v>
      </c>
      <c r="E384" t="s">
        <v>114</v>
      </c>
      <c r="F384" t="s">
        <v>69</v>
      </c>
      <c r="G384" t="s">
        <v>220</v>
      </c>
      <c r="H384" t="s">
        <v>71</v>
      </c>
      <c r="I384">
        <v>8660003</v>
      </c>
      <c r="J384" t="s">
        <v>72</v>
      </c>
      <c r="K384" t="s">
        <v>226</v>
      </c>
      <c r="L384" t="s">
        <v>74</v>
      </c>
      <c r="R384" t="s">
        <v>65</v>
      </c>
      <c r="S384" t="s">
        <v>244</v>
      </c>
      <c r="T384">
        <v>150055000</v>
      </c>
      <c r="U384" s="16">
        <v>1394.0565667200001</v>
      </c>
      <c r="W384" t="s">
        <v>284</v>
      </c>
      <c r="X384" t="s">
        <v>165</v>
      </c>
      <c r="Y384" t="s">
        <v>80</v>
      </c>
      <c r="Z384" t="s">
        <v>166</v>
      </c>
      <c r="AA384" t="s">
        <v>82</v>
      </c>
      <c r="AB384" t="s">
        <v>1232</v>
      </c>
      <c r="AC384">
        <v>42669</v>
      </c>
      <c r="AD384">
        <v>10</v>
      </c>
      <c r="AE384">
        <v>2016</v>
      </c>
      <c r="AF384" t="s">
        <v>165</v>
      </c>
    </row>
    <row r="385" spans="1:32">
      <c r="A385">
        <v>1000091590</v>
      </c>
      <c r="B385" t="s">
        <v>65</v>
      </c>
      <c r="C385" t="s">
        <v>1233</v>
      </c>
      <c r="D385" t="s">
        <v>1234</v>
      </c>
      <c r="E385" t="s">
        <v>114</v>
      </c>
      <c r="F385" t="s">
        <v>69</v>
      </c>
      <c r="G385" t="s">
        <v>220</v>
      </c>
      <c r="H385" t="s">
        <v>71</v>
      </c>
      <c r="I385">
        <v>8581161</v>
      </c>
      <c r="J385" t="s">
        <v>72</v>
      </c>
      <c r="K385" t="s">
        <v>226</v>
      </c>
      <c r="L385" t="s">
        <v>74</v>
      </c>
      <c r="R385" t="s">
        <v>65</v>
      </c>
      <c r="S385" t="s">
        <v>257</v>
      </c>
      <c r="T385">
        <v>30000000</v>
      </c>
      <c r="U385" s="16">
        <v>278.70912000000004</v>
      </c>
      <c r="W385" t="s">
        <v>683</v>
      </c>
      <c r="X385" t="s">
        <v>196</v>
      </c>
      <c r="Y385" t="s">
        <v>81</v>
      </c>
      <c r="Z385" t="s">
        <v>81</v>
      </c>
      <c r="AA385" t="s">
        <v>82</v>
      </c>
      <c r="AB385" t="s">
        <v>1235</v>
      </c>
      <c r="AC385">
        <v>42670</v>
      </c>
      <c r="AD385">
        <v>10</v>
      </c>
      <c r="AE385">
        <v>2016</v>
      </c>
      <c r="AF385" t="s">
        <v>196</v>
      </c>
    </row>
    <row r="386" spans="1:32">
      <c r="A386">
        <v>1000092606</v>
      </c>
      <c r="B386" t="s">
        <v>76</v>
      </c>
      <c r="C386" t="s">
        <v>225</v>
      </c>
      <c r="D386" t="s">
        <v>225</v>
      </c>
      <c r="E386" t="s">
        <v>225</v>
      </c>
      <c r="F386" t="s">
        <v>225</v>
      </c>
      <c r="G386" t="s">
        <v>220</v>
      </c>
      <c r="H386" t="s">
        <v>71</v>
      </c>
      <c r="I386" t="s">
        <v>225</v>
      </c>
      <c r="J386" t="s">
        <v>72</v>
      </c>
      <c r="K386" t="s">
        <v>226</v>
      </c>
      <c r="L386" t="s">
        <v>74</v>
      </c>
      <c r="R386" t="s">
        <v>65</v>
      </c>
      <c r="S386" t="s">
        <v>225</v>
      </c>
      <c r="T386">
        <v>48550000</v>
      </c>
      <c r="U386" s="16">
        <v>451.04425920000006</v>
      </c>
      <c r="W386" t="s">
        <v>380</v>
      </c>
      <c r="X386" t="s">
        <v>98</v>
      </c>
      <c r="Y386" t="s">
        <v>80</v>
      </c>
      <c r="Z386" t="s">
        <v>98</v>
      </c>
      <c r="AA386" t="s">
        <v>98</v>
      </c>
      <c r="AB386" t="s">
        <v>225</v>
      </c>
      <c r="AC386">
        <v>42671</v>
      </c>
      <c r="AD386">
        <v>10</v>
      </c>
      <c r="AE386">
        <v>2016</v>
      </c>
      <c r="AF386" t="s">
        <v>98</v>
      </c>
    </row>
    <row r="387" spans="1:32">
      <c r="A387">
        <v>1000092807</v>
      </c>
      <c r="B387" t="s">
        <v>65</v>
      </c>
      <c r="C387" t="s">
        <v>1236</v>
      </c>
      <c r="D387" t="s">
        <v>1237</v>
      </c>
      <c r="E387" t="s">
        <v>356</v>
      </c>
      <c r="F387" t="s">
        <v>69</v>
      </c>
      <c r="G387" t="s">
        <v>220</v>
      </c>
      <c r="H387" t="s">
        <v>71</v>
      </c>
      <c r="I387">
        <v>0</v>
      </c>
      <c r="J387" t="s">
        <v>72</v>
      </c>
      <c r="K387" t="s">
        <v>226</v>
      </c>
      <c r="L387" t="s">
        <v>74</v>
      </c>
      <c r="M387">
        <v>37</v>
      </c>
      <c r="R387" t="s">
        <v>65</v>
      </c>
      <c r="S387" t="s">
        <v>250</v>
      </c>
      <c r="T387">
        <v>241650000</v>
      </c>
      <c r="U387" s="16">
        <v>2245.0019616</v>
      </c>
      <c r="W387" t="s">
        <v>445</v>
      </c>
      <c r="X387" t="s">
        <v>79</v>
      </c>
      <c r="Y387" t="s">
        <v>80</v>
      </c>
      <c r="Z387" t="s">
        <v>445</v>
      </c>
      <c r="AA387" t="s">
        <v>106</v>
      </c>
      <c r="AB387" t="s">
        <v>1238</v>
      </c>
      <c r="AC387">
        <v>42671</v>
      </c>
      <c r="AD387">
        <v>10</v>
      </c>
      <c r="AE387">
        <v>2016</v>
      </c>
      <c r="AF387" t="s">
        <v>79</v>
      </c>
    </row>
    <row r="388" spans="1:32">
      <c r="A388">
        <v>1000092822</v>
      </c>
      <c r="B388" t="s">
        <v>65</v>
      </c>
      <c r="C388" t="s">
        <v>1239</v>
      </c>
      <c r="D388" t="s">
        <v>1240</v>
      </c>
      <c r="E388" t="s">
        <v>114</v>
      </c>
      <c r="F388" t="s">
        <v>69</v>
      </c>
      <c r="G388" t="s">
        <v>220</v>
      </c>
      <c r="H388" t="s">
        <v>71</v>
      </c>
      <c r="I388">
        <v>8340307</v>
      </c>
      <c r="J388" t="s">
        <v>72</v>
      </c>
      <c r="K388" t="s">
        <v>226</v>
      </c>
      <c r="L388" t="s">
        <v>74</v>
      </c>
      <c r="R388" t="s">
        <v>65</v>
      </c>
      <c r="S388" t="s">
        <v>836</v>
      </c>
      <c r="T388">
        <v>293400000</v>
      </c>
      <c r="U388" s="16">
        <v>2725.7751936000004</v>
      </c>
      <c r="W388" t="s">
        <v>687</v>
      </c>
      <c r="X388" t="s">
        <v>79</v>
      </c>
      <c r="Y388" t="s">
        <v>81</v>
      </c>
      <c r="Z388" t="s">
        <v>81</v>
      </c>
      <c r="AA388" t="s">
        <v>82</v>
      </c>
      <c r="AB388" t="s">
        <v>1241</v>
      </c>
      <c r="AC388">
        <v>42671</v>
      </c>
      <c r="AD388">
        <v>10</v>
      </c>
      <c r="AE388">
        <v>2016</v>
      </c>
      <c r="AF388" t="s">
        <v>79</v>
      </c>
    </row>
    <row r="389" spans="1:32">
      <c r="A389">
        <v>1000093272</v>
      </c>
      <c r="B389" t="s">
        <v>76</v>
      </c>
      <c r="C389" t="s">
        <v>225</v>
      </c>
      <c r="D389" t="s">
        <v>225</v>
      </c>
      <c r="E389" t="s">
        <v>225</v>
      </c>
      <c r="F389" t="s">
        <v>225</v>
      </c>
      <c r="G389" t="s">
        <v>220</v>
      </c>
      <c r="H389" t="s">
        <v>71</v>
      </c>
      <c r="I389" t="s">
        <v>225</v>
      </c>
      <c r="J389" t="s">
        <v>72</v>
      </c>
      <c r="K389" t="s">
        <v>226</v>
      </c>
      <c r="L389" t="s">
        <v>74</v>
      </c>
      <c r="M389">
        <v>22</v>
      </c>
      <c r="R389" t="s">
        <v>65</v>
      </c>
      <c r="S389" t="s">
        <v>225</v>
      </c>
      <c r="T389">
        <v>93118000</v>
      </c>
      <c r="U389" s="16">
        <v>865.09452787200007</v>
      </c>
      <c r="W389" t="s">
        <v>284</v>
      </c>
      <c r="X389" t="s">
        <v>165</v>
      </c>
      <c r="Y389" t="s">
        <v>80</v>
      </c>
      <c r="Z389" t="s">
        <v>166</v>
      </c>
      <c r="AA389" t="s">
        <v>82</v>
      </c>
      <c r="AB389" t="s">
        <v>225</v>
      </c>
      <c r="AC389">
        <v>42671</v>
      </c>
      <c r="AD389">
        <v>10</v>
      </c>
      <c r="AE389">
        <v>2016</v>
      </c>
      <c r="AF389" t="s">
        <v>165</v>
      </c>
    </row>
    <row r="390" spans="1:32">
      <c r="A390">
        <v>1000093318</v>
      </c>
      <c r="B390" t="s">
        <v>65</v>
      </c>
      <c r="C390" t="s">
        <v>1242</v>
      </c>
      <c r="D390" t="s">
        <v>1243</v>
      </c>
      <c r="E390" t="s">
        <v>114</v>
      </c>
      <c r="F390" t="s">
        <v>69</v>
      </c>
      <c r="G390" t="s">
        <v>220</v>
      </c>
      <c r="H390" t="s">
        <v>71</v>
      </c>
      <c r="I390">
        <v>8340312</v>
      </c>
      <c r="J390" t="s">
        <v>72</v>
      </c>
      <c r="K390" t="s">
        <v>300</v>
      </c>
      <c r="L390" t="s">
        <v>201</v>
      </c>
      <c r="M390">
        <v>60</v>
      </c>
      <c r="N390" t="s">
        <v>75</v>
      </c>
      <c r="O390">
        <v>43399</v>
      </c>
      <c r="P390">
        <v>10</v>
      </c>
      <c r="Q390" s="16">
        <v>2018</v>
      </c>
      <c r="R390" t="s">
        <v>76</v>
      </c>
      <c r="S390" t="s">
        <v>818</v>
      </c>
      <c r="T390">
        <v>82995400</v>
      </c>
      <c r="U390" s="16">
        <v>771.05249660160007</v>
      </c>
      <c r="W390" t="s">
        <v>301</v>
      </c>
      <c r="X390" t="s">
        <v>79</v>
      </c>
      <c r="Y390" t="s">
        <v>80</v>
      </c>
      <c r="Z390" t="s">
        <v>81</v>
      </c>
      <c r="AA390" t="s">
        <v>82</v>
      </c>
      <c r="AB390" t="s">
        <v>1244</v>
      </c>
      <c r="AC390">
        <v>42671</v>
      </c>
      <c r="AD390">
        <v>10</v>
      </c>
      <c r="AE390">
        <v>2016</v>
      </c>
      <c r="AF390" t="s">
        <v>79</v>
      </c>
    </row>
    <row r="391" spans="1:32">
      <c r="A391">
        <v>1000097413</v>
      </c>
      <c r="B391" t="s">
        <v>65</v>
      </c>
      <c r="C391" t="s">
        <v>1245</v>
      </c>
      <c r="D391" t="s">
        <v>1246</v>
      </c>
      <c r="E391" t="s">
        <v>114</v>
      </c>
      <c r="F391" t="s">
        <v>69</v>
      </c>
      <c r="G391" t="s">
        <v>220</v>
      </c>
      <c r="H391" t="s">
        <v>71</v>
      </c>
      <c r="I391">
        <v>7560941</v>
      </c>
      <c r="J391" t="s">
        <v>72</v>
      </c>
      <c r="K391" t="s">
        <v>1247</v>
      </c>
      <c r="L391" t="s">
        <v>201</v>
      </c>
      <c r="M391">
        <v>47</v>
      </c>
      <c r="N391" t="s">
        <v>202</v>
      </c>
      <c r="O391">
        <v>42930</v>
      </c>
      <c r="P391">
        <v>7</v>
      </c>
      <c r="Q391" s="16">
        <v>2017</v>
      </c>
      <c r="R391" t="s">
        <v>76</v>
      </c>
      <c r="S391" t="s">
        <v>244</v>
      </c>
      <c r="T391">
        <v>12610000</v>
      </c>
      <c r="U391" s="16">
        <v>117.15073344000001</v>
      </c>
      <c r="W391" t="s">
        <v>301</v>
      </c>
      <c r="X391" t="s">
        <v>79</v>
      </c>
      <c r="Y391" t="s">
        <v>80</v>
      </c>
      <c r="Z391" t="s">
        <v>81</v>
      </c>
      <c r="AA391" t="s">
        <v>82</v>
      </c>
      <c r="AB391" t="s">
        <v>1245</v>
      </c>
      <c r="AC391">
        <v>42732</v>
      </c>
      <c r="AD391">
        <v>12</v>
      </c>
      <c r="AE391">
        <v>2016</v>
      </c>
      <c r="AF391" t="s">
        <v>79</v>
      </c>
    </row>
    <row r="392" spans="1:32">
      <c r="A392">
        <v>1000099176</v>
      </c>
      <c r="B392" t="s">
        <v>65</v>
      </c>
      <c r="C392" t="s">
        <v>1248</v>
      </c>
      <c r="D392" t="s">
        <v>1249</v>
      </c>
      <c r="E392" t="s">
        <v>183</v>
      </c>
      <c r="F392" t="s">
        <v>184</v>
      </c>
      <c r="G392" t="s">
        <v>255</v>
      </c>
      <c r="H392" t="s">
        <v>256</v>
      </c>
      <c r="I392">
        <v>509000</v>
      </c>
      <c r="J392" t="s">
        <v>72</v>
      </c>
      <c r="K392" t="s">
        <v>639</v>
      </c>
      <c r="L392" t="s">
        <v>201</v>
      </c>
      <c r="R392" t="s">
        <v>65</v>
      </c>
      <c r="S392" t="s">
        <v>244</v>
      </c>
      <c r="T392">
        <v>832590000</v>
      </c>
      <c r="U392" s="16">
        <v>7735.0142073600009</v>
      </c>
      <c r="W392" t="s">
        <v>543</v>
      </c>
      <c r="X392" t="s">
        <v>105</v>
      </c>
      <c r="Y392" t="s">
        <v>80</v>
      </c>
      <c r="Z392" t="s">
        <v>135</v>
      </c>
      <c r="AA392" t="s">
        <v>106</v>
      </c>
      <c r="AB392" t="s">
        <v>1185</v>
      </c>
      <c r="AC392">
        <v>42831</v>
      </c>
      <c r="AD392">
        <v>4</v>
      </c>
      <c r="AE392">
        <v>2017</v>
      </c>
      <c r="AF392" t="s">
        <v>105</v>
      </c>
    </row>
    <row r="393" spans="1:32">
      <c r="A393">
        <v>1000099536</v>
      </c>
      <c r="B393" t="s">
        <v>65</v>
      </c>
      <c r="C393" t="s">
        <v>1250</v>
      </c>
      <c r="D393" t="s">
        <v>1251</v>
      </c>
      <c r="E393" t="s">
        <v>435</v>
      </c>
      <c r="F393" t="s">
        <v>142</v>
      </c>
      <c r="G393" t="s">
        <v>394</v>
      </c>
      <c r="H393" t="s">
        <v>395</v>
      </c>
      <c r="I393">
        <v>4370000</v>
      </c>
      <c r="J393" t="s">
        <v>72</v>
      </c>
      <c r="K393" t="s">
        <v>919</v>
      </c>
      <c r="L393" t="s">
        <v>74</v>
      </c>
      <c r="R393" t="s">
        <v>65</v>
      </c>
      <c r="S393" t="s">
        <v>1119</v>
      </c>
      <c r="T393">
        <v>17050000</v>
      </c>
      <c r="U393" s="16">
        <v>158.39968320000003</v>
      </c>
      <c r="W393" t="s">
        <v>687</v>
      </c>
      <c r="X393" t="s">
        <v>79</v>
      </c>
      <c r="Y393" t="s">
        <v>81</v>
      </c>
      <c r="Z393" t="s">
        <v>81</v>
      </c>
      <c r="AA393" t="s">
        <v>82</v>
      </c>
      <c r="AB393" t="s">
        <v>1080</v>
      </c>
      <c r="AC393">
        <v>42858</v>
      </c>
      <c r="AD393">
        <v>5</v>
      </c>
      <c r="AE393">
        <v>2017</v>
      </c>
      <c r="AF393" t="s">
        <v>79</v>
      </c>
    </row>
    <row r="394" spans="1:32">
      <c r="A394">
        <v>1000099618</v>
      </c>
      <c r="B394" t="s">
        <v>65</v>
      </c>
      <c r="C394" t="s">
        <v>1252</v>
      </c>
      <c r="D394" t="s">
        <v>1253</v>
      </c>
      <c r="E394" t="s">
        <v>1254</v>
      </c>
      <c r="F394" t="s">
        <v>388</v>
      </c>
      <c r="G394" t="s">
        <v>389</v>
      </c>
      <c r="H394" t="s">
        <v>390</v>
      </c>
      <c r="I394">
        <v>2940626</v>
      </c>
      <c r="J394" t="s">
        <v>72</v>
      </c>
      <c r="K394" t="s">
        <v>919</v>
      </c>
      <c r="L394" t="s">
        <v>74</v>
      </c>
      <c r="R394" t="s">
        <v>65</v>
      </c>
      <c r="S394" t="s">
        <v>1119</v>
      </c>
      <c r="T394">
        <v>13200000</v>
      </c>
      <c r="U394" s="16">
        <v>122.63201280000001</v>
      </c>
      <c r="W394" t="s">
        <v>687</v>
      </c>
      <c r="X394" t="s">
        <v>79</v>
      </c>
      <c r="Y394" t="s">
        <v>81</v>
      </c>
      <c r="Z394" t="s">
        <v>81</v>
      </c>
      <c r="AA394" t="s">
        <v>82</v>
      </c>
      <c r="AB394" t="s">
        <v>1080</v>
      </c>
      <c r="AC394">
        <v>42864</v>
      </c>
      <c r="AD394">
        <v>5</v>
      </c>
      <c r="AE394">
        <v>2017</v>
      </c>
      <c r="AF394" t="s">
        <v>79</v>
      </c>
    </row>
    <row r="395" spans="1:32">
      <c r="A395">
        <v>1000100370</v>
      </c>
      <c r="B395" t="s">
        <v>76</v>
      </c>
      <c r="C395" t="s">
        <v>225</v>
      </c>
      <c r="D395" t="s">
        <v>225</v>
      </c>
      <c r="E395" t="s">
        <v>225</v>
      </c>
      <c r="F395" t="s">
        <v>225</v>
      </c>
      <c r="G395" t="s">
        <v>220</v>
      </c>
      <c r="H395" t="s">
        <v>71</v>
      </c>
      <c r="I395" t="s">
        <v>225</v>
      </c>
      <c r="J395" t="s">
        <v>72</v>
      </c>
      <c r="K395" t="s">
        <v>1247</v>
      </c>
      <c r="L395" t="s">
        <v>201</v>
      </c>
      <c r="R395" t="s">
        <v>65</v>
      </c>
      <c r="S395" t="s">
        <v>225</v>
      </c>
      <c r="T395">
        <v>59950000</v>
      </c>
      <c r="U395" s="16">
        <v>556.95372480000003</v>
      </c>
      <c r="W395" t="s">
        <v>301</v>
      </c>
      <c r="X395" t="s">
        <v>79</v>
      </c>
      <c r="Y395" t="s">
        <v>80</v>
      </c>
      <c r="Z395" t="s">
        <v>81</v>
      </c>
      <c r="AA395" t="s">
        <v>82</v>
      </c>
      <c r="AB395" t="s">
        <v>225</v>
      </c>
      <c r="AC395">
        <v>42913</v>
      </c>
      <c r="AD395">
        <v>6</v>
      </c>
      <c r="AE395">
        <v>2017</v>
      </c>
      <c r="AF395" t="s">
        <v>79</v>
      </c>
    </row>
    <row r="396" spans="1:32">
      <c r="A396">
        <v>1000100524</v>
      </c>
      <c r="B396" t="s">
        <v>76</v>
      </c>
      <c r="C396" t="s">
        <v>225</v>
      </c>
      <c r="D396" t="s">
        <v>225</v>
      </c>
      <c r="E396" t="s">
        <v>225</v>
      </c>
      <c r="F396" t="s">
        <v>225</v>
      </c>
      <c r="G396" t="s">
        <v>644</v>
      </c>
      <c r="H396" t="s">
        <v>645</v>
      </c>
      <c r="I396" t="s">
        <v>225</v>
      </c>
      <c r="J396" t="s">
        <v>72</v>
      </c>
      <c r="K396" t="s">
        <v>919</v>
      </c>
      <c r="L396" t="s">
        <v>74</v>
      </c>
      <c r="R396" t="s">
        <v>65</v>
      </c>
      <c r="S396" t="s">
        <v>225</v>
      </c>
      <c r="T396">
        <v>12830000</v>
      </c>
      <c r="U396" s="16">
        <v>119.19460032000001</v>
      </c>
      <c r="W396" t="s">
        <v>819</v>
      </c>
      <c r="X396" t="s">
        <v>820</v>
      </c>
      <c r="Y396" t="s">
        <v>81</v>
      </c>
      <c r="Z396" t="s">
        <v>81</v>
      </c>
      <c r="AA396" t="s">
        <v>82</v>
      </c>
      <c r="AB396" t="s">
        <v>225</v>
      </c>
      <c r="AC396">
        <v>42921</v>
      </c>
      <c r="AD396">
        <v>7</v>
      </c>
      <c r="AE396">
        <v>2017</v>
      </c>
      <c r="AF396" t="s">
        <v>820</v>
      </c>
    </row>
    <row r="397" spans="1:32">
      <c r="A397">
        <v>1000100955</v>
      </c>
      <c r="B397" t="s">
        <v>65</v>
      </c>
      <c r="C397" t="s">
        <v>1255</v>
      </c>
      <c r="D397" t="s">
        <v>1256</v>
      </c>
      <c r="E397" t="s">
        <v>114</v>
      </c>
      <c r="F397" t="s">
        <v>69</v>
      </c>
      <c r="G397" t="s">
        <v>220</v>
      </c>
      <c r="H397" t="s">
        <v>71</v>
      </c>
      <c r="I397">
        <v>7790138</v>
      </c>
      <c r="J397" t="s">
        <v>72</v>
      </c>
      <c r="K397" t="s">
        <v>919</v>
      </c>
      <c r="L397" t="s">
        <v>74</v>
      </c>
      <c r="R397" t="s">
        <v>65</v>
      </c>
      <c r="S397" t="s">
        <v>288</v>
      </c>
      <c r="T397">
        <v>746800000</v>
      </c>
      <c r="U397" s="16">
        <v>6937.9990272000005</v>
      </c>
      <c r="W397" t="s">
        <v>367</v>
      </c>
      <c r="X397" t="s">
        <v>98</v>
      </c>
      <c r="Y397" t="s">
        <v>171</v>
      </c>
      <c r="Z397" t="s">
        <v>98</v>
      </c>
      <c r="AA397" t="s">
        <v>98</v>
      </c>
      <c r="AB397" t="s">
        <v>1257</v>
      </c>
      <c r="AC397">
        <v>42947</v>
      </c>
      <c r="AD397">
        <v>7</v>
      </c>
      <c r="AE397">
        <v>2017</v>
      </c>
      <c r="AF397" t="s">
        <v>98</v>
      </c>
    </row>
    <row r="398" spans="1:32">
      <c r="A398">
        <v>1000101768</v>
      </c>
      <c r="B398" t="s">
        <v>65</v>
      </c>
      <c r="C398" t="s">
        <v>1258</v>
      </c>
      <c r="D398" t="s">
        <v>1259</v>
      </c>
      <c r="E398" t="s">
        <v>1260</v>
      </c>
      <c r="F398" t="s">
        <v>142</v>
      </c>
      <c r="G398" t="s">
        <v>394</v>
      </c>
      <c r="H398" t="s">
        <v>395</v>
      </c>
      <c r="I398">
        <v>4560375</v>
      </c>
      <c r="J398" t="s">
        <v>72</v>
      </c>
      <c r="K398" t="s">
        <v>919</v>
      </c>
      <c r="L398" t="s">
        <v>74</v>
      </c>
      <c r="R398" t="s">
        <v>65</v>
      </c>
      <c r="S398" t="s">
        <v>824</v>
      </c>
      <c r="T398">
        <v>15710000</v>
      </c>
      <c r="U398" s="16">
        <v>145.95067584</v>
      </c>
      <c r="W398" t="s">
        <v>687</v>
      </c>
      <c r="X398" t="s">
        <v>79</v>
      </c>
      <c r="Y398" t="s">
        <v>81</v>
      </c>
      <c r="Z398" t="s">
        <v>81</v>
      </c>
      <c r="AA398" t="s">
        <v>82</v>
      </c>
      <c r="AB398" t="s">
        <v>1013</v>
      </c>
      <c r="AC398">
        <v>42976</v>
      </c>
      <c r="AD398">
        <v>8</v>
      </c>
      <c r="AE398">
        <v>2017</v>
      </c>
      <c r="AF398" t="s">
        <v>79</v>
      </c>
    </row>
    <row r="399" spans="1:32">
      <c r="A399">
        <v>1000102807</v>
      </c>
      <c r="B399" t="s">
        <v>65</v>
      </c>
      <c r="C399" t="s">
        <v>1261</v>
      </c>
      <c r="D399" t="s">
        <v>1262</v>
      </c>
      <c r="E399" t="s">
        <v>114</v>
      </c>
      <c r="F399" t="s">
        <v>69</v>
      </c>
      <c r="G399" t="s">
        <v>220</v>
      </c>
      <c r="H399" t="s">
        <v>71</v>
      </c>
      <c r="I399">
        <v>7591538</v>
      </c>
      <c r="J399" t="s">
        <v>72</v>
      </c>
      <c r="K399" t="s">
        <v>639</v>
      </c>
      <c r="L399" t="s">
        <v>201</v>
      </c>
      <c r="M399">
        <v>42</v>
      </c>
      <c r="N399" t="s">
        <v>202</v>
      </c>
      <c r="O399">
        <v>43181</v>
      </c>
      <c r="P399">
        <v>3</v>
      </c>
      <c r="Q399" s="16">
        <v>2018</v>
      </c>
      <c r="R399" t="s">
        <v>76</v>
      </c>
      <c r="S399" t="s">
        <v>250</v>
      </c>
      <c r="T399">
        <v>24540000</v>
      </c>
      <c r="U399" s="16">
        <v>227.98406016000001</v>
      </c>
      <c r="W399" t="s">
        <v>1086</v>
      </c>
      <c r="X399" t="s">
        <v>105</v>
      </c>
      <c r="Y399" t="s">
        <v>80</v>
      </c>
      <c r="Z399" t="s">
        <v>106</v>
      </c>
      <c r="AA399" t="s">
        <v>106</v>
      </c>
      <c r="AB399" t="s">
        <v>1263</v>
      </c>
      <c r="AC399">
        <v>43011</v>
      </c>
      <c r="AD399">
        <v>10</v>
      </c>
      <c r="AE399">
        <v>2017</v>
      </c>
      <c r="AF399" t="s">
        <v>105</v>
      </c>
    </row>
    <row r="400" spans="1:32">
      <c r="A400">
        <v>1000103455</v>
      </c>
      <c r="B400" t="s">
        <v>65</v>
      </c>
      <c r="C400" t="s">
        <v>1264</v>
      </c>
      <c r="D400" t="s">
        <v>1265</v>
      </c>
      <c r="E400" t="s">
        <v>1266</v>
      </c>
      <c r="F400" t="s">
        <v>102</v>
      </c>
      <c r="G400" t="s">
        <v>560</v>
      </c>
      <c r="H400" t="s">
        <v>561</v>
      </c>
      <c r="I400">
        <v>1612081</v>
      </c>
      <c r="J400" t="s">
        <v>72</v>
      </c>
      <c r="K400" t="s">
        <v>919</v>
      </c>
      <c r="L400" t="s">
        <v>74</v>
      </c>
      <c r="R400" t="s">
        <v>65</v>
      </c>
      <c r="S400" t="s">
        <v>824</v>
      </c>
      <c r="T400">
        <v>46740000</v>
      </c>
      <c r="U400" s="16">
        <v>434.22880896000004</v>
      </c>
      <c r="W400" t="s">
        <v>301</v>
      </c>
      <c r="X400" t="s">
        <v>79</v>
      </c>
      <c r="Y400" t="s">
        <v>81</v>
      </c>
      <c r="Z400" t="s">
        <v>81</v>
      </c>
      <c r="AA400" t="s">
        <v>82</v>
      </c>
      <c r="AB400" t="s">
        <v>924</v>
      </c>
      <c r="AC400">
        <v>43042</v>
      </c>
      <c r="AD400">
        <v>11</v>
      </c>
      <c r="AE400">
        <v>2017</v>
      </c>
      <c r="AF400" t="s">
        <v>79</v>
      </c>
    </row>
    <row r="401" spans="1:32">
      <c r="A401">
        <v>1000103517</v>
      </c>
      <c r="B401" t="s">
        <v>65</v>
      </c>
      <c r="C401" t="s">
        <v>1267</v>
      </c>
      <c r="D401" t="s">
        <v>1268</v>
      </c>
      <c r="E401" t="s">
        <v>101</v>
      </c>
      <c r="F401" t="s">
        <v>102</v>
      </c>
      <c r="G401" t="s">
        <v>560</v>
      </c>
      <c r="H401" t="s">
        <v>561</v>
      </c>
      <c r="I401">
        <v>1531961</v>
      </c>
      <c r="J401" t="s">
        <v>72</v>
      </c>
      <c r="K401" t="s">
        <v>919</v>
      </c>
      <c r="L401" t="s">
        <v>74</v>
      </c>
      <c r="R401" t="s">
        <v>65</v>
      </c>
      <c r="S401" t="s">
        <v>824</v>
      </c>
      <c r="T401">
        <v>137550000</v>
      </c>
      <c r="U401" s="16">
        <v>1277.8813152</v>
      </c>
      <c r="W401" t="s">
        <v>301</v>
      </c>
      <c r="X401" t="s">
        <v>79</v>
      </c>
      <c r="Y401" t="s">
        <v>80</v>
      </c>
      <c r="Z401" t="s">
        <v>81</v>
      </c>
      <c r="AA401" t="s">
        <v>82</v>
      </c>
      <c r="AB401" t="s">
        <v>821</v>
      </c>
      <c r="AC401">
        <v>43045</v>
      </c>
      <c r="AD401">
        <v>11</v>
      </c>
      <c r="AE401">
        <v>2017</v>
      </c>
      <c r="AF401" t="s">
        <v>79</v>
      </c>
    </row>
    <row r="402" spans="1:32">
      <c r="A402">
        <v>1000103631</v>
      </c>
      <c r="B402" t="s">
        <v>65</v>
      </c>
      <c r="C402" t="s">
        <v>1269</v>
      </c>
      <c r="D402" t="s">
        <v>1270</v>
      </c>
      <c r="E402" t="s">
        <v>1271</v>
      </c>
      <c r="F402" t="s">
        <v>95</v>
      </c>
      <c r="G402" t="s">
        <v>277</v>
      </c>
      <c r="H402" t="s">
        <v>278</v>
      </c>
      <c r="I402">
        <v>2291174</v>
      </c>
      <c r="J402" t="s">
        <v>72</v>
      </c>
      <c r="K402" t="s">
        <v>919</v>
      </c>
      <c r="L402" t="s">
        <v>74</v>
      </c>
      <c r="R402" t="s">
        <v>65</v>
      </c>
      <c r="S402" t="s">
        <v>818</v>
      </c>
      <c r="T402">
        <v>13460000</v>
      </c>
      <c r="U402" s="16">
        <v>125.04749184000001</v>
      </c>
      <c r="W402" t="s">
        <v>687</v>
      </c>
      <c r="X402" t="s">
        <v>79</v>
      </c>
      <c r="Y402" t="s">
        <v>81</v>
      </c>
      <c r="Z402" t="s">
        <v>81</v>
      </c>
      <c r="AA402" t="s">
        <v>82</v>
      </c>
      <c r="AB402" t="s">
        <v>821</v>
      </c>
      <c r="AC402">
        <v>43049</v>
      </c>
      <c r="AD402">
        <v>11</v>
      </c>
      <c r="AE402">
        <v>2017</v>
      </c>
      <c r="AF402" t="s">
        <v>79</v>
      </c>
    </row>
    <row r="403" spans="1:32">
      <c r="A403">
        <v>1000103643</v>
      </c>
      <c r="B403" t="s">
        <v>65</v>
      </c>
      <c r="C403" t="s">
        <v>1272</v>
      </c>
      <c r="D403" t="s">
        <v>1273</v>
      </c>
      <c r="E403" t="s">
        <v>1274</v>
      </c>
      <c r="F403" t="s">
        <v>142</v>
      </c>
      <c r="G403" t="s">
        <v>394</v>
      </c>
      <c r="H403" t="s">
        <v>395</v>
      </c>
      <c r="I403">
        <v>4350036</v>
      </c>
      <c r="J403" t="s">
        <v>72</v>
      </c>
      <c r="K403" t="s">
        <v>919</v>
      </c>
      <c r="L403" t="s">
        <v>74</v>
      </c>
      <c r="R403" t="s">
        <v>65</v>
      </c>
      <c r="S403" t="s">
        <v>818</v>
      </c>
      <c r="T403">
        <v>15320000</v>
      </c>
      <c r="U403" s="16">
        <v>142.32745728</v>
      </c>
      <c r="W403" t="s">
        <v>687</v>
      </c>
      <c r="X403" t="s">
        <v>79</v>
      </c>
      <c r="Y403" t="s">
        <v>81</v>
      </c>
      <c r="Z403" t="s">
        <v>81</v>
      </c>
      <c r="AA403" t="s">
        <v>82</v>
      </c>
      <c r="AB403" t="s">
        <v>821</v>
      </c>
      <c r="AC403">
        <v>43052</v>
      </c>
      <c r="AD403">
        <v>11</v>
      </c>
      <c r="AE403">
        <v>2017</v>
      </c>
      <c r="AF403" t="s">
        <v>79</v>
      </c>
    </row>
    <row r="404" spans="1:32">
      <c r="A404">
        <v>1000104155</v>
      </c>
      <c r="B404" t="s">
        <v>65</v>
      </c>
      <c r="C404" t="s">
        <v>1275</v>
      </c>
      <c r="D404" t="s">
        <v>1276</v>
      </c>
      <c r="E404" t="s">
        <v>834</v>
      </c>
      <c r="F404" t="s">
        <v>835</v>
      </c>
      <c r="G404" t="s">
        <v>298</v>
      </c>
      <c r="H404" t="s">
        <v>299</v>
      </c>
      <c r="I404">
        <v>1020258</v>
      </c>
      <c r="J404" t="s">
        <v>72</v>
      </c>
      <c r="K404" t="s">
        <v>639</v>
      </c>
      <c r="L404" t="s">
        <v>201</v>
      </c>
      <c r="R404" t="s">
        <v>65</v>
      </c>
      <c r="S404" t="s">
        <v>244</v>
      </c>
      <c r="T404">
        <v>751781000</v>
      </c>
      <c r="U404" s="16">
        <v>6984.2740314240009</v>
      </c>
      <c r="W404" t="s">
        <v>543</v>
      </c>
      <c r="X404" t="s">
        <v>105</v>
      </c>
      <c r="Y404" t="s">
        <v>80</v>
      </c>
      <c r="Z404" t="s">
        <v>135</v>
      </c>
      <c r="AA404" t="s">
        <v>106</v>
      </c>
      <c r="AB404" t="s">
        <v>1185</v>
      </c>
      <c r="AC404">
        <v>43075</v>
      </c>
      <c r="AD404">
        <v>12</v>
      </c>
      <c r="AE404">
        <v>2017</v>
      </c>
      <c r="AF404" t="s">
        <v>105</v>
      </c>
    </row>
    <row r="405" spans="1:32">
      <c r="A405">
        <v>1000104219</v>
      </c>
      <c r="B405" t="s">
        <v>76</v>
      </c>
      <c r="C405" t="s">
        <v>225</v>
      </c>
      <c r="D405" t="s">
        <v>225</v>
      </c>
      <c r="E405" t="s">
        <v>225</v>
      </c>
      <c r="F405" t="s">
        <v>225</v>
      </c>
      <c r="G405" t="s">
        <v>255</v>
      </c>
      <c r="H405" t="s">
        <v>256</v>
      </c>
      <c r="I405" t="s">
        <v>225</v>
      </c>
      <c r="J405" t="s">
        <v>72</v>
      </c>
      <c r="K405" t="s">
        <v>1277</v>
      </c>
      <c r="L405" t="s">
        <v>74</v>
      </c>
      <c r="R405" t="s">
        <v>65</v>
      </c>
      <c r="S405" t="s">
        <v>225</v>
      </c>
      <c r="T405">
        <v>9030000</v>
      </c>
      <c r="U405" s="16">
        <v>83.89144512</v>
      </c>
      <c r="W405" t="s">
        <v>445</v>
      </c>
      <c r="X405" t="s">
        <v>79</v>
      </c>
      <c r="Y405" t="s">
        <v>80</v>
      </c>
      <c r="Z405" t="s">
        <v>445</v>
      </c>
      <c r="AA405" t="s">
        <v>106</v>
      </c>
      <c r="AB405" t="s">
        <v>225</v>
      </c>
      <c r="AC405">
        <v>43084</v>
      </c>
      <c r="AD405">
        <v>12</v>
      </c>
      <c r="AE405">
        <v>2017</v>
      </c>
      <c r="AF405" t="s">
        <v>79</v>
      </c>
    </row>
    <row r="406" spans="1:32">
      <c r="A406">
        <v>1000104250</v>
      </c>
      <c r="B406" t="s">
        <v>76</v>
      </c>
      <c r="C406" t="s">
        <v>225</v>
      </c>
      <c r="D406" t="s">
        <v>225</v>
      </c>
      <c r="E406" t="s">
        <v>225</v>
      </c>
      <c r="F406" t="s">
        <v>225</v>
      </c>
      <c r="G406" t="s">
        <v>220</v>
      </c>
      <c r="H406" t="s">
        <v>71</v>
      </c>
      <c r="I406" t="s">
        <v>225</v>
      </c>
      <c r="J406" t="s">
        <v>72</v>
      </c>
      <c r="K406" t="s">
        <v>919</v>
      </c>
      <c r="L406" t="s">
        <v>74</v>
      </c>
      <c r="R406" t="s">
        <v>65</v>
      </c>
      <c r="S406" t="s">
        <v>225</v>
      </c>
      <c r="T406">
        <v>153140000</v>
      </c>
      <c r="U406" s="16">
        <v>1422.7171545600002</v>
      </c>
      <c r="W406" t="s">
        <v>251</v>
      </c>
      <c r="X406" t="s">
        <v>79</v>
      </c>
      <c r="Y406" t="s">
        <v>80</v>
      </c>
      <c r="Z406" t="s">
        <v>81</v>
      </c>
      <c r="AA406" t="s">
        <v>82</v>
      </c>
      <c r="AB406" t="s">
        <v>225</v>
      </c>
      <c r="AC406">
        <v>43082</v>
      </c>
      <c r="AD406">
        <v>12</v>
      </c>
      <c r="AE406">
        <v>2017</v>
      </c>
      <c r="AF406" t="s">
        <v>79</v>
      </c>
    </row>
    <row r="407" spans="1:32">
      <c r="A407">
        <v>1000104499</v>
      </c>
      <c r="B407" t="s">
        <v>76</v>
      </c>
      <c r="C407" t="s">
        <v>225</v>
      </c>
      <c r="D407" t="s">
        <v>225</v>
      </c>
      <c r="E407" t="s">
        <v>225</v>
      </c>
      <c r="F407" t="s">
        <v>225</v>
      </c>
      <c r="G407" t="s">
        <v>552</v>
      </c>
      <c r="H407" t="s">
        <v>553</v>
      </c>
      <c r="I407" t="s">
        <v>225</v>
      </c>
      <c r="J407" t="s">
        <v>72</v>
      </c>
      <c r="K407" t="s">
        <v>1097</v>
      </c>
      <c r="L407" t="s">
        <v>74</v>
      </c>
      <c r="R407" t="s">
        <v>65</v>
      </c>
      <c r="S407" t="s">
        <v>225</v>
      </c>
      <c r="T407">
        <v>35270000</v>
      </c>
      <c r="U407" s="16">
        <v>327.66902208000005</v>
      </c>
      <c r="W407" t="s">
        <v>269</v>
      </c>
      <c r="X407" t="s">
        <v>98</v>
      </c>
      <c r="Y407" t="s">
        <v>80</v>
      </c>
      <c r="Z407" t="s">
        <v>98</v>
      </c>
      <c r="AA407" t="s">
        <v>98</v>
      </c>
      <c r="AB407" t="s">
        <v>225</v>
      </c>
      <c r="AC407">
        <v>43095</v>
      </c>
      <c r="AD407">
        <v>12</v>
      </c>
      <c r="AE407">
        <v>2017</v>
      </c>
      <c r="AF407" t="s">
        <v>98</v>
      </c>
    </row>
    <row r="408" spans="1:32">
      <c r="A408">
        <v>1000105592</v>
      </c>
      <c r="B408" t="s">
        <v>76</v>
      </c>
      <c r="C408" t="s">
        <v>225</v>
      </c>
      <c r="D408" t="s">
        <v>225</v>
      </c>
      <c r="E408" t="s">
        <v>225</v>
      </c>
      <c r="F408" t="s">
        <v>225</v>
      </c>
      <c r="G408" t="s">
        <v>220</v>
      </c>
      <c r="H408" t="s">
        <v>71</v>
      </c>
      <c r="I408" t="s">
        <v>225</v>
      </c>
      <c r="J408" t="s">
        <v>72</v>
      </c>
      <c r="K408" t="s">
        <v>919</v>
      </c>
      <c r="L408" t="s">
        <v>74</v>
      </c>
      <c r="R408" t="s">
        <v>65</v>
      </c>
      <c r="S408" t="s">
        <v>225</v>
      </c>
      <c r="T408">
        <v>2456320000</v>
      </c>
      <c r="U408" s="16">
        <v>22819.959521280001</v>
      </c>
      <c r="W408" t="s">
        <v>147</v>
      </c>
      <c r="X408" t="s">
        <v>79</v>
      </c>
      <c r="Y408" t="s">
        <v>80</v>
      </c>
      <c r="Z408" t="s">
        <v>81</v>
      </c>
      <c r="AA408" t="s">
        <v>106</v>
      </c>
      <c r="AB408" t="s">
        <v>225</v>
      </c>
      <c r="AC408">
        <v>43143</v>
      </c>
      <c r="AD408">
        <v>2</v>
      </c>
      <c r="AE408">
        <v>2018</v>
      </c>
      <c r="AF408" t="s">
        <v>79</v>
      </c>
    </row>
    <row r="409" spans="1:32">
      <c r="A409">
        <v>1000105645</v>
      </c>
      <c r="B409" t="s">
        <v>65</v>
      </c>
      <c r="C409" t="s">
        <v>1278</v>
      </c>
      <c r="D409" t="s">
        <v>1279</v>
      </c>
      <c r="E409" t="s">
        <v>114</v>
      </c>
      <c r="F409" t="s">
        <v>69</v>
      </c>
      <c r="G409" t="s">
        <v>220</v>
      </c>
      <c r="H409" t="s">
        <v>71</v>
      </c>
      <c r="I409">
        <v>7550063</v>
      </c>
      <c r="J409" t="s">
        <v>72</v>
      </c>
      <c r="K409" t="s">
        <v>919</v>
      </c>
      <c r="L409" t="s">
        <v>74</v>
      </c>
      <c r="R409" t="s">
        <v>65</v>
      </c>
      <c r="S409" t="s">
        <v>788</v>
      </c>
      <c r="T409">
        <v>48160000</v>
      </c>
      <c r="U409" s="16">
        <v>447.42104064000006</v>
      </c>
      <c r="W409" t="s">
        <v>367</v>
      </c>
      <c r="X409" t="s">
        <v>98</v>
      </c>
      <c r="Y409" t="s">
        <v>171</v>
      </c>
      <c r="Z409" t="s">
        <v>98</v>
      </c>
      <c r="AA409" t="s">
        <v>98</v>
      </c>
      <c r="AB409" t="s">
        <v>1280</v>
      </c>
      <c r="AC409">
        <v>43145</v>
      </c>
      <c r="AD409">
        <v>2</v>
      </c>
      <c r="AE409">
        <v>2018</v>
      </c>
      <c r="AF409" t="s">
        <v>98</v>
      </c>
    </row>
    <row r="410" spans="1:32">
      <c r="A410">
        <v>1000106771</v>
      </c>
      <c r="B410" t="s">
        <v>76</v>
      </c>
      <c r="C410" t="s">
        <v>225</v>
      </c>
      <c r="D410" t="s">
        <v>225</v>
      </c>
      <c r="E410" t="s">
        <v>225</v>
      </c>
      <c r="F410" t="s">
        <v>225</v>
      </c>
      <c r="G410" t="s">
        <v>552</v>
      </c>
      <c r="H410" t="s">
        <v>553</v>
      </c>
      <c r="I410" t="s">
        <v>225</v>
      </c>
      <c r="J410" t="s">
        <v>72</v>
      </c>
      <c r="K410" t="s">
        <v>919</v>
      </c>
      <c r="L410" t="s">
        <v>74</v>
      </c>
      <c r="R410" t="s">
        <v>65</v>
      </c>
      <c r="S410" t="s">
        <v>225</v>
      </c>
      <c r="T410">
        <v>90490000</v>
      </c>
      <c r="U410" s="16">
        <v>840.67960896000011</v>
      </c>
      <c r="W410" t="s">
        <v>687</v>
      </c>
      <c r="X410" t="s">
        <v>79</v>
      </c>
      <c r="Y410" t="s">
        <v>81</v>
      </c>
      <c r="Z410" t="s">
        <v>81</v>
      </c>
      <c r="AA410" t="s">
        <v>82</v>
      </c>
      <c r="AB410" t="s">
        <v>225</v>
      </c>
      <c r="AC410">
        <v>43187</v>
      </c>
      <c r="AD410">
        <v>3</v>
      </c>
      <c r="AE410">
        <v>2018</v>
      </c>
      <c r="AF410" t="s">
        <v>79</v>
      </c>
    </row>
    <row r="411" spans="1:32">
      <c r="A411">
        <v>1000107248</v>
      </c>
      <c r="B411" t="s">
        <v>65</v>
      </c>
      <c r="C411" t="s">
        <v>1281</v>
      </c>
      <c r="D411" t="s">
        <v>1282</v>
      </c>
      <c r="E411" t="s">
        <v>114</v>
      </c>
      <c r="F411" t="s">
        <v>69</v>
      </c>
      <c r="G411" t="s">
        <v>220</v>
      </c>
      <c r="H411" t="s">
        <v>71</v>
      </c>
      <c r="I411">
        <v>8340443</v>
      </c>
      <c r="J411" t="s">
        <v>72</v>
      </c>
      <c r="K411" t="s">
        <v>919</v>
      </c>
      <c r="L411" t="s">
        <v>74</v>
      </c>
      <c r="R411" t="s">
        <v>65</v>
      </c>
      <c r="S411" t="s">
        <v>824</v>
      </c>
      <c r="T411">
        <v>164030000</v>
      </c>
      <c r="U411" s="16">
        <v>1523.8885651200001</v>
      </c>
      <c r="W411" t="s">
        <v>301</v>
      </c>
      <c r="X411" t="s">
        <v>79</v>
      </c>
      <c r="Y411" t="s">
        <v>81</v>
      </c>
      <c r="Z411" t="s">
        <v>81</v>
      </c>
      <c r="AA411" t="s">
        <v>82</v>
      </c>
      <c r="AB411" t="s">
        <v>821</v>
      </c>
      <c r="AC411">
        <v>43209</v>
      </c>
      <c r="AD411">
        <v>4</v>
      </c>
      <c r="AE411">
        <v>2018</v>
      </c>
      <c r="AF411" t="s">
        <v>79</v>
      </c>
    </row>
    <row r="412" spans="1:32">
      <c r="A412">
        <v>1000108035</v>
      </c>
      <c r="B412" t="s">
        <v>65</v>
      </c>
      <c r="C412" t="s">
        <v>1283</v>
      </c>
      <c r="D412" t="s">
        <v>1284</v>
      </c>
      <c r="E412" t="s">
        <v>1285</v>
      </c>
      <c r="F412" t="s">
        <v>69</v>
      </c>
      <c r="G412" t="s">
        <v>220</v>
      </c>
      <c r="H412" t="s">
        <v>71</v>
      </c>
      <c r="I412">
        <v>8710022</v>
      </c>
      <c r="J412" t="s">
        <v>72</v>
      </c>
      <c r="K412" t="s">
        <v>1277</v>
      </c>
      <c r="L412" t="s">
        <v>74</v>
      </c>
      <c r="R412" t="s">
        <v>65</v>
      </c>
      <c r="S412" t="s">
        <v>244</v>
      </c>
      <c r="T412">
        <v>1020860000</v>
      </c>
      <c r="U412" s="16">
        <v>9484.0997414400008</v>
      </c>
      <c r="W412" t="s">
        <v>445</v>
      </c>
      <c r="X412" t="s">
        <v>79</v>
      </c>
      <c r="Y412" t="s">
        <v>80</v>
      </c>
      <c r="Z412" t="s">
        <v>445</v>
      </c>
      <c r="AA412" t="s">
        <v>106</v>
      </c>
      <c r="AB412" t="s">
        <v>1286</v>
      </c>
      <c r="AC412">
        <v>43231</v>
      </c>
      <c r="AD412">
        <v>5</v>
      </c>
      <c r="AE412">
        <v>2018</v>
      </c>
      <c r="AF412" t="s">
        <v>79</v>
      </c>
    </row>
    <row r="413" spans="1:32">
      <c r="A413">
        <v>1000108189</v>
      </c>
      <c r="B413" t="s">
        <v>65</v>
      </c>
      <c r="C413" t="s">
        <v>1287</v>
      </c>
      <c r="D413" t="s">
        <v>1288</v>
      </c>
      <c r="E413" t="s">
        <v>795</v>
      </c>
      <c r="F413" t="s">
        <v>95</v>
      </c>
      <c r="G413" t="s">
        <v>277</v>
      </c>
      <c r="H413" t="s">
        <v>278</v>
      </c>
      <c r="I413">
        <v>2542609</v>
      </c>
      <c r="J413" t="s">
        <v>72</v>
      </c>
      <c r="K413" t="s">
        <v>969</v>
      </c>
      <c r="L413" t="s">
        <v>74</v>
      </c>
      <c r="R413" t="s">
        <v>65</v>
      </c>
      <c r="S413" t="s">
        <v>244</v>
      </c>
      <c r="T413">
        <v>92790000</v>
      </c>
      <c r="U413" s="16">
        <v>862.04730816000006</v>
      </c>
      <c r="W413" t="s">
        <v>251</v>
      </c>
      <c r="X413" t="s">
        <v>79</v>
      </c>
      <c r="Y413" t="s">
        <v>80</v>
      </c>
      <c r="Z413" t="s">
        <v>81</v>
      </c>
      <c r="AA413" t="s">
        <v>82</v>
      </c>
      <c r="AB413" t="s">
        <v>1289</v>
      </c>
      <c r="AC413">
        <v>43238</v>
      </c>
      <c r="AD413">
        <v>5</v>
      </c>
      <c r="AE413">
        <v>2018</v>
      </c>
      <c r="AF413" t="s">
        <v>79</v>
      </c>
    </row>
    <row r="414" spans="1:32">
      <c r="A414">
        <v>1000108551</v>
      </c>
      <c r="B414" t="s">
        <v>65</v>
      </c>
      <c r="C414" t="s">
        <v>1290</v>
      </c>
      <c r="D414" t="s">
        <v>1291</v>
      </c>
      <c r="E414" t="s">
        <v>114</v>
      </c>
      <c r="F414" t="s">
        <v>69</v>
      </c>
      <c r="G414" t="s">
        <v>220</v>
      </c>
      <c r="H414" t="s">
        <v>71</v>
      </c>
      <c r="I414">
        <v>7550157</v>
      </c>
      <c r="J414" t="s">
        <v>72</v>
      </c>
      <c r="K414" t="s">
        <v>919</v>
      </c>
      <c r="L414" t="s">
        <v>74</v>
      </c>
      <c r="R414" t="s">
        <v>65</v>
      </c>
      <c r="S414" t="s">
        <v>244</v>
      </c>
      <c r="T414">
        <v>34500000</v>
      </c>
      <c r="U414" s="16">
        <v>320.515488</v>
      </c>
      <c r="W414" t="s">
        <v>380</v>
      </c>
      <c r="X414" t="s">
        <v>98</v>
      </c>
      <c r="Y414" t="s">
        <v>80</v>
      </c>
      <c r="Z414" t="s">
        <v>98</v>
      </c>
      <c r="AA414" t="s">
        <v>98</v>
      </c>
      <c r="AB414" t="s">
        <v>1292</v>
      </c>
      <c r="AC414">
        <v>43251</v>
      </c>
      <c r="AD414">
        <v>5</v>
      </c>
      <c r="AE414">
        <v>2018</v>
      </c>
      <c r="AF414" t="s">
        <v>98</v>
      </c>
    </row>
    <row r="415" spans="1:32">
      <c r="A415">
        <v>1000109157</v>
      </c>
      <c r="B415" t="s">
        <v>65</v>
      </c>
      <c r="C415" t="s">
        <v>1293</v>
      </c>
      <c r="D415" t="s">
        <v>1294</v>
      </c>
      <c r="E415" t="s">
        <v>114</v>
      </c>
      <c r="F415" t="s">
        <v>69</v>
      </c>
      <c r="G415" t="s">
        <v>220</v>
      </c>
      <c r="H415" t="s">
        <v>71</v>
      </c>
      <c r="I415">
        <v>8580670</v>
      </c>
      <c r="J415" t="s">
        <v>72</v>
      </c>
      <c r="K415" t="s">
        <v>969</v>
      </c>
      <c r="L415" t="s">
        <v>74</v>
      </c>
      <c r="R415" t="s">
        <v>65</v>
      </c>
      <c r="T415">
        <v>472930000</v>
      </c>
      <c r="U415" s="16">
        <v>4393.6634707200001</v>
      </c>
      <c r="W415" t="s">
        <v>316</v>
      </c>
      <c r="X415" t="s">
        <v>79</v>
      </c>
      <c r="Y415" t="s">
        <v>80</v>
      </c>
      <c r="Z415" t="s">
        <v>81</v>
      </c>
      <c r="AA415" t="s">
        <v>82</v>
      </c>
      <c r="AB415" t="s">
        <v>70</v>
      </c>
      <c r="AC415">
        <v>43277</v>
      </c>
      <c r="AD415">
        <v>6</v>
      </c>
      <c r="AE415">
        <v>2018</v>
      </c>
      <c r="AF415" t="s">
        <v>79</v>
      </c>
    </row>
    <row r="416" spans="1:32">
      <c r="A416">
        <v>1000109158</v>
      </c>
      <c r="B416" t="s">
        <v>65</v>
      </c>
      <c r="C416" t="s">
        <v>1295</v>
      </c>
      <c r="D416" t="s">
        <v>1294</v>
      </c>
      <c r="E416" t="s">
        <v>114</v>
      </c>
      <c r="F416" t="s">
        <v>69</v>
      </c>
      <c r="G416" t="s">
        <v>220</v>
      </c>
      <c r="H416" t="s">
        <v>71</v>
      </c>
      <c r="I416">
        <v>8580670</v>
      </c>
      <c r="J416" t="s">
        <v>72</v>
      </c>
      <c r="K416" t="s">
        <v>969</v>
      </c>
      <c r="L416" t="s">
        <v>74</v>
      </c>
      <c r="R416" t="s">
        <v>65</v>
      </c>
      <c r="T416">
        <v>341360000</v>
      </c>
      <c r="U416" s="16">
        <v>3171.3381734400004</v>
      </c>
      <c r="W416" t="s">
        <v>316</v>
      </c>
      <c r="X416" t="s">
        <v>79</v>
      </c>
      <c r="Y416" t="s">
        <v>80</v>
      </c>
      <c r="Z416" t="s">
        <v>81</v>
      </c>
      <c r="AA416" t="s">
        <v>82</v>
      </c>
      <c r="AB416" t="s">
        <v>70</v>
      </c>
      <c r="AC416">
        <v>43277</v>
      </c>
      <c r="AD416">
        <v>6</v>
      </c>
      <c r="AE416">
        <v>2018</v>
      </c>
      <c r="AF416" t="s">
        <v>79</v>
      </c>
    </row>
    <row r="417" spans="1:32">
      <c r="A417">
        <v>1000109509</v>
      </c>
      <c r="B417" t="s">
        <v>65</v>
      </c>
      <c r="C417" t="s">
        <v>1296</v>
      </c>
      <c r="D417" t="s">
        <v>1297</v>
      </c>
      <c r="E417" t="s">
        <v>114</v>
      </c>
      <c r="F417" t="s">
        <v>69</v>
      </c>
      <c r="G417" t="s">
        <v>220</v>
      </c>
      <c r="H417" t="s">
        <v>71</v>
      </c>
      <c r="I417">
        <v>7550296</v>
      </c>
      <c r="J417" t="s">
        <v>72</v>
      </c>
      <c r="K417" t="s">
        <v>1298</v>
      </c>
      <c r="L417" t="s">
        <v>154</v>
      </c>
      <c r="R417" t="s">
        <v>65</v>
      </c>
      <c r="S417" t="s">
        <v>244</v>
      </c>
      <c r="T417">
        <v>372770000</v>
      </c>
      <c r="U417" s="16">
        <v>3463.1466220800003</v>
      </c>
      <c r="W417" t="s">
        <v>301</v>
      </c>
      <c r="X417" t="s">
        <v>79</v>
      </c>
      <c r="Y417" t="s">
        <v>80</v>
      </c>
      <c r="Z417" t="s">
        <v>81</v>
      </c>
      <c r="AA417" t="s">
        <v>82</v>
      </c>
      <c r="AB417" t="s">
        <v>1299</v>
      </c>
      <c r="AC417">
        <v>43294</v>
      </c>
      <c r="AD417">
        <v>7</v>
      </c>
      <c r="AE417">
        <v>2018</v>
      </c>
      <c r="AF417" t="s">
        <v>79</v>
      </c>
    </row>
    <row r="418" spans="1:32">
      <c r="A418">
        <v>1000109521</v>
      </c>
      <c r="B418" t="s">
        <v>65</v>
      </c>
      <c r="C418" t="s">
        <v>1300</v>
      </c>
      <c r="D418" t="s">
        <v>1301</v>
      </c>
      <c r="E418" t="s">
        <v>114</v>
      </c>
      <c r="F418" t="s">
        <v>69</v>
      </c>
      <c r="G418" t="s">
        <v>220</v>
      </c>
      <c r="H418" t="s">
        <v>71</v>
      </c>
      <c r="I418">
        <v>8380552</v>
      </c>
      <c r="J418" t="s">
        <v>72</v>
      </c>
      <c r="K418" t="s">
        <v>639</v>
      </c>
      <c r="L418" t="s">
        <v>201</v>
      </c>
      <c r="R418" t="s">
        <v>65</v>
      </c>
      <c r="S418" t="s">
        <v>244</v>
      </c>
      <c r="T418">
        <v>919075000</v>
      </c>
      <c r="U418" s="16">
        <v>8538.4861488000006</v>
      </c>
      <c r="W418" t="s">
        <v>543</v>
      </c>
      <c r="X418" t="s">
        <v>105</v>
      </c>
      <c r="Y418" t="s">
        <v>80</v>
      </c>
      <c r="Z418" t="s">
        <v>135</v>
      </c>
      <c r="AA418" t="s">
        <v>106</v>
      </c>
      <c r="AB418" t="s">
        <v>1185</v>
      </c>
      <c r="AC418">
        <v>43295</v>
      </c>
      <c r="AD418">
        <v>7</v>
      </c>
      <c r="AE418">
        <v>2018</v>
      </c>
      <c r="AF418" t="s">
        <v>105</v>
      </c>
    </row>
    <row r="419" spans="1:32">
      <c r="A419">
        <v>1000110115</v>
      </c>
      <c r="B419" t="s">
        <v>65</v>
      </c>
      <c r="C419" t="s">
        <v>1302</v>
      </c>
      <c r="D419" t="s">
        <v>1303</v>
      </c>
      <c r="E419" t="s">
        <v>114</v>
      </c>
      <c r="F419" t="s">
        <v>69</v>
      </c>
      <c r="G419" t="s">
        <v>220</v>
      </c>
      <c r="H419" t="s">
        <v>71</v>
      </c>
      <c r="I419">
        <v>7560941</v>
      </c>
      <c r="J419" t="s">
        <v>72</v>
      </c>
      <c r="K419" t="s">
        <v>969</v>
      </c>
      <c r="L419" t="s">
        <v>74</v>
      </c>
      <c r="R419" t="s">
        <v>65</v>
      </c>
      <c r="T419">
        <v>90000000</v>
      </c>
      <c r="U419" s="16">
        <v>836.12736000000007</v>
      </c>
      <c r="W419" t="s">
        <v>316</v>
      </c>
      <c r="X419" t="s">
        <v>79</v>
      </c>
      <c r="Y419" t="s">
        <v>80</v>
      </c>
      <c r="Z419" t="s">
        <v>81</v>
      </c>
      <c r="AA419" t="s">
        <v>82</v>
      </c>
      <c r="AB419" t="s">
        <v>70</v>
      </c>
      <c r="AC419">
        <v>43318</v>
      </c>
      <c r="AD419">
        <v>8</v>
      </c>
      <c r="AE419">
        <v>2018</v>
      </c>
      <c r="AF419" t="s">
        <v>79</v>
      </c>
    </row>
    <row r="420" spans="1:32">
      <c r="A420">
        <v>1000110117</v>
      </c>
      <c r="B420" t="s">
        <v>65</v>
      </c>
      <c r="C420" t="s">
        <v>1304</v>
      </c>
      <c r="D420" t="s">
        <v>1303</v>
      </c>
      <c r="E420" t="s">
        <v>114</v>
      </c>
      <c r="F420" t="s">
        <v>69</v>
      </c>
      <c r="G420" t="s">
        <v>220</v>
      </c>
      <c r="H420" t="s">
        <v>71</v>
      </c>
      <c r="I420">
        <v>7560941</v>
      </c>
      <c r="J420" t="s">
        <v>72</v>
      </c>
      <c r="K420" t="s">
        <v>919</v>
      </c>
      <c r="L420" t="s">
        <v>74</v>
      </c>
      <c r="R420" t="s">
        <v>65</v>
      </c>
      <c r="T420">
        <v>122000000</v>
      </c>
      <c r="U420" s="16">
        <v>1133.4170880000001</v>
      </c>
      <c r="W420" t="s">
        <v>367</v>
      </c>
      <c r="X420" t="s">
        <v>98</v>
      </c>
      <c r="Y420" t="s">
        <v>171</v>
      </c>
      <c r="Z420" t="s">
        <v>98</v>
      </c>
      <c r="AA420" t="s">
        <v>98</v>
      </c>
      <c r="AB420" t="s">
        <v>70</v>
      </c>
      <c r="AC420">
        <v>43318</v>
      </c>
      <c r="AD420">
        <v>8</v>
      </c>
      <c r="AE420">
        <v>2018</v>
      </c>
      <c r="AF420" t="s">
        <v>98</v>
      </c>
    </row>
    <row r="421" spans="1:32">
      <c r="A421">
        <v>1000111000</v>
      </c>
      <c r="B421" t="s">
        <v>76</v>
      </c>
      <c r="C421" t="s">
        <v>225</v>
      </c>
      <c r="D421" t="s">
        <v>225</v>
      </c>
      <c r="E421" t="s">
        <v>225</v>
      </c>
      <c r="F421" t="s">
        <v>225</v>
      </c>
      <c r="G421" t="s">
        <v>255</v>
      </c>
      <c r="H421" t="s">
        <v>256</v>
      </c>
      <c r="I421" t="s">
        <v>225</v>
      </c>
      <c r="J421" t="s">
        <v>72</v>
      </c>
      <c r="K421" t="s">
        <v>919</v>
      </c>
      <c r="L421" t="s">
        <v>74</v>
      </c>
      <c r="R421" t="s">
        <v>65</v>
      </c>
      <c r="S421" t="s">
        <v>225</v>
      </c>
      <c r="T421">
        <v>15710000</v>
      </c>
      <c r="U421" s="16">
        <v>145.95067584</v>
      </c>
      <c r="W421" t="s">
        <v>819</v>
      </c>
      <c r="X421" t="s">
        <v>820</v>
      </c>
      <c r="Y421" t="s">
        <v>81</v>
      </c>
      <c r="Z421" t="s">
        <v>81</v>
      </c>
      <c r="AA421" t="s">
        <v>82</v>
      </c>
      <c r="AB421" t="s">
        <v>225</v>
      </c>
      <c r="AC421">
        <v>43351</v>
      </c>
      <c r="AD421">
        <v>9</v>
      </c>
      <c r="AE421">
        <v>2018</v>
      </c>
      <c r="AF421" t="s">
        <v>820</v>
      </c>
    </row>
    <row r="422" spans="1:32">
      <c r="A422">
        <v>1000111168</v>
      </c>
      <c r="B422" t="s">
        <v>65</v>
      </c>
      <c r="C422" t="s">
        <v>1305</v>
      </c>
      <c r="D422" t="s">
        <v>1306</v>
      </c>
      <c r="E422" t="s">
        <v>114</v>
      </c>
      <c r="F422" t="s">
        <v>69</v>
      </c>
      <c r="G422" t="s">
        <v>220</v>
      </c>
      <c r="H422" t="s">
        <v>71</v>
      </c>
      <c r="I422">
        <v>7500261</v>
      </c>
      <c r="J422" t="s">
        <v>72</v>
      </c>
      <c r="K422" t="s">
        <v>969</v>
      </c>
      <c r="L422" t="s">
        <v>74</v>
      </c>
      <c r="R422" t="s">
        <v>65</v>
      </c>
      <c r="T422">
        <v>4700000</v>
      </c>
      <c r="U422" s="16">
        <v>43.664428800000003</v>
      </c>
      <c r="W422" t="s">
        <v>301</v>
      </c>
      <c r="X422" t="s">
        <v>79</v>
      </c>
      <c r="Y422" t="s">
        <v>80</v>
      </c>
      <c r="Z422" t="s">
        <v>81</v>
      </c>
      <c r="AA422" t="s">
        <v>82</v>
      </c>
      <c r="AB422" t="s">
        <v>70</v>
      </c>
      <c r="AC422">
        <v>43355</v>
      </c>
      <c r="AD422">
        <v>9</v>
      </c>
      <c r="AE422">
        <v>2018</v>
      </c>
      <c r="AF422" t="s">
        <v>79</v>
      </c>
    </row>
    <row r="423" spans="1:32">
      <c r="A423">
        <v>1000111170</v>
      </c>
      <c r="B423" t="s">
        <v>65</v>
      </c>
      <c r="C423" t="s">
        <v>1307</v>
      </c>
      <c r="D423" t="s">
        <v>1308</v>
      </c>
      <c r="E423" t="s">
        <v>114</v>
      </c>
      <c r="F423" t="s">
        <v>69</v>
      </c>
      <c r="G423" t="s">
        <v>220</v>
      </c>
      <c r="H423" t="s">
        <v>71</v>
      </c>
      <c r="I423">
        <v>7500261</v>
      </c>
      <c r="J423" t="s">
        <v>72</v>
      </c>
      <c r="K423" t="s">
        <v>919</v>
      </c>
      <c r="L423" t="s">
        <v>74</v>
      </c>
      <c r="R423" t="s">
        <v>65</v>
      </c>
      <c r="T423">
        <v>195000000</v>
      </c>
      <c r="U423" s="16">
        <v>1811.6092800000001</v>
      </c>
      <c r="W423" t="s">
        <v>301</v>
      </c>
      <c r="X423" t="s">
        <v>79</v>
      </c>
      <c r="Y423" t="s">
        <v>80</v>
      </c>
      <c r="Z423" t="s">
        <v>81</v>
      </c>
      <c r="AA423" t="s">
        <v>82</v>
      </c>
      <c r="AB423" t="s">
        <v>70</v>
      </c>
      <c r="AC423">
        <v>43355</v>
      </c>
      <c r="AD423">
        <v>9</v>
      </c>
      <c r="AE423">
        <v>2018</v>
      </c>
      <c r="AF423" t="s">
        <v>79</v>
      </c>
    </row>
    <row r="424" spans="1:32">
      <c r="A424">
        <v>1000111171</v>
      </c>
      <c r="B424" t="s">
        <v>65</v>
      </c>
      <c r="C424" t="s">
        <v>1309</v>
      </c>
      <c r="D424" t="s">
        <v>1310</v>
      </c>
      <c r="E424" t="s">
        <v>114</v>
      </c>
      <c r="F424" t="s">
        <v>69</v>
      </c>
      <c r="G424" t="s">
        <v>220</v>
      </c>
      <c r="H424" t="s">
        <v>71</v>
      </c>
      <c r="I424">
        <v>7500261</v>
      </c>
      <c r="J424" t="s">
        <v>72</v>
      </c>
      <c r="K424" t="s">
        <v>969</v>
      </c>
      <c r="L424" t="s">
        <v>74</v>
      </c>
      <c r="R424" t="s">
        <v>65</v>
      </c>
      <c r="T424">
        <v>94000000</v>
      </c>
      <c r="U424" s="16">
        <v>873.28857600000003</v>
      </c>
      <c r="W424" t="s">
        <v>301</v>
      </c>
      <c r="X424" t="s">
        <v>79</v>
      </c>
      <c r="Y424" t="s">
        <v>80</v>
      </c>
      <c r="Z424" t="s">
        <v>81</v>
      </c>
      <c r="AA424" t="s">
        <v>82</v>
      </c>
      <c r="AB424" t="s">
        <v>70</v>
      </c>
      <c r="AC424">
        <v>43355</v>
      </c>
      <c r="AD424">
        <v>9</v>
      </c>
      <c r="AE424">
        <v>2018</v>
      </c>
      <c r="AF424" t="s">
        <v>79</v>
      </c>
    </row>
    <row r="425" spans="1:32">
      <c r="A425">
        <v>1000111201</v>
      </c>
      <c r="B425" t="s">
        <v>65</v>
      </c>
      <c r="C425" t="s">
        <v>1311</v>
      </c>
      <c r="D425" t="s">
        <v>1312</v>
      </c>
      <c r="E425" t="s">
        <v>276</v>
      </c>
      <c r="F425" t="s">
        <v>95</v>
      </c>
      <c r="G425" t="s">
        <v>277</v>
      </c>
      <c r="H425" t="s">
        <v>278</v>
      </c>
      <c r="I425">
        <v>2520751</v>
      </c>
      <c r="J425" t="s">
        <v>72</v>
      </c>
      <c r="K425" t="s">
        <v>919</v>
      </c>
      <c r="L425" t="s">
        <v>74</v>
      </c>
      <c r="R425" t="s">
        <v>65</v>
      </c>
      <c r="S425" t="s">
        <v>244</v>
      </c>
      <c r="T425">
        <v>186800000</v>
      </c>
      <c r="U425" s="16">
        <v>1735.4287872000002</v>
      </c>
      <c r="W425" t="s">
        <v>147</v>
      </c>
      <c r="X425" t="s">
        <v>79</v>
      </c>
      <c r="Y425" t="s">
        <v>80</v>
      </c>
      <c r="Z425" t="s">
        <v>81</v>
      </c>
      <c r="AA425" t="s">
        <v>106</v>
      </c>
      <c r="AB425" t="s">
        <v>1313</v>
      </c>
      <c r="AC425">
        <v>43356</v>
      </c>
      <c r="AD425">
        <v>9</v>
      </c>
      <c r="AE425">
        <v>2018</v>
      </c>
      <c r="AF425" t="s">
        <v>79</v>
      </c>
    </row>
    <row r="426" spans="1:32">
      <c r="A426">
        <v>1000111764</v>
      </c>
      <c r="B426" t="s">
        <v>65</v>
      </c>
      <c r="C426" t="s">
        <v>1314</v>
      </c>
      <c r="D426" t="s">
        <v>1315</v>
      </c>
      <c r="E426" t="s">
        <v>371</v>
      </c>
      <c r="F426" t="s">
        <v>163</v>
      </c>
      <c r="G426" t="s">
        <v>220</v>
      </c>
      <c r="H426" t="s">
        <v>71</v>
      </c>
      <c r="I426">
        <v>3462227</v>
      </c>
      <c r="J426" t="s">
        <v>72</v>
      </c>
      <c r="K426" t="s">
        <v>919</v>
      </c>
      <c r="L426" t="s">
        <v>74</v>
      </c>
      <c r="R426" t="s">
        <v>65</v>
      </c>
      <c r="S426" t="s">
        <v>836</v>
      </c>
      <c r="T426">
        <v>48800000</v>
      </c>
      <c r="U426" s="16">
        <v>453.36683520000003</v>
      </c>
      <c r="W426" t="s">
        <v>687</v>
      </c>
      <c r="X426" t="s">
        <v>79</v>
      </c>
      <c r="Y426" t="s">
        <v>81</v>
      </c>
      <c r="Z426" t="s">
        <v>81</v>
      </c>
      <c r="AA426" t="s">
        <v>82</v>
      </c>
      <c r="AB426" t="s">
        <v>1314</v>
      </c>
      <c r="AC426">
        <v>43382</v>
      </c>
      <c r="AD426">
        <v>10</v>
      </c>
      <c r="AE426">
        <v>2018</v>
      </c>
      <c r="AF426" t="s">
        <v>79</v>
      </c>
    </row>
    <row r="427" spans="1:32">
      <c r="A427">
        <v>1000112250</v>
      </c>
      <c r="B427" t="s">
        <v>65</v>
      </c>
      <c r="C427" t="s">
        <v>1316</v>
      </c>
      <c r="D427" t="s">
        <v>870</v>
      </c>
      <c r="E427" t="s">
        <v>114</v>
      </c>
      <c r="F427" t="s">
        <v>69</v>
      </c>
      <c r="G427" t="s">
        <v>220</v>
      </c>
      <c r="H427" t="s">
        <v>71</v>
      </c>
      <c r="I427">
        <v>7510018</v>
      </c>
      <c r="J427" t="s">
        <v>72</v>
      </c>
      <c r="K427" t="s">
        <v>1247</v>
      </c>
      <c r="L427" t="s">
        <v>201</v>
      </c>
      <c r="R427" t="s">
        <v>65</v>
      </c>
      <c r="S427" t="s">
        <v>244</v>
      </c>
      <c r="T427">
        <v>37500000</v>
      </c>
      <c r="U427" s="16">
        <v>348.38640000000004</v>
      </c>
      <c r="W427" t="s">
        <v>316</v>
      </c>
      <c r="X427" t="s">
        <v>79</v>
      </c>
      <c r="Y427" t="s">
        <v>80</v>
      </c>
      <c r="Z427" t="s">
        <v>81</v>
      </c>
      <c r="AA427" t="s">
        <v>82</v>
      </c>
      <c r="AB427" t="s">
        <v>1317</v>
      </c>
      <c r="AC427">
        <v>43392</v>
      </c>
      <c r="AD427">
        <v>10</v>
      </c>
      <c r="AE427">
        <v>2018</v>
      </c>
      <c r="AF427" t="s">
        <v>79</v>
      </c>
    </row>
    <row r="428" spans="1:32">
      <c r="A428">
        <v>1000112342</v>
      </c>
      <c r="B428" t="s">
        <v>65</v>
      </c>
      <c r="C428" t="s">
        <v>1318</v>
      </c>
      <c r="D428" t="s">
        <v>1319</v>
      </c>
      <c r="E428" t="s">
        <v>1012</v>
      </c>
      <c r="F428" t="s">
        <v>142</v>
      </c>
      <c r="G428" t="s">
        <v>394</v>
      </c>
      <c r="H428" t="s">
        <v>395</v>
      </c>
      <c r="I428">
        <v>4441119</v>
      </c>
      <c r="J428" t="s">
        <v>72</v>
      </c>
      <c r="K428" t="s">
        <v>639</v>
      </c>
      <c r="L428" t="s">
        <v>201</v>
      </c>
      <c r="R428" t="s">
        <v>65</v>
      </c>
      <c r="S428" t="s">
        <v>244</v>
      </c>
      <c r="T428">
        <v>920970000</v>
      </c>
      <c r="U428" s="16">
        <v>8556.0912748800001</v>
      </c>
      <c r="W428" t="s">
        <v>543</v>
      </c>
      <c r="X428" t="s">
        <v>105</v>
      </c>
      <c r="Y428" t="s">
        <v>80</v>
      </c>
      <c r="Z428" t="s">
        <v>135</v>
      </c>
      <c r="AA428" t="s">
        <v>106</v>
      </c>
      <c r="AB428" t="s">
        <v>1320</v>
      </c>
      <c r="AC428">
        <v>43397</v>
      </c>
      <c r="AD428">
        <v>10</v>
      </c>
      <c r="AE428">
        <v>2018</v>
      </c>
      <c r="AF428" t="s">
        <v>105</v>
      </c>
    </row>
    <row r="429" spans="1:32">
      <c r="A429">
        <v>1000112449</v>
      </c>
      <c r="B429" t="s">
        <v>65</v>
      </c>
      <c r="C429" t="s">
        <v>1321</v>
      </c>
      <c r="D429" t="s">
        <v>1322</v>
      </c>
      <c r="E429" t="s">
        <v>1323</v>
      </c>
      <c r="F429" t="s">
        <v>95</v>
      </c>
      <c r="G429" t="s">
        <v>277</v>
      </c>
      <c r="H429" t="s">
        <v>278</v>
      </c>
      <c r="I429">
        <v>2190000</v>
      </c>
      <c r="J429" t="s">
        <v>72</v>
      </c>
      <c r="K429" t="s">
        <v>919</v>
      </c>
      <c r="L429" t="s">
        <v>74</v>
      </c>
      <c r="R429" t="s">
        <v>65</v>
      </c>
      <c r="S429" t="s">
        <v>836</v>
      </c>
      <c r="T429">
        <v>14300000</v>
      </c>
      <c r="U429" s="16">
        <v>132.85134720000002</v>
      </c>
      <c r="W429" t="s">
        <v>687</v>
      </c>
      <c r="X429" t="s">
        <v>79</v>
      </c>
      <c r="Y429" t="s">
        <v>81</v>
      </c>
      <c r="Z429" t="s">
        <v>81</v>
      </c>
      <c r="AA429" t="s">
        <v>82</v>
      </c>
      <c r="AB429" t="s">
        <v>1080</v>
      </c>
      <c r="AC429">
        <v>43404</v>
      </c>
      <c r="AD429">
        <v>10</v>
      </c>
      <c r="AE429">
        <v>2018</v>
      </c>
      <c r="AF429" t="s">
        <v>79</v>
      </c>
    </row>
    <row r="430" spans="1:32">
      <c r="A430">
        <v>1000112666</v>
      </c>
      <c r="B430" t="s">
        <v>65</v>
      </c>
      <c r="C430" t="s">
        <v>1324</v>
      </c>
      <c r="D430" t="s">
        <v>1325</v>
      </c>
      <c r="E430" t="s">
        <v>114</v>
      </c>
      <c r="F430" t="s">
        <v>69</v>
      </c>
      <c r="G430" t="s">
        <v>220</v>
      </c>
      <c r="H430" t="s">
        <v>71</v>
      </c>
      <c r="I430">
        <v>0</v>
      </c>
      <c r="J430" t="s">
        <v>72</v>
      </c>
      <c r="K430" t="s">
        <v>969</v>
      </c>
      <c r="L430" t="s">
        <v>74</v>
      </c>
      <c r="R430" t="s">
        <v>65</v>
      </c>
      <c r="S430" t="s">
        <v>244</v>
      </c>
      <c r="T430">
        <v>380000000</v>
      </c>
      <c r="U430" s="16">
        <v>3530.3155200000001</v>
      </c>
      <c r="W430" t="s">
        <v>251</v>
      </c>
      <c r="X430" t="s">
        <v>79</v>
      </c>
      <c r="Y430" t="s">
        <v>80</v>
      </c>
      <c r="Z430" t="s">
        <v>81</v>
      </c>
      <c r="AA430" t="s">
        <v>82</v>
      </c>
      <c r="AB430" t="s">
        <v>621</v>
      </c>
      <c r="AC430">
        <v>43412</v>
      </c>
      <c r="AD430">
        <v>11</v>
      </c>
      <c r="AE430">
        <v>2018</v>
      </c>
      <c r="AF430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137"/>
  <sheetViews>
    <sheetView topLeftCell="B1" workbookViewId="0">
      <selection activeCell="Z2" sqref="Z2"/>
    </sheetView>
  </sheetViews>
  <sheetFormatPr baseColWidth="10" defaultRowHeight="14.4"/>
  <cols>
    <col min="1" max="1" width="4" bestFit="1" customWidth="1"/>
    <col min="2" max="14" width="3.44140625" customWidth="1"/>
    <col min="15" max="15" width="14.88671875" style="16" customWidth="1"/>
    <col min="16" max="24" width="3.44140625" customWidth="1"/>
    <col min="25" max="25" width="22.33203125" style="16" customWidth="1"/>
    <col min="26" max="26" width="18.6640625" bestFit="1" customWidth="1"/>
    <col min="27" max="29" width="3.109375" customWidth="1"/>
  </cols>
  <sheetData>
    <row r="1" spans="1:29">
      <c r="A1" t="s">
        <v>1326</v>
      </c>
      <c r="B1" t="s">
        <v>1327</v>
      </c>
      <c r="C1" t="s">
        <v>1328</v>
      </c>
      <c r="D1" t="s">
        <v>59</v>
      </c>
      <c r="E1" t="s">
        <v>1329</v>
      </c>
      <c r="F1" t="s">
        <v>1330</v>
      </c>
      <c r="G1" t="s">
        <v>1331</v>
      </c>
      <c r="H1" t="s">
        <v>1332</v>
      </c>
      <c r="I1" t="s">
        <v>1333</v>
      </c>
      <c r="J1" t="s">
        <v>1334</v>
      </c>
      <c r="K1" t="s">
        <v>1335</v>
      </c>
      <c r="L1" t="s">
        <v>1336</v>
      </c>
      <c r="M1" t="s">
        <v>1337</v>
      </c>
      <c r="N1" t="s">
        <v>1338</v>
      </c>
      <c r="O1" s="16" t="s">
        <v>1339</v>
      </c>
      <c r="P1" t="s">
        <v>1340</v>
      </c>
      <c r="Q1" t="s">
        <v>1341</v>
      </c>
      <c r="R1" t="s">
        <v>1342</v>
      </c>
      <c r="S1" t="s">
        <v>1343</v>
      </c>
      <c r="T1" t="s">
        <v>1344</v>
      </c>
      <c r="U1" t="s">
        <v>1345</v>
      </c>
      <c r="V1" t="s">
        <v>1346</v>
      </c>
      <c r="W1" t="s">
        <v>1347</v>
      </c>
      <c r="X1" t="s">
        <v>1348</v>
      </c>
      <c r="Y1" s="16" t="s">
        <v>1349</v>
      </c>
      <c r="Z1" t="s">
        <v>1350</v>
      </c>
      <c r="AA1" t="s">
        <v>1351</v>
      </c>
      <c r="AB1" t="s">
        <v>1352</v>
      </c>
      <c r="AC1" t="s">
        <v>1353</v>
      </c>
    </row>
    <row r="2" spans="1:29">
      <c r="A2">
        <v>1</v>
      </c>
      <c r="B2" t="s">
        <v>1354</v>
      </c>
      <c r="C2" t="s">
        <v>1355</v>
      </c>
      <c r="D2" t="s">
        <v>234</v>
      </c>
      <c r="E2" t="s">
        <v>1356</v>
      </c>
      <c r="F2" t="s">
        <v>233</v>
      </c>
      <c r="G2" t="s">
        <v>81</v>
      </c>
      <c r="H2" t="s">
        <v>82</v>
      </c>
      <c r="I2" t="s">
        <v>1356</v>
      </c>
      <c r="K2">
        <v>13</v>
      </c>
      <c r="L2" t="s">
        <v>1357</v>
      </c>
      <c r="M2">
        <v>2014</v>
      </c>
      <c r="O2" s="16">
        <v>3964</v>
      </c>
      <c r="P2" t="s">
        <v>1358</v>
      </c>
      <c r="Q2" t="s">
        <v>1359</v>
      </c>
      <c r="R2" t="s">
        <v>1360</v>
      </c>
      <c r="S2" t="s">
        <v>1361</v>
      </c>
      <c r="T2" t="s">
        <v>1362</v>
      </c>
      <c r="U2">
        <v>50</v>
      </c>
      <c r="V2">
        <v>2015</v>
      </c>
      <c r="Y2" s="16">
        <v>2015</v>
      </c>
      <c r="Z2">
        <v>1</v>
      </c>
      <c r="AB2" t="s">
        <v>1363</v>
      </c>
      <c r="AC2">
        <v>2015</v>
      </c>
    </row>
    <row r="3" spans="1:29">
      <c r="A3">
        <v>2</v>
      </c>
      <c r="B3" t="s">
        <v>1364</v>
      </c>
      <c r="C3" t="s">
        <v>1355</v>
      </c>
      <c r="D3" t="s">
        <v>1365</v>
      </c>
      <c r="E3" t="s">
        <v>1366</v>
      </c>
      <c r="F3" t="s">
        <v>79</v>
      </c>
      <c r="G3" t="s">
        <v>81</v>
      </c>
      <c r="H3" t="s">
        <v>82</v>
      </c>
      <c r="I3" t="s">
        <v>1366</v>
      </c>
      <c r="K3">
        <v>11</v>
      </c>
      <c r="L3" t="s">
        <v>1367</v>
      </c>
      <c r="M3">
        <v>2014</v>
      </c>
      <c r="O3" s="16">
        <v>874</v>
      </c>
      <c r="P3" t="s">
        <v>1368</v>
      </c>
      <c r="Q3" t="s">
        <v>1369</v>
      </c>
      <c r="R3" t="s">
        <v>1370</v>
      </c>
      <c r="S3" t="s">
        <v>1371</v>
      </c>
      <c r="T3" t="s">
        <v>1372</v>
      </c>
      <c r="V3">
        <v>2015</v>
      </c>
      <c r="AB3" t="s">
        <v>1373</v>
      </c>
      <c r="AC3">
        <v>2015</v>
      </c>
    </row>
    <row r="4" spans="1:29">
      <c r="A4">
        <v>3</v>
      </c>
      <c r="B4" t="s">
        <v>1374</v>
      </c>
      <c r="C4" t="s">
        <v>1355</v>
      </c>
      <c r="D4" t="s">
        <v>1365</v>
      </c>
      <c r="E4" t="s">
        <v>1375</v>
      </c>
      <c r="F4" t="s">
        <v>79</v>
      </c>
      <c r="G4" t="s">
        <v>81</v>
      </c>
      <c r="H4" t="s">
        <v>82</v>
      </c>
      <c r="I4" t="s">
        <v>1375</v>
      </c>
      <c r="K4">
        <v>14</v>
      </c>
      <c r="L4" t="s">
        <v>1376</v>
      </c>
      <c r="M4">
        <v>2014</v>
      </c>
      <c r="O4" s="16">
        <v>350</v>
      </c>
      <c r="P4" t="s">
        <v>1377</v>
      </c>
      <c r="S4" t="s">
        <v>1378</v>
      </c>
      <c r="T4" t="s">
        <v>1362</v>
      </c>
      <c r="Y4" s="16">
        <v>2014</v>
      </c>
      <c r="Z4">
        <v>12</v>
      </c>
      <c r="AB4" t="s">
        <v>1379</v>
      </c>
      <c r="AC4">
        <v>2014</v>
      </c>
    </row>
    <row r="5" spans="1:29">
      <c r="A5">
        <v>4</v>
      </c>
      <c r="B5" t="s">
        <v>1380</v>
      </c>
      <c r="C5" t="s">
        <v>1355</v>
      </c>
      <c r="D5" t="s">
        <v>234</v>
      </c>
      <c r="E5" t="s">
        <v>1381</v>
      </c>
      <c r="F5" t="s">
        <v>233</v>
      </c>
      <c r="G5" t="s">
        <v>81</v>
      </c>
      <c r="H5" t="s">
        <v>82</v>
      </c>
      <c r="I5" t="s">
        <v>1382</v>
      </c>
      <c r="K5">
        <v>7</v>
      </c>
      <c r="L5" t="s">
        <v>1383</v>
      </c>
      <c r="M5">
        <v>2014</v>
      </c>
      <c r="O5" s="16">
        <v>5169</v>
      </c>
      <c r="P5" t="s">
        <v>1384</v>
      </c>
      <c r="S5" t="s">
        <v>1385</v>
      </c>
      <c r="T5" t="s">
        <v>1362</v>
      </c>
      <c r="U5">
        <v>30.7</v>
      </c>
      <c r="V5">
        <v>2015</v>
      </c>
      <c r="X5">
        <v>31.7</v>
      </c>
      <c r="Y5" s="16">
        <v>2018</v>
      </c>
      <c r="Z5">
        <v>5</v>
      </c>
      <c r="AA5" t="s">
        <v>1362</v>
      </c>
      <c r="AB5" t="s">
        <v>1363</v>
      </c>
      <c r="AC5">
        <v>2018</v>
      </c>
    </row>
    <row r="6" spans="1:29">
      <c r="A6">
        <v>5</v>
      </c>
      <c r="B6" t="s">
        <v>1386</v>
      </c>
      <c r="C6" t="s">
        <v>1355</v>
      </c>
      <c r="D6" t="s">
        <v>90</v>
      </c>
      <c r="E6" t="s">
        <v>1387</v>
      </c>
      <c r="F6" t="s">
        <v>89</v>
      </c>
      <c r="G6" t="s">
        <v>81</v>
      </c>
      <c r="H6" t="s">
        <v>82</v>
      </c>
      <c r="I6" t="s">
        <v>1388</v>
      </c>
      <c r="K6">
        <v>14</v>
      </c>
      <c r="L6" t="s">
        <v>1376</v>
      </c>
      <c r="M6">
        <v>2014</v>
      </c>
      <c r="O6" s="16">
        <v>2449</v>
      </c>
      <c r="P6" t="s">
        <v>1389</v>
      </c>
      <c r="S6" t="s">
        <v>1390</v>
      </c>
      <c r="T6" t="s">
        <v>1391</v>
      </c>
      <c r="AB6" t="s">
        <v>1392</v>
      </c>
      <c r="AC6" t="s">
        <v>1392</v>
      </c>
    </row>
    <row r="7" spans="1:29">
      <c r="A7">
        <v>6</v>
      </c>
      <c r="B7" t="s">
        <v>1393</v>
      </c>
      <c r="C7" t="s">
        <v>1355</v>
      </c>
      <c r="D7" t="s">
        <v>1394</v>
      </c>
      <c r="E7" t="s">
        <v>1395</v>
      </c>
      <c r="F7" t="s">
        <v>820</v>
      </c>
      <c r="G7" t="s">
        <v>81</v>
      </c>
      <c r="H7" t="s">
        <v>82</v>
      </c>
      <c r="I7" t="s">
        <v>1396</v>
      </c>
      <c r="K7">
        <v>14</v>
      </c>
      <c r="L7" t="s">
        <v>1376</v>
      </c>
      <c r="M7">
        <v>2014</v>
      </c>
      <c r="O7" s="16">
        <v>4182</v>
      </c>
      <c r="P7" t="s">
        <v>1397</v>
      </c>
      <c r="S7" t="s">
        <v>1398</v>
      </c>
      <c r="T7" t="s">
        <v>1362</v>
      </c>
      <c r="Y7" s="16">
        <v>2015</v>
      </c>
      <c r="Z7">
        <v>12</v>
      </c>
      <c r="AA7" t="s">
        <v>1362</v>
      </c>
      <c r="AB7" t="s">
        <v>1379</v>
      </c>
      <c r="AC7">
        <v>2015</v>
      </c>
    </row>
    <row r="8" spans="1:29">
      <c r="A8">
        <v>7</v>
      </c>
      <c r="B8" t="s">
        <v>1399</v>
      </c>
      <c r="C8" t="s">
        <v>1355</v>
      </c>
      <c r="D8" t="s">
        <v>1365</v>
      </c>
      <c r="E8" t="s">
        <v>1400</v>
      </c>
      <c r="F8" t="s">
        <v>79</v>
      </c>
      <c r="G8" t="s">
        <v>81</v>
      </c>
      <c r="H8" t="s">
        <v>82</v>
      </c>
      <c r="I8" t="s">
        <v>1400</v>
      </c>
      <c r="K8">
        <v>7</v>
      </c>
      <c r="L8" t="s">
        <v>1383</v>
      </c>
      <c r="M8">
        <v>2015</v>
      </c>
      <c r="O8" s="16">
        <v>13256</v>
      </c>
      <c r="P8" t="s">
        <v>1401</v>
      </c>
      <c r="S8" t="s">
        <v>1402</v>
      </c>
      <c r="T8" t="s">
        <v>1362</v>
      </c>
      <c r="Y8" s="16">
        <v>2015</v>
      </c>
      <c r="Z8">
        <v>10</v>
      </c>
      <c r="AA8" t="s">
        <v>1403</v>
      </c>
      <c r="AB8" t="s">
        <v>1379</v>
      </c>
      <c r="AC8">
        <v>2015</v>
      </c>
    </row>
    <row r="9" spans="1:29">
      <c r="A9">
        <v>8</v>
      </c>
      <c r="B9" t="s">
        <v>1404</v>
      </c>
      <c r="C9" t="s">
        <v>1355</v>
      </c>
      <c r="D9" t="s">
        <v>1365</v>
      </c>
      <c r="E9" t="s">
        <v>1405</v>
      </c>
      <c r="F9" t="s">
        <v>79</v>
      </c>
      <c r="G9" t="s">
        <v>81</v>
      </c>
      <c r="H9" t="s">
        <v>82</v>
      </c>
      <c r="I9" t="s">
        <v>1406</v>
      </c>
      <c r="K9">
        <v>7</v>
      </c>
      <c r="L9" t="s">
        <v>1383</v>
      </c>
      <c r="M9">
        <v>2015</v>
      </c>
      <c r="O9" s="16">
        <v>222</v>
      </c>
      <c r="P9" t="s">
        <v>1407</v>
      </c>
      <c r="Q9" t="s">
        <v>1369</v>
      </c>
      <c r="S9" t="s">
        <v>1408</v>
      </c>
      <c r="T9" t="s">
        <v>1391</v>
      </c>
      <c r="AB9" t="s">
        <v>1392</v>
      </c>
      <c r="AC9" t="s">
        <v>1392</v>
      </c>
    </row>
    <row r="10" spans="1:29">
      <c r="A10">
        <v>9</v>
      </c>
      <c r="B10" t="s">
        <v>1409</v>
      </c>
      <c r="C10" t="s">
        <v>1355</v>
      </c>
      <c r="D10" t="s">
        <v>234</v>
      </c>
      <c r="E10" t="s">
        <v>1410</v>
      </c>
      <c r="F10" t="s">
        <v>233</v>
      </c>
      <c r="G10" t="s">
        <v>81</v>
      </c>
      <c r="H10" t="s">
        <v>82</v>
      </c>
      <c r="I10" t="s">
        <v>1410</v>
      </c>
      <c r="J10" t="s">
        <v>1410</v>
      </c>
      <c r="K10">
        <v>7</v>
      </c>
      <c r="L10" t="s">
        <v>1383</v>
      </c>
      <c r="M10">
        <v>2015</v>
      </c>
      <c r="O10" s="16">
        <v>25720</v>
      </c>
      <c r="P10" t="s">
        <v>1358</v>
      </c>
      <c r="Q10" t="s">
        <v>1411</v>
      </c>
      <c r="R10" t="s">
        <v>1412</v>
      </c>
      <c r="S10" t="s">
        <v>1413</v>
      </c>
      <c r="T10" t="s">
        <v>1414</v>
      </c>
      <c r="AB10" t="s">
        <v>1392</v>
      </c>
      <c r="AC10" t="s">
        <v>1392</v>
      </c>
    </row>
    <row r="11" spans="1:29">
      <c r="A11">
        <v>10</v>
      </c>
      <c r="B11" t="s">
        <v>1415</v>
      </c>
      <c r="D11" t="s">
        <v>234</v>
      </c>
      <c r="E11" t="s">
        <v>1416</v>
      </c>
      <c r="F11" t="s">
        <v>233</v>
      </c>
      <c r="G11" t="s">
        <v>81</v>
      </c>
      <c r="H11" t="s">
        <v>82</v>
      </c>
      <c r="I11" t="s">
        <v>1417</v>
      </c>
      <c r="K11">
        <v>5</v>
      </c>
      <c r="L11" t="s">
        <v>1418</v>
      </c>
      <c r="M11">
        <v>2016</v>
      </c>
      <c r="N11">
        <v>8</v>
      </c>
      <c r="O11" s="16">
        <v>9793</v>
      </c>
      <c r="P11" t="s">
        <v>1419</v>
      </c>
      <c r="Q11" t="s">
        <v>1420</v>
      </c>
      <c r="R11" t="s">
        <v>1421</v>
      </c>
      <c r="S11" t="s">
        <v>1361</v>
      </c>
      <c r="T11" t="s">
        <v>1372</v>
      </c>
      <c r="U11">
        <v>47</v>
      </c>
      <c r="V11">
        <v>2016</v>
      </c>
      <c r="W11">
        <v>10</v>
      </c>
      <c r="AB11" t="s">
        <v>1373</v>
      </c>
      <c r="AC11">
        <v>2016</v>
      </c>
    </row>
    <row r="12" spans="1:29">
      <c r="A12">
        <v>11</v>
      </c>
      <c r="B12" t="s">
        <v>1422</v>
      </c>
      <c r="D12" t="s">
        <v>234</v>
      </c>
      <c r="E12" t="s">
        <v>1423</v>
      </c>
      <c r="F12" t="s">
        <v>233</v>
      </c>
      <c r="G12" t="s">
        <v>81</v>
      </c>
      <c r="H12" t="s">
        <v>82</v>
      </c>
      <c r="I12" t="s">
        <v>1424</v>
      </c>
      <c r="J12" t="s">
        <v>1425</v>
      </c>
      <c r="K12">
        <v>9</v>
      </c>
      <c r="L12" t="s">
        <v>1426</v>
      </c>
      <c r="M12">
        <v>2016</v>
      </c>
      <c r="N12">
        <v>11</v>
      </c>
      <c r="O12" s="16">
        <v>4027</v>
      </c>
      <c r="P12" t="s">
        <v>1427</v>
      </c>
      <c r="Q12" t="s">
        <v>1428</v>
      </c>
      <c r="R12" t="s">
        <v>1429</v>
      </c>
      <c r="S12" t="s">
        <v>1398</v>
      </c>
      <c r="T12" t="s">
        <v>1372</v>
      </c>
      <c r="U12">
        <v>50</v>
      </c>
      <c r="V12">
        <v>2017</v>
      </c>
      <c r="W12">
        <v>7</v>
      </c>
      <c r="AB12" t="s">
        <v>1373</v>
      </c>
      <c r="AC12">
        <v>2017</v>
      </c>
    </row>
    <row r="13" spans="1:29">
      <c r="A13">
        <v>12</v>
      </c>
      <c r="B13" t="s">
        <v>1430</v>
      </c>
      <c r="D13" t="s">
        <v>1431</v>
      </c>
      <c r="E13" t="s">
        <v>1432</v>
      </c>
      <c r="F13" t="s">
        <v>1433</v>
      </c>
      <c r="G13" t="s">
        <v>81</v>
      </c>
      <c r="H13" t="s">
        <v>82</v>
      </c>
      <c r="I13" t="s">
        <v>1432</v>
      </c>
      <c r="K13">
        <v>13</v>
      </c>
      <c r="L13" t="s">
        <v>1357</v>
      </c>
      <c r="M13">
        <v>2016</v>
      </c>
      <c r="N13">
        <v>1</v>
      </c>
      <c r="O13" s="16">
        <v>3280</v>
      </c>
      <c r="P13" t="s">
        <v>1434</v>
      </c>
      <c r="Q13" t="s">
        <v>1435</v>
      </c>
      <c r="R13" t="s">
        <v>1436</v>
      </c>
      <c r="S13" t="s">
        <v>1371</v>
      </c>
      <c r="T13" t="s">
        <v>1372</v>
      </c>
      <c r="U13">
        <v>63.5</v>
      </c>
      <c r="V13">
        <v>2016</v>
      </c>
      <c r="W13">
        <v>10</v>
      </c>
      <c r="AB13" t="s">
        <v>1373</v>
      </c>
      <c r="AC13">
        <v>2016</v>
      </c>
    </row>
    <row r="14" spans="1:29">
      <c r="A14">
        <v>13</v>
      </c>
      <c r="B14" t="s">
        <v>1437</v>
      </c>
      <c r="D14" t="s">
        <v>1394</v>
      </c>
      <c r="E14" t="s">
        <v>1438</v>
      </c>
      <c r="F14" t="s">
        <v>820</v>
      </c>
      <c r="G14" t="s">
        <v>81</v>
      </c>
      <c r="H14" t="s">
        <v>82</v>
      </c>
      <c r="I14" t="s">
        <v>1439</v>
      </c>
      <c r="K14">
        <v>12</v>
      </c>
      <c r="L14" t="s">
        <v>1440</v>
      </c>
      <c r="M14">
        <v>2016</v>
      </c>
      <c r="N14">
        <v>1</v>
      </c>
      <c r="O14" s="16">
        <v>832</v>
      </c>
      <c r="P14" t="s">
        <v>1441</v>
      </c>
      <c r="Q14" t="s">
        <v>1435</v>
      </c>
      <c r="R14" t="s">
        <v>1436</v>
      </c>
      <c r="S14" t="s">
        <v>1361</v>
      </c>
      <c r="T14" t="s">
        <v>1362</v>
      </c>
      <c r="U14">
        <v>56.5</v>
      </c>
      <c r="V14">
        <v>2016</v>
      </c>
      <c r="W14">
        <v>10</v>
      </c>
      <c r="X14">
        <v>60.5</v>
      </c>
      <c r="Y14" s="16">
        <v>2018</v>
      </c>
      <c r="Z14">
        <v>8</v>
      </c>
      <c r="AA14" t="s">
        <v>1442</v>
      </c>
      <c r="AB14" t="s">
        <v>1363</v>
      </c>
      <c r="AC14">
        <v>2018</v>
      </c>
    </row>
    <row r="15" spans="1:29">
      <c r="A15">
        <v>14</v>
      </c>
      <c r="B15" t="s">
        <v>1443</v>
      </c>
      <c r="D15" t="s">
        <v>1365</v>
      </c>
      <c r="E15" t="s">
        <v>1444</v>
      </c>
      <c r="F15" t="s">
        <v>79</v>
      </c>
      <c r="G15" t="s">
        <v>81</v>
      </c>
      <c r="H15" t="s">
        <v>82</v>
      </c>
      <c r="I15" t="s">
        <v>1445</v>
      </c>
      <c r="K15">
        <v>4</v>
      </c>
      <c r="L15" t="s">
        <v>1446</v>
      </c>
      <c r="M15">
        <v>2016</v>
      </c>
      <c r="N15">
        <v>3</v>
      </c>
      <c r="O15" s="16">
        <v>3116</v>
      </c>
      <c r="P15" t="s">
        <v>1447</v>
      </c>
      <c r="Q15" t="s">
        <v>1448</v>
      </c>
      <c r="R15" t="s">
        <v>1449</v>
      </c>
      <c r="S15" t="s">
        <v>1398</v>
      </c>
      <c r="T15" t="s">
        <v>1372</v>
      </c>
      <c r="U15">
        <v>30.5</v>
      </c>
      <c r="V15">
        <v>2017</v>
      </c>
      <c r="W15">
        <v>1</v>
      </c>
      <c r="AB15" t="s">
        <v>1373</v>
      </c>
      <c r="AC15">
        <v>2017</v>
      </c>
    </row>
    <row r="16" spans="1:29">
      <c r="A16">
        <v>15</v>
      </c>
      <c r="B16" t="s">
        <v>1450</v>
      </c>
      <c r="D16" t="s">
        <v>234</v>
      </c>
      <c r="E16" t="s">
        <v>1438</v>
      </c>
      <c r="F16" t="s">
        <v>233</v>
      </c>
      <c r="G16" t="s">
        <v>81</v>
      </c>
      <c r="H16" t="s">
        <v>82</v>
      </c>
      <c r="K16">
        <v>12</v>
      </c>
      <c r="L16" t="s">
        <v>1440</v>
      </c>
      <c r="M16">
        <v>2016</v>
      </c>
      <c r="N16">
        <v>3</v>
      </c>
      <c r="O16" s="16">
        <v>2818</v>
      </c>
      <c r="P16" t="s">
        <v>1451</v>
      </c>
      <c r="Q16" t="s">
        <v>1448</v>
      </c>
      <c r="R16" t="s">
        <v>1449</v>
      </c>
      <c r="S16" t="s">
        <v>1398</v>
      </c>
      <c r="T16" t="s">
        <v>1372</v>
      </c>
      <c r="U16">
        <v>57.5</v>
      </c>
      <c r="V16">
        <v>2017</v>
      </c>
      <c r="W16">
        <v>1</v>
      </c>
      <c r="AB16" t="s">
        <v>1373</v>
      </c>
      <c r="AC16">
        <v>2017</v>
      </c>
    </row>
    <row r="17" spans="1:29">
      <c r="A17">
        <v>16</v>
      </c>
      <c r="B17" t="s">
        <v>1452</v>
      </c>
      <c r="D17" t="s">
        <v>81</v>
      </c>
      <c r="E17" t="s">
        <v>1453</v>
      </c>
      <c r="F17" t="s">
        <v>79</v>
      </c>
      <c r="G17" t="s">
        <v>81</v>
      </c>
      <c r="H17" t="s">
        <v>82</v>
      </c>
      <c r="I17" t="s">
        <v>1454</v>
      </c>
      <c r="K17">
        <v>1</v>
      </c>
      <c r="L17" t="s">
        <v>1455</v>
      </c>
      <c r="M17">
        <v>2016</v>
      </c>
      <c r="N17">
        <v>3</v>
      </c>
      <c r="O17" s="16">
        <v>926</v>
      </c>
      <c r="P17" t="s">
        <v>1441</v>
      </c>
      <c r="Q17" t="s">
        <v>1435</v>
      </c>
      <c r="R17" t="s">
        <v>1436</v>
      </c>
      <c r="S17" t="s">
        <v>1456</v>
      </c>
      <c r="T17" t="s">
        <v>1372</v>
      </c>
      <c r="U17">
        <v>56</v>
      </c>
      <c r="V17">
        <v>2017</v>
      </c>
      <c r="W17">
        <v>12</v>
      </c>
      <c r="AB17" t="s">
        <v>1373</v>
      </c>
      <c r="AC17">
        <v>2017</v>
      </c>
    </row>
    <row r="18" spans="1:29">
      <c r="A18">
        <v>17</v>
      </c>
      <c r="B18" t="s">
        <v>1457</v>
      </c>
      <c r="D18" t="s">
        <v>234</v>
      </c>
      <c r="E18" t="s">
        <v>1438</v>
      </c>
      <c r="F18" t="s">
        <v>233</v>
      </c>
      <c r="G18" t="s">
        <v>81</v>
      </c>
      <c r="H18" t="s">
        <v>82</v>
      </c>
      <c r="I18" t="s">
        <v>1381</v>
      </c>
      <c r="K18">
        <v>12</v>
      </c>
      <c r="L18" t="s">
        <v>1440</v>
      </c>
      <c r="M18">
        <v>2016</v>
      </c>
      <c r="N18">
        <v>4</v>
      </c>
      <c r="O18" s="16">
        <v>4471</v>
      </c>
      <c r="P18" t="s">
        <v>1447</v>
      </c>
      <c r="Q18" t="s">
        <v>1458</v>
      </c>
      <c r="R18" t="s">
        <v>1459</v>
      </c>
      <c r="S18" t="s">
        <v>1398</v>
      </c>
      <c r="T18" t="s">
        <v>1372</v>
      </c>
      <c r="U18">
        <v>44.5</v>
      </c>
      <c r="V18">
        <v>2016</v>
      </c>
      <c r="W18">
        <v>12</v>
      </c>
      <c r="AB18" t="s">
        <v>1373</v>
      </c>
      <c r="AC18">
        <v>2016</v>
      </c>
    </row>
    <row r="19" spans="1:29">
      <c r="A19">
        <v>18</v>
      </c>
      <c r="B19" t="s">
        <v>1460</v>
      </c>
      <c r="D19" t="s">
        <v>1365</v>
      </c>
      <c r="E19" t="s">
        <v>1438</v>
      </c>
      <c r="F19" t="s">
        <v>79</v>
      </c>
      <c r="G19" t="s">
        <v>81</v>
      </c>
      <c r="H19" t="s">
        <v>82</v>
      </c>
      <c r="I19" t="s">
        <v>1461</v>
      </c>
      <c r="K19">
        <v>12</v>
      </c>
      <c r="L19" t="s">
        <v>1440</v>
      </c>
      <c r="M19">
        <v>2016</v>
      </c>
      <c r="N19">
        <v>4</v>
      </c>
      <c r="O19" s="16">
        <v>3150</v>
      </c>
      <c r="P19" t="s">
        <v>1447</v>
      </c>
      <c r="Q19" t="s">
        <v>1458</v>
      </c>
      <c r="R19" t="s">
        <v>1459</v>
      </c>
      <c r="S19" t="s">
        <v>1398</v>
      </c>
      <c r="T19" t="s">
        <v>1372</v>
      </c>
      <c r="U19">
        <v>54</v>
      </c>
      <c r="V19">
        <v>2017</v>
      </c>
      <c r="W19">
        <v>2</v>
      </c>
      <c r="AB19" t="s">
        <v>1373</v>
      </c>
      <c r="AC19">
        <v>2017</v>
      </c>
    </row>
    <row r="20" spans="1:29">
      <c r="A20">
        <v>19</v>
      </c>
      <c r="B20" t="s">
        <v>1462</v>
      </c>
      <c r="D20" t="s">
        <v>1365</v>
      </c>
      <c r="E20" t="s">
        <v>1463</v>
      </c>
      <c r="F20" t="s">
        <v>79</v>
      </c>
      <c r="G20" t="s">
        <v>81</v>
      </c>
      <c r="H20" t="s">
        <v>82</v>
      </c>
      <c r="I20" t="s">
        <v>1464</v>
      </c>
      <c r="J20" t="s">
        <v>1464</v>
      </c>
      <c r="K20">
        <v>11</v>
      </c>
      <c r="L20" t="s">
        <v>1367</v>
      </c>
      <c r="M20">
        <v>2016</v>
      </c>
      <c r="N20">
        <v>5</v>
      </c>
      <c r="O20" s="16">
        <v>1680</v>
      </c>
      <c r="P20" t="s">
        <v>1447</v>
      </c>
      <c r="Q20" t="s">
        <v>1448</v>
      </c>
      <c r="R20" t="s">
        <v>1449</v>
      </c>
      <c r="S20" t="s">
        <v>1398</v>
      </c>
      <c r="T20" t="s">
        <v>1372</v>
      </c>
      <c r="U20">
        <v>65.5</v>
      </c>
      <c r="V20">
        <v>2017</v>
      </c>
      <c r="W20">
        <v>5</v>
      </c>
      <c r="AB20" t="s">
        <v>1373</v>
      </c>
      <c r="AC20">
        <v>2017</v>
      </c>
    </row>
    <row r="21" spans="1:29">
      <c r="A21">
        <v>20</v>
      </c>
      <c r="B21" t="s">
        <v>1465</v>
      </c>
      <c r="D21" t="s">
        <v>1466</v>
      </c>
      <c r="E21" t="s">
        <v>1467</v>
      </c>
      <c r="F21" t="s">
        <v>196</v>
      </c>
      <c r="G21" t="s">
        <v>81</v>
      </c>
      <c r="H21" t="s">
        <v>82</v>
      </c>
      <c r="K21">
        <v>15</v>
      </c>
      <c r="L21" t="s">
        <v>1468</v>
      </c>
      <c r="M21">
        <v>2016</v>
      </c>
      <c r="N21">
        <v>5</v>
      </c>
      <c r="O21" s="16">
        <v>1313</v>
      </c>
      <c r="P21" t="s">
        <v>1447</v>
      </c>
      <c r="Q21" t="s">
        <v>1458</v>
      </c>
      <c r="R21" t="s">
        <v>1459</v>
      </c>
      <c r="S21" t="s">
        <v>1398</v>
      </c>
      <c r="T21" t="s">
        <v>1372</v>
      </c>
      <c r="U21">
        <v>57.5</v>
      </c>
      <c r="V21">
        <v>2016</v>
      </c>
      <c r="W21">
        <v>11</v>
      </c>
      <c r="AB21" t="s">
        <v>1373</v>
      </c>
      <c r="AC21">
        <v>2016</v>
      </c>
    </row>
    <row r="22" spans="1:29">
      <c r="A22">
        <v>21</v>
      </c>
      <c r="B22" t="s">
        <v>1469</v>
      </c>
      <c r="D22" t="s">
        <v>1365</v>
      </c>
      <c r="E22" t="s">
        <v>1470</v>
      </c>
      <c r="F22" t="s">
        <v>79</v>
      </c>
      <c r="G22" t="s">
        <v>81</v>
      </c>
      <c r="H22" t="s">
        <v>82</v>
      </c>
      <c r="I22" t="s">
        <v>1470</v>
      </c>
      <c r="J22" t="s">
        <v>1470</v>
      </c>
      <c r="K22">
        <v>11</v>
      </c>
      <c r="L22" t="s">
        <v>1367</v>
      </c>
      <c r="M22">
        <v>2016</v>
      </c>
      <c r="N22">
        <v>7</v>
      </c>
      <c r="O22" s="16">
        <v>4241</v>
      </c>
      <c r="P22" t="s">
        <v>1471</v>
      </c>
      <c r="Q22" t="s">
        <v>1472</v>
      </c>
      <c r="R22" t="s">
        <v>1473</v>
      </c>
      <c r="S22" t="s">
        <v>1456</v>
      </c>
      <c r="T22" t="s">
        <v>1362</v>
      </c>
      <c r="U22">
        <v>33.5</v>
      </c>
      <c r="V22">
        <v>2018</v>
      </c>
      <c r="W22">
        <v>6</v>
      </c>
      <c r="X22">
        <v>33</v>
      </c>
      <c r="Y22" s="16">
        <v>2018</v>
      </c>
      <c r="Z22">
        <v>12</v>
      </c>
      <c r="AA22" t="s">
        <v>1362</v>
      </c>
      <c r="AB22" t="s">
        <v>1363</v>
      </c>
      <c r="AC22">
        <v>2018</v>
      </c>
    </row>
    <row r="23" spans="1:29">
      <c r="A23">
        <v>22</v>
      </c>
      <c r="B23" t="s">
        <v>1474</v>
      </c>
      <c r="D23" t="s">
        <v>1466</v>
      </c>
      <c r="E23" t="s">
        <v>1475</v>
      </c>
      <c r="F23" t="s">
        <v>196</v>
      </c>
      <c r="G23" t="s">
        <v>81</v>
      </c>
      <c r="H23" t="s">
        <v>82</v>
      </c>
      <c r="I23" t="s">
        <v>1424</v>
      </c>
      <c r="J23" t="s">
        <v>1476</v>
      </c>
      <c r="K23">
        <v>5</v>
      </c>
      <c r="L23" t="s">
        <v>1418</v>
      </c>
      <c r="M23">
        <v>2016</v>
      </c>
      <c r="N23">
        <v>7</v>
      </c>
      <c r="O23" s="16">
        <v>5541</v>
      </c>
      <c r="P23" t="s">
        <v>1477</v>
      </c>
      <c r="Q23" t="s">
        <v>1478</v>
      </c>
      <c r="R23" t="s">
        <v>1479</v>
      </c>
      <c r="S23" t="s">
        <v>1398</v>
      </c>
      <c r="T23" t="s">
        <v>1362</v>
      </c>
      <c r="U23">
        <v>45</v>
      </c>
      <c r="V23">
        <v>2016</v>
      </c>
      <c r="W23">
        <v>10</v>
      </c>
      <c r="X23">
        <v>46</v>
      </c>
      <c r="Y23" s="16">
        <v>2017</v>
      </c>
      <c r="Z23">
        <v>11</v>
      </c>
      <c r="AA23" t="s">
        <v>1362</v>
      </c>
      <c r="AB23" t="s">
        <v>1363</v>
      </c>
      <c r="AC23">
        <v>2017</v>
      </c>
    </row>
    <row r="24" spans="1:29">
      <c r="A24">
        <v>23</v>
      </c>
      <c r="B24" t="s">
        <v>1480</v>
      </c>
      <c r="D24" t="s">
        <v>234</v>
      </c>
      <c r="E24" t="s">
        <v>1481</v>
      </c>
      <c r="F24" t="s">
        <v>233</v>
      </c>
      <c r="G24" t="s">
        <v>81</v>
      </c>
      <c r="H24" t="s">
        <v>82</v>
      </c>
      <c r="K24">
        <v>7</v>
      </c>
      <c r="L24" t="s">
        <v>1383</v>
      </c>
      <c r="M24">
        <v>2016</v>
      </c>
      <c r="N24">
        <v>7</v>
      </c>
      <c r="O24" s="16">
        <v>6192</v>
      </c>
      <c r="P24" t="s">
        <v>1482</v>
      </c>
      <c r="Q24" t="s">
        <v>1483</v>
      </c>
      <c r="R24" t="s">
        <v>1484</v>
      </c>
      <c r="S24" t="s">
        <v>1378</v>
      </c>
      <c r="T24" t="s">
        <v>1372</v>
      </c>
      <c r="U24">
        <v>56</v>
      </c>
      <c r="V24">
        <v>2017</v>
      </c>
      <c r="W24">
        <v>6</v>
      </c>
      <c r="AB24" t="s">
        <v>1373</v>
      </c>
      <c r="AC24">
        <v>2017</v>
      </c>
    </row>
    <row r="25" spans="1:29">
      <c r="A25">
        <v>24</v>
      </c>
      <c r="B25" t="s">
        <v>1485</v>
      </c>
      <c r="D25" t="s">
        <v>234</v>
      </c>
      <c r="E25" t="s">
        <v>1486</v>
      </c>
      <c r="F25" t="s">
        <v>233</v>
      </c>
      <c r="G25" t="s">
        <v>81</v>
      </c>
      <c r="H25" t="s">
        <v>82</v>
      </c>
      <c r="I25" t="s">
        <v>1381</v>
      </c>
      <c r="K25">
        <v>3</v>
      </c>
      <c r="L25" t="s">
        <v>1487</v>
      </c>
      <c r="M25">
        <v>2016</v>
      </c>
      <c r="N25">
        <v>7</v>
      </c>
      <c r="O25" s="16">
        <v>3865</v>
      </c>
      <c r="P25" t="s">
        <v>1477</v>
      </c>
      <c r="Q25" t="s">
        <v>1478</v>
      </c>
      <c r="R25" t="s">
        <v>1479</v>
      </c>
      <c r="S25" t="s">
        <v>1402</v>
      </c>
      <c r="T25" t="s">
        <v>1362</v>
      </c>
      <c r="U25">
        <v>48</v>
      </c>
      <c r="V25">
        <v>2016</v>
      </c>
      <c r="W25">
        <v>10</v>
      </c>
      <c r="X25">
        <v>48</v>
      </c>
      <c r="Y25" s="16">
        <v>2017</v>
      </c>
      <c r="Z25">
        <v>9</v>
      </c>
      <c r="AA25" t="s">
        <v>1362</v>
      </c>
      <c r="AB25" t="s">
        <v>1363</v>
      </c>
      <c r="AC25">
        <v>2017</v>
      </c>
    </row>
    <row r="26" spans="1:29">
      <c r="A26">
        <v>25</v>
      </c>
      <c r="B26" t="s">
        <v>1488</v>
      </c>
      <c r="D26" t="s">
        <v>1365</v>
      </c>
      <c r="E26" t="s">
        <v>1489</v>
      </c>
      <c r="F26" t="s">
        <v>79</v>
      </c>
      <c r="G26" t="s">
        <v>81</v>
      </c>
      <c r="H26" t="s">
        <v>82</v>
      </c>
      <c r="I26" t="s">
        <v>1489</v>
      </c>
      <c r="K26">
        <v>7</v>
      </c>
      <c r="L26" t="s">
        <v>1383</v>
      </c>
      <c r="M26">
        <v>2016</v>
      </c>
      <c r="N26">
        <v>7</v>
      </c>
      <c r="O26" s="16">
        <v>12043</v>
      </c>
      <c r="P26" t="s">
        <v>1490</v>
      </c>
      <c r="Q26" t="s">
        <v>1491</v>
      </c>
      <c r="R26" t="s">
        <v>1492</v>
      </c>
      <c r="S26" t="s">
        <v>1385</v>
      </c>
      <c r="T26" t="s">
        <v>1362</v>
      </c>
      <c r="X26">
        <v>56</v>
      </c>
      <c r="Y26" s="16">
        <v>2017</v>
      </c>
      <c r="Z26">
        <v>1</v>
      </c>
      <c r="AA26" t="s">
        <v>1442</v>
      </c>
      <c r="AB26" t="s">
        <v>1379</v>
      </c>
      <c r="AC26">
        <v>2017</v>
      </c>
    </row>
    <row r="27" spans="1:29">
      <c r="A27">
        <v>26</v>
      </c>
      <c r="B27" t="s">
        <v>1493</v>
      </c>
      <c r="D27" t="s">
        <v>1431</v>
      </c>
      <c r="E27" t="s">
        <v>1432</v>
      </c>
      <c r="F27" t="s">
        <v>1433</v>
      </c>
      <c r="G27" t="s">
        <v>81</v>
      </c>
      <c r="H27" t="s">
        <v>82</v>
      </c>
      <c r="I27" t="s">
        <v>1432</v>
      </c>
      <c r="K27">
        <v>4</v>
      </c>
      <c r="L27" t="s">
        <v>1446</v>
      </c>
      <c r="M27">
        <v>2016</v>
      </c>
      <c r="N27">
        <v>11</v>
      </c>
      <c r="O27" s="16">
        <v>3410</v>
      </c>
      <c r="P27" t="s">
        <v>1494</v>
      </c>
      <c r="Q27" t="s">
        <v>1420</v>
      </c>
      <c r="R27" t="s">
        <v>1421</v>
      </c>
      <c r="S27" t="s">
        <v>1361</v>
      </c>
      <c r="T27" t="s">
        <v>1362</v>
      </c>
      <c r="U27">
        <v>56</v>
      </c>
      <c r="V27">
        <v>2017</v>
      </c>
      <c r="W27">
        <v>10</v>
      </c>
      <c r="X27">
        <v>56</v>
      </c>
      <c r="Y27" s="16">
        <v>2018</v>
      </c>
      <c r="Z27">
        <v>5</v>
      </c>
      <c r="AA27" t="s">
        <v>1442</v>
      </c>
      <c r="AB27" t="s">
        <v>1363</v>
      </c>
      <c r="AC27">
        <v>2018</v>
      </c>
    </row>
    <row r="28" spans="1:29">
      <c r="A28">
        <v>27</v>
      </c>
      <c r="B28" t="s">
        <v>1495</v>
      </c>
      <c r="D28" t="s">
        <v>234</v>
      </c>
      <c r="E28" t="s">
        <v>1438</v>
      </c>
      <c r="F28" t="s">
        <v>233</v>
      </c>
      <c r="G28" t="s">
        <v>81</v>
      </c>
      <c r="H28" t="s">
        <v>82</v>
      </c>
      <c r="I28" t="s">
        <v>1424</v>
      </c>
      <c r="J28" t="s">
        <v>1496</v>
      </c>
      <c r="K28">
        <v>12</v>
      </c>
      <c r="L28" t="s">
        <v>1440</v>
      </c>
      <c r="M28">
        <v>2016</v>
      </c>
      <c r="N28">
        <v>11</v>
      </c>
      <c r="O28" s="16">
        <v>360</v>
      </c>
      <c r="P28" t="s">
        <v>1497</v>
      </c>
      <c r="Q28" t="s">
        <v>1498</v>
      </c>
      <c r="R28" t="s">
        <v>1499</v>
      </c>
      <c r="S28" t="s">
        <v>1456</v>
      </c>
      <c r="T28" t="s">
        <v>1372</v>
      </c>
      <c r="U28">
        <v>66.5</v>
      </c>
      <c r="V28">
        <v>2017</v>
      </c>
      <c r="W28">
        <v>5</v>
      </c>
      <c r="AB28" t="s">
        <v>1373</v>
      </c>
      <c r="AC28">
        <v>2017</v>
      </c>
    </row>
    <row r="29" spans="1:29">
      <c r="A29">
        <v>28</v>
      </c>
      <c r="B29" t="s">
        <v>1500</v>
      </c>
      <c r="D29" t="s">
        <v>234</v>
      </c>
      <c r="E29" t="s">
        <v>1438</v>
      </c>
      <c r="F29" t="s">
        <v>233</v>
      </c>
      <c r="G29" t="s">
        <v>81</v>
      </c>
      <c r="H29" t="s">
        <v>82</v>
      </c>
      <c r="I29" t="s">
        <v>1424</v>
      </c>
      <c r="J29" t="s">
        <v>1496</v>
      </c>
      <c r="K29">
        <v>12</v>
      </c>
      <c r="L29" t="s">
        <v>1440</v>
      </c>
      <c r="M29">
        <v>2016</v>
      </c>
      <c r="N29">
        <v>11</v>
      </c>
      <c r="O29" s="16">
        <v>360</v>
      </c>
      <c r="P29" t="s">
        <v>1497</v>
      </c>
      <c r="Q29" t="s">
        <v>1498</v>
      </c>
      <c r="R29" t="s">
        <v>1499</v>
      </c>
      <c r="S29" t="s">
        <v>1456</v>
      </c>
      <c r="T29" t="s">
        <v>1372</v>
      </c>
      <c r="U29">
        <v>69.5</v>
      </c>
      <c r="V29">
        <v>2017</v>
      </c>
      <c r="W29">
        <v>5</v>
      </c>
      <c r="AB29" t="s">
        <v>1373</v>
      </c>
      <c r="AC29">
        <v>2017</v>
      </c>
    </row>
    <row r="30" spans="1:29">
      <c r="A30">
        <v>29</v>
      </c>
      <c r="B30" t="s">
        <v>1501</v>
      </c>
      <c r="D30" t="s">
        <v>1365</v>
      </c>
      <c r="E30" t="s">
        <v>1502</v>
      </c>
      <c r="F30" t="s">
        <v>79</v>
      </c>
      <c r="G30" t="s">
        <v>81</v>
      </c>
      <c r="H30" t="s">
        <v>82</v>
      </c>
      <c r="I30" t="s">
        <v>1424</v>
      </c>
      <c r="J30" t="s">
        <v>1503</v>
      </c>
      <c r="K30">
        <v>11</v>
      </c>
      <c r="L30" t="s">
        <v>1367</v>
      </c>
      <c r="M30">
        <v>2016</v>
      </c>
      <c r="N30">
        <v>11</v>
      </c>
      <c r="O30" s="16">
        <v>1932</v>
      </c>
      <c r="P30" t="s">
        <v>1504</v>
      </c>
      <c r="Q30" t="s">
        <v>1398</v>
      </c>
      <c r="R30" t="s">
        <v>1505</v>
      </c>
      <c r="S30" t="s">
        <v>1361</v>
      </c>
      <c r="T30" t="s">
        <v>1372</v>
      </c>
      <c r="U30">
        <v>53</v>
      </c>
      <c r="V30">
        <v>2017</v>
      </c>
      <c r="W30">
        <v>10</v>
      </c>
      <c r="AB30" t="s">
        <v>1373</v>
      </c>
      <c r="AC30">
        <v>2017</v>
      </c>
    </row>
    <row r="31" spans="1:29">
      <c r="A31">
        <v>30</v>
      </c>
      <c r="B31" t="s">
        <v>1506</v>
      </c>
      <c r="D31" t="s">
        <v>1431</v>
      </c>
      <c r="E31" t="s">
        <v>1432</v>
      </c>
      <c r="F31" t="s">
        <v>1433</v>
      </c>
      <c r="G31" t="s">
        <v>81</v>
      </c>
      <c r="H31" t="s">
        <v>82</v>
      </c>
      <c r="I31" t="s">
        <v>1432</v>
      </c>
      <c r="K31">
        <v>7</v>
      </c>
      <c r="L31" t="s">
        <v>1383</v>
      </c>
      <c r="M31">
        <v>2016</v>
      </c>
      <c r="N31">
        <v>11</v>
      </c>
      <c r="O31" s="16">
        <v>3172</v>
      </c>
      <c r="P31" t="s">
        <v>1434</v>
      </c>
      <c r="Q31" t="s">
        <v>1435</v>
      </c>
      <c r="R31" t="s">
        <v>1436</v>
      </c>
      <c r="S31" t="s">
        <v>1361</v>
      </c>
      <c r="T31" t="s">
        <v>1362</v>
      </c>
      <c r="X31">
        <v>43.5</v>
      </c>
      <c r="Y31" s="16">
        <v>2017</v>
      </c>
      <c r="Z31">
        <v>12</v>
      </c>
      <c r="AA31" t="s">
        <v>1362</v>
      </c>
      <c r="AB31" t="s">
        <v>1379</v>
      </c>
      <c r="AC31">
        <v>2017</v>
      </c>
    </row>
    <row r="32" spans="1:29">
      <c r="A32">
        <v>31</v>
      </c>
      <c r="B32" t="s">
        <v>1507</v>
      </c>
      <c r="D32" t="s">
        <v>90</v>
      </c>
      <c r="E32" t="s">
        <v>1438</v>
      </c>
      <c r="F32" t="s">
        <v>89</v>
      </c>
      <c r="G32" t="s">
        <v>81</v>
      </c>
      <c r="H32" t="s">
        <v>82</v>
      </c>
      <c r="I32" t="s">
        <v>1508</v>
      </c>
      <c r="K32">
        <v>12</v>
      </c>
      <c r="L32" t="s">
        <v>1440</v>
      </c>
      <c r="M32">
        <v>2016</v>
      </c>
      <c r="N32">
        <v>11</v>
      </c>
      <c r="O32" s="16">
        <v>1891</v>
      </c>
      <c r="P32" t="s">
        <v>1447</v>
      </c>
      <c r="Q32" t="s">
        <v>1509</v>
      </c>
      <c r="R32" t="s">
        <v>1510</v>
      </c>
      <c r="S32" t="s">
        <v>1398</v>
      </c>
      <c r="T32" t="s">
        <v>1372</v>
      </c>
      <c r="U32">
        <v>56.5</v>
      </c>
      <c r="V32">
        <v>2017</v>
      </c>
      <c r="W32">
        <v>8</v>
      </c>
      <c r="AB32" t="s">
        <v>1373</v>
      </c>
      <c r="AC32">
        <v>2017</v>
      </c>
    </row>
    <row r="33" spans="1:29">
      <c r="A33">
        <v>32</v>
      </c>
      <c r="B33" t="s">
        <v>1511</v>
      </c>
      <c r="D33" t="s">
        <v>234</v>
      </c>
      <c r="E33" t="s">
        <v>1438</v>
      </c>
      <c r="F33" t="s">
        <v>233</v>
      </c>
      <c r="G33" t="s">
        <v>81</v>
      </c>
      <c r="H33" t="s">
        <v>82</v>
      </c>
      <c r="I33" t="s">
        <v>1424</v>
      </c>
      <c r="J33" t="s">
        <v>1512</v>
      </c>
      <c r="K33">
        <v>12</v>
      </c>
      <c r="L33" t="s">
        <v>1440</v>
      </c>
      <c r="M33">
        <v>2016</v>
      </c>
      <c r="N33">
        <v>11</v>
      </c>
      <c r="O33" s="16">
        <v>4460</v>
      </c>
      <c r="P33" t="s">
        <v>1513</v>
      </c>
      <c r="Q33" t="s">
        <v>1514</v>
      </c>
      <c r="R33" t="s">
        <v>1515</v>
      </c>
      <c r="S33" t="s">
        <v>1361</v>
      </c>
      <c r="T33" t="s">
        <v>1372</v>
      </c>
      <c r="U33">
        <v>68</v>
      </c>
      <c r="V33">
        <v>2017</v>
      </c>
      <c r="W33">
        <v>8</v>
      </c>
      <c r="AB33" t="s">
        <v>1373</v>
      </c>
      <c r="AC33">
        <v>2017</v>
      </c>
    </row>
    <row r="34" spans="1:29">
      <c r="A34">
        <v>33</v>
      </c>
      <c r="B34" t="s">
        <v>1516</v>
      </c>
      <c r="D34" t="s">
        <v>234</v>
      </c>
      <c r="E34" t="s">
        <v>1438</v>
      </c>
      <c r="F34" t="s">
        <v>233</v>
      </c>
      <c r="G34" t="s">
        <v>81</v>
      </c>
      <c r="H34" t="s">
        <v>82</v>
      </c>
      <c r="I34" t="s">
        <v>1424</v>
      </c>
      <c r="J34" t="s">
        <v>1517</v>
      </c>
      <c r="K34">
        <v>12</v>
      </c>
      <c r="L34" t="s">
        <v>1440</v>
      </c>
      <c r="M34">
        <v>2016</v>
      </c>
      <c r="N34">
        <v>11</v>
      </c>
      <c r="O34" s="16">
        <v>8459</v>
      </c>
      <c r="P34" t="s">
        <v>1513</v>
      </c>
      <c r="Q34" t="s">
        <v>1514</v>
      </c>
      <c r="R34" t="s">
        <v>1515</v>
      </c>
      <c r="S34" t="s">
        <v>1361</v>
      </c>
      <c r="T34" t="s">
        <v>1372</v>
      </c>
      <c r="U34">
        <v>79.5</v>
      </c>
      <c r="V34">
        <v>2017</v>
      </c>
      <c r="W34">
        <v>8</v>
      </c>
      <c r="AB34" t="s">
        <v>1373</v>
      </c>
      <c r="AC34">
        <v>2017</v>
      </c>
    </row>
    <row r="35" spans="1:29">
      <c r="A35">
        <v>34</v>
      </c>
      <c r="B35" t="s">
        <v>1518</v>
      </c>
      <c r="D35" t="s">
        <v>1394</v>
      </c>
      <c r="E35" t="s">
        <v>1486</v>
      </c>
      <c r="F35" t="s">
        <v>820</v>
      </c>
      <c r="G35" t="s">
        <v>81</v>
      </c>
      <c r="H35" t="s">
        <v>82</v>
      </c>
      <c r="I35" t="s">
        <v>1519</v>
      </c>
      <c r="J35" t="s">
        <v>1519</v>
      </c>
      <c r="K35">
        <v>3</v>
      </c>
      <c r="L35" t="s">
        <v>1487</v>
      </c>
      <c r="M35">
        <v>2016</v>
      </c>
      <c r="N35">
        <v>11</v>
      </c>
      <c r="O35" s="16">
        <v>783</v>
      </c>
      <c r="P35" t="s">
        <v>1520</v>
      </c>
      <c r="Q35" t="s">
        <v>1521</v>
      </c>
      <c r="R35" t="s">
        <v>1522</v>
      </c>
      <c r="S35" t="s">
        <v>1411</v>
      </c>
      <c r="T35" t="s">
        <v>1372</v>
      </c>
      <c r="U35">
        <v>45.5</v>
      </c>
      <c r="V35">
        <v>2017</v>
      </c>
      <c r="W35">
        <v>10</v>
      </c>
      <c r="AB35" t="s">
        <v>1373</v>
      </c>
      <c r="AC35">
        <v>2017</v>
      </c>
    </row>
    <row r="36" spans="1:29">
      <c r="A36">
        <v>35</v>
      </c>
      <c r="B36" t="s">
        <v>1523</v>
      </c>
      <c r="D36" t="s">
        <v>90</v>
      </c>
      <c r="E36" t="s">
        <v>1512</v>
      </c>
      <c r="F36" t="s">
        <v>89</v>
      </c>
      <c r="G36" t="s">
        <v>81</v>
      </c>
      <c r="H36" t="s">
        <v>82</v>
      </c>
      <c r="I36" t="s">
        <v>1524</v>
      </c>
      <c r="K36">
        <v>12</v>
      </c>
      <c r="L36" t="s">
        <v>1440</v>
      </c>
      <c r="M36">
        <v>2016</v>
      </c>
      <c r="N36">
        <v>11</v>
      </c>
      <c r="O36" s="16">
        <v>3077</v>
      </c>
      <c r="P36" t="s">
        <v>1513</v>
      </c>
      <c r="Q36" t="s">
        <v>1521</v>
      </c>
      <c r="R36" t="s">
        <v>1522</v>
      </c>
      <c r="S36" t="s">
        <v>1378</v>
      </c>
      <c r="T36" t="s">
        <v>1372</v>
      </c>
      <c r="U36">
        <v>55</v>
      </c>
      <c r="V36">
        <v>2017</v>
      </c>
      <c r="W36">
        <v>11</v>
      </c>
      <c r="AB36" t="s">
        <v>1373</v>
      </c>
      <c r="AC36">
        <v>2017</v>
      </c>
    </row>
    <row r="37" spans="1:29">
      <c r="A37">
        <v>36</v>
      </c>
      <c r="B37" t="s">
        <v>1525</v>
      </c>
      <c r="D37" t="s">
        <v>1365</v>
      </c>
      <c r="E37" t="s">
        <v>1489</v>
      </c>
      <c r="F37" t="s">
        <v>79</v>
      </c>
      <c r="G37" t="s">
        <v>81</v>
      </c>
      <c r="H37" t="s">
        <v>82</v>
      </c>
      <c r="I37" t="s">
        <v>1489</v>
      </c>
      <c r="J37" t="s">
        <v>1489</v>
      </c>
      <c r="K37">
        <v>6</v>
      </c>
      <c r="L37" t="s">
        <v>1526</v>
      </c>
      <c r="M37">
        <v>2016</v>
      </c>
      <c r="N37">
        <v>11</v>
      </c>
      <c r="O37" s="16">
        <v>6869</v>
      </c>
      <c r="P37" t="s">
        <v>1527</v>
      </c>
      <c r="Q37" t="s">
        <v>1528</v>
      </c>
      <c r="R37" t="s">
        <v>1529</v>
      </c>
      <c r="S37" t="s">
        <v>1411</v>
      </c>
      <c r="T37" t="s">
        <v>1414</v>
      </c>
      <c r="AB37" t="s">
        <v>1392</v>
      </c>
      <c r="AC37" t="s">
        <v>1392</v>
      </c>
    </row>
    <row r="38" spans="1:29">
      <c r="A38">
        <v>37</v>
      </c>
      <c r="B38" t="s">
        <v>1530</v>
      </c>
      <c r="D38" t="s">
        <v>1431</v>
      </c>
      <c r="E38" t="s">
        <v>1432</v>
      </c>
      <c r="F38" t="s">
        <v>1433</v>
      </c>
      <c r="G38" t="s">
        <v>81</v>
      </c>
      <c r="H38" t="s">
        <v>82</v>
      </c>
      <c r="I38" t="s">
        <v>1432</v>
      </c>
      <c r="K38">
        <v>10</v>
      </c>
      <c r="L38" t="s">
        <v>1531</v>
      </c>
      <c r="M38">
        <v>2016</v>
      </c>
      <c r="N38">
        <v>11</v>
      </c>
      <c r="O38" s="16">
        <v>3174</v>
      </c>
      <c r="P38" t="s">
        <v>1532</v>
      </c>
      <c r="Q38" t="s">
        <v>1533</v>
      </c>
      <c r="R38" t="s">
        <v>1534</v>
      </c>
      <c r="S38" t="s">
        <v>1361</v>
      </c>
      <c r="T38" t="s">
        <v>1372</v>
      </c>
      <c r="U38">
        <v>41</v>
      </c>
      <c r="V38">
        <v>2017</v>
      </c>
      <c r="W38">
        <v>7</v>
      </c>
      <c r="AB38" t="s">
        <v>1373</v>
      </c>
      <c r="AC38">
        <v>2017</v>
      </c>
    </row>
    <row r="39" spans="1:29">
      <c r="A39">
        <v>38</v>
      </c>
      <c r="B39" t="s">
        <v>1535</v>
      </c>
      <c r="D39" t="s">
        <v>1431</v>
      </c>
      <c r="E39" t="s">
        <v>1432</v>
      </c>
      <c r="F39" t="s">
        <v>1433</v>
      </c>
      <c r="G39" t="s">
        <v>81</v>
      </c>
      <c r="H39" t="s">
        <v>82</v>
      </c>
      <c r="I39" t="s">
        <v>1432</v>
      </c>
      <c r="K39">
        <v>13</v>
      </c>
      <c r="L39" t="s">
        <v>1357</v>
      </c>
      <c r="M39">
        <v>2016</v>
      </c>
      <c r="N39">
        <v>11</v>
      </c>
      <c r="O39" s="16">
        <v>2817</v>
      </c>
      <c r="P39" t="s">
        <v>1532</v>
      </c>
      <c r="Q39" t="s">
        <v>1533</v>
      </c>
      <c r="R39" t="s">
        <v>1534</v>
      </c>
      <c r="S39" t="s">
        <v>1361</v>
      </c>
      <c r="T39" t="s">
        <v>1372</v>
      </c>
      <c r="U39">
        <v>44</v>
      </c>
      <c r="V39">
        <v>2017</v>
      </c>
      <c r="W39">
        <v>5</v>
      </c>
      <c r="AB39" t="s">
        <v>1373</v>
      </c>
      <c r="AC39">
        <v>2017</v>
      </c>
    </row>
    <row r="40" spans="1:29">
      <c r="A40">
        <v>39</v>
      </c>
      <c r="B40" t="s">
        <v>1536</v>
      </c>
      <c r="D40" t="s">
        <v>1431</v>
      </c>
      <c r="E40" t="s">
        <v>1432</v>
      </c>
      <c r="F40" t="s">
        <v>1433</v>
      </c>
      <c r="G40" t="s">
        <v>81</v>
      </c>
      <c r="H40" t="s">
        <v>82</v>
      </c>
      <c r="I40" t="s">
        <v>1432</v>
      </c>
      <c r="K40">
        <v>7</v>
      </c>
      <c r="L40" t="s">
        <v>1383</v>
      </c>
      <c r="M40">
        <v>2016</v>
      </c>
      <c r="N40">
        <v>11</v>
      </c>
      <c r="O40" s="16">
        <v>3145</v>
      </c>
      <c r="P40" t="s">
        <v>1532</v>
      </c>
      <c r="Q40" t="s">
        <v>1533</v>
      </c>
      <c r="R40" t="s">
        <v>1534</v>
      </c>
      <c r="S40" t="s">
        <v>1361</v>
      </c>
      <c r="T40" t="s">
        <v>1372</v>
      </c>
      <c r="U40">
        <v>64</v>
      </c>
      <c r="V40">
        <v>2017</v>
      </c>
      <c r="W40">
        <v>5</v>
      </c>
      <c r="AB40" t="s">
        <v>1373</v>
      </c>
      <c r="AC40">
        <v>2017</v>
      </c>
    </row>
    <row r="41" spans="1:29">
      <c r="A41">
        <v>40</v>
      </c>
      <c r="B41" t="s">
        <v>1537</v>
      </c>
      <c r="D41" t="s">
        <v>1431</v>
      </c>
      <c r="E41" t="s">
        <v>1432</v>
      </c>
      <c r="F41" t="s">
        <v>1433</v>
      </c>
      <c r="G41" t="s">
        <v>81</v>
      </c>
      <c r="H41" t="s">
        <v>82</v>
      </c>
      <c r="I41" t="s">
        <v>1432</v>
      </c>
      <c r="K41">
        <v>6</v>
      </c>
      <c r="L41" t="s">
        <v>1526</v>
      </c>
      <c r="M41">
        <v>2016</v>
      </c>
      <c r="N41">
        <v>11</v>
      </c>
      <c r="O41" s="16">
        <v>2975</v>
      </c>
      <c r="P41" t="s">
        <v>1532</v>
      </c>
      <c r="Q41" t="s">
        <v>1533</v>
      </c>
      <c r="R41" t="s">
        <v>1534</v>
      </c>
      <c r="S41" t="s">
        <v>1361</v>
      </c>
      <c r="T41" t="s">
        <v>1372</v>
      </c>
      <c r="U41">
        <v>44</v>
      </c>
      <c r="V41">
        <v>2017</v>
      </c>
      <c r="W41">
        <v>7</v>
      </c>
      <c r="AB41" t="s">
        <v>1373</v>
      </c>
      <c r="AC41">
        <v>2017</v>
      </c>
    </row>
    <row r="42" spans="1:29">
      <c r="A42">
        <v>41</v>
      </c>
      <c r="B42" t="s">
        <v>1538</v>
      </c>
      <c r="D42" t="s">
        <v>234</v>
      </c>
      <c r="E42" t="s">
        <v>1438</v>
      </c>
      <c r="F42" t="s">
        <v>233</v>
      </c>
      <c r="G42" t="s">
        <v>81</v>
      </c>
      <c r="H42" t="s">
        <v>82</v>
      </c>
      <c r="I42" t="s">
        <v>1424</v>
      </c>
      <c r="K42">
        <v>12</v>
      </c>
      <c r="L42" t="s">
        <v>1440</v>
      </c>
      <c r="M42">
        <v>2017</v>
      </c>
      <c r="N42">
        <v>1</v>
      </c>
      <c r="O42" s="16">
        <v>400</v>
      </c>
      <c r="P42" t="s">
        <v>1539</v>
      </c>
      <c r="Q42" t="s">
        <v>1540</v>
      </c>
      <c r="R42" t="s">
        <v>1541</v>
      </c>
      <c r="S42" t="s">
        <v>1398</v>
      </c>
      <c r="T42" t="s">
        <v>1372</v>
      </c>
      <c r="U42">
        <v>55.5</v>
      </c>
      <c r="V42">
        <v>2017</v>
      </c>
      <c r="W42">
        <v>4</v>
      </c>
      <c r="AB42" t="s">
        <v>1373</v>
      </c>
      <c r="AC42">
        <v>2017</v>
      </c>
    </row>
    <row r="43" spans="1:29">
      <c r="A43">
        <v>42</v>
      </c>
      <c r="B43" t="s">
        <v>1542</v>
      </c>
      <c r="D43" t="s">
        <v>234</v>
      </c>
      <c r="E43" t="s">
        <v>1438</v>
      </c>
      <c r="F43" t="s">
        <v>233</v>
      </c>
      <c r="G43" t="s">
        <v>81</v>
      </c>
      <c r="H43" t="s">
        <v>82</v>
      </c>
      <c r="I43" t="s">
        <v>1424</v>
      </c>
      <c r="K43">
        <v>12</v>
      </c>
      <c r="L43" t="s">
        <v>1440</v>
      </c>
      <c r="M43">
        <v>2017</v>
      </c>
      <c r="N43">
        <v>1</v>
      </c>
      <c r="O43" s="16">
        <v>684</v>
      </c>
      <c r="P43" t="s">
        <v>1543</v>
      </c>
      <c r="Q43" t="s">
        <v>1544</v>
      </c>
      <c r="R43" t="s">
        <v>1545</v>
      </c>
      <c r="S43" t="s">
        <v>1361</v>
      </c>
      <c r="T43" t="s">
        <v>1372</v>
      </c>
      <c r="U43">
        <v>49.5</v>
      </c>
      <c r="V43">
        <v>2017</v>
      </c>
      <c r="W43">
        <v>6</v>
      </c>
      <c r="AB43" t="s">
        <v>1373</v>
      </c>
      <c r="AC43">
        <v>2017</v>
      </c>
    </row>
    <row r="44" spans="1:29">
      <c r="A44">
        <v>43</v>
      </c>
      <c r="B44" t="s">
        <v>1546</v>
      </c>
      <c r="D44" t="s">
        <v>1394</v>
      </c>
      <c r="E44" t="s">
        <v>1547</v>
      </c>
      <c r="F44" t="s">
        <v>820</v>
      </c>
      <c r="G44" t="s">
        <v>81</v>
      </c>
      <c r="H44" t="s">
        <v>82</v>
      </c>
      <c r="I44" t="s">
        <v>1519</v>
      </c>
      <c r="J44" t="s">
        <v>1519</v>
      </c>
      <c r="K44">
        <v>13</v>
      </c>
      <c r="L44" t="s">
        <v>1357</v>
      </c>
      <c r="M44">
        <v>2017</v>
      </c>
      <c r="N44">
        <v>1</v>
      </c>
      <c r="O44" s="16">
        <v>1306</v>
      </c>
      <c r="P44" t="s">
        <v>1548</v>
      </c>
      <c r="Q44" t="s">
        <v>1544</v>
      </c>
      <c r="R44" t="s">
        <v>1545</v>
      </c>
      <c r="S44" t="s">
        <v>1361</v>
      </c>
      <c r="T44" t="s">
        <v>1372</v>
      </c>
      <c r="U44">
        <v>50.5</v>
      </c>
      <c r="V44">
        <v>2017</v>
      </c>
      <c r="W44">
        <v>7</v>
      </c>
      <c r="AB44" t="s">
        <v>1373</v>
      </c>
      <c r="AC44">
        <v>2017</v>
      </c>
    </row>
    <row r="45" spans="1:29">
      <c r="A45">
        <v>44</v>
      </c>
      <c r="B45" t="s">
        <v>1549</v>
      </c>
      <c r="D45" t="s">
        <v>1394</v>
      </c>
      <c r="E45" t="s">
        <v>1438</v>
      </c>
      <c r="F45" t="s">
        <v>820</v>
      </c>
      <c r="G45" t="s">
        <v>81</v>
      </c>
      <c r="H45" t="s">
        <v>82</v>
      </c>
      <c r="I45" t="s">
        <v>1519</v>
      </c>
      <c r="J45" t="s">
        <v>1519</v>
      </c>
      <c r="K45">
        <v>12</v>
      </c>
      <c r="L45" t="s">
        <v>1440</v>
      </c>
      <c r="M45">
        <v>2017</v>
      </c>
      <c r="N45">
        <v>1</v>
      </c>
      <c r="O45" s="16">
        <v>1328</v>
      </c>
      <c r="P45" t="s">
        <v>1548</v>
      </c>
      <c r="Q45" t="s">
        <v>1544</v>
      </c>
      <c r="R45" t="s">
        <v>1545</v>
      </c>
      <c r="S45" t="s">
        <v>1361</v>
      </c>
      <c r="T45" t="s">
        <v>1362</v>
      </c>
      <c r="U45">
        <v>48.5</v>
      </c>
      <c r="V45">
        <v>2017</v>
      </c>
      <c r="W45">
        <v>6</v>
      </c>
      <c r="X45">
        <v>48.5</v>
      </c>
      <c r="Y45" s="16">
        <v>2018</v>
      </c>
      <c r="Z45">
        <v>11</v>
      </c>
      <c r="AA45" t="s">
        <v>1362</v>
      </c>
      <c r="AB45" t="s">
        <v>1363</v>
      </c>
      <c r="AC45">
        <v>2018</v>
      </c>
    </row>
    <row r="46" spans="1:29">
      <c r="A46">
        <v>45</v>
      </c>
      <c r="B46" t="s">
        <v>1550</v>
      </c>
      <c r="D46" t="s">
        <v>1431</v>
      </c>
      <c r="E46" t="s">
        <v>1432</v>
      </c>
      <c r="F46" t="s">
        <v>1433</v>
      </c>
      <c r="G46" t="s">
        <v>81</v>
      </c>
      <c r="H46" t="s">
        <v>82</v>
      </c>
      <c r="I46" t="s">
        <v>1432</v>
      </c>
      <c r="K46">
        <v>7</v>
      </c>
      <c r="L46" t="s">
        <v>1383</v>
      </c>
      <c r="M46">
        <v>2017</v>
      </c>
      <c r="N46">
        <v>1</v>
      </c>
      <c r="O46" s="16">
        <v>2189</v>
      </c>
      <c r="P46" t="s">
        <v>1551</v>
      </c>
      <c r="Q46" t="s">
        <v>1552</v>
      </c>
      <c r="R46" t="s">
        <v>1553</v>
      </c>
      <c r="S46" t="s">
        <v>1361</v>
      </c>
      <c r="T46" t="s">
        <v>1372</v>
      </c>
      <c r="U46">
        <v>49.5</v>
      </c>
      <c r="V46">
        <v>2017</v>
      </c>
      <c r="W46">
        <v>4</v>
      </c>
      <c r="AB46" t="s">
        <v>1373</v>
      </c>
      <c r="AC46">
        <v>2017</v>
      </c>
    </row>
    <row r="47" spans="1:29">
      <c r="A47">
        <v>46</v>
      </c>
      <c r="B47" t="s">
        <v>1554</v>
      </c>
      <c r="D47" t="s">
        <v>234</v>
      </c>
      <c r="E47" t="s">
        <v>1547</v>
      </c>
      <c r="F47" t="s">
        <v>233</v>
      </c>
      <c r="G47" t="s">
        <v>81</v>
      </c>
      <c r="H47" t="s">
        <v>82</v>
      </c>
      <c r="I47" t="s">
        <v>1555</v>
      </c>
      <c r="K47">
        <v>13</v>
      </c>
      <c r="L47" t="s">
        <v>1357</v>
      </c>
      <c r="M47">
        <v>2017</v>
      </c>
      <c r="N47">
        <v>1</v>
      </c>
      <c r="O47" s="16">
        <v>5100</v>
      </c>
      <c r="P47" t="s">
        <v>1447</v>
      </c>
      <c r="Q47" t="s">
        <v>1509</v>
      </c>
      <c r="R47" t="s">
        <v>1556</v>
      </c>
      <c r="S47" t="s">
        <v>1398</v>
      </c>
      <c r="T47" t="s">
        <v>1372</v>
      </c>
      <c r="U47">
        <v>55.5</v>
      </c>
      <c r="V47">
        <v>2018</v>
      </c>
      <c r="W47">
        <v>9</v>
      </c>
      <c r="AB47" t="s">
        <v>1373</v>
      </c>
      <c r="AC47">
        <v>2018</v>
      </c>
    </row>
    <row r="48" spans="1:29">
      <c r="A48">
        <v>47</v>
      </c>
      <c r="B48" t="s">
        <v>1557</v>
      </c>
      <c r="D48" t="s">
        <v>1466</v>
      </c>
      <c r="E48" t="s">
        <v>1558</v>
      </c>
      <c r="F48" t="s">
        <v>196</v>
      </c>
      <c r="G48" t="s">
        <v>81</v>
      </c>
      <c r="H48" t="s">
        <v>82</v>
      </c>
      <c r="K48">
        <v>3</v>
      </c>
      <c r="L48" t="s">
        <v>1487</v>
      </c>
      <c r="M48">
        <v>2017</v>
      </c>
      <c r="N48">
        <v>2</v>
      </c>
      <c r="O48" s="16">
        <v>931</v>
      </c>
      <c r="P48" t="s">
        <v>1477</v>
      </c>
      <c r="Q48" t="s">
        <v>1478</v>
      </c>
      <c r="R48" t="s">
        <v>1479</v>
      </c>
      <c r="S48" t="s">
        <v>1402</v>
      </c>
      <c r="T48" t="s">
        <v>1362</v>
      </c>
      <c r="U48">
        <v>48.5</v>
      </c>
      <c r="V48">
        <v>2017</v>
      </c>
      <c r="W48">
        <v>5</v>
      </c>
      <c r="X48">
        <v>58</v>
      </c>
      <c r="Y48" s="16">
        <v>2017</v>
      </c>
      <c r="Z48">
        <v>12</v>
      </c>
      <c r="AA48" t="s">
        <v>1442</v>
      </c>
      <c r="AB48" t="s">
        <v>1363</v>
      </c>
      <c r="AC48">
        <v>2017</v>
      </c>
    </row>
    <row r="49" spans="1:29">
      <c r="A49">
        <v>48</v>
      </c>
      <c r="B49" t="s">
        <v>1559</v>
      </c>
      <c r="D49" t="s">
        <v>1365</v>
      </c>
      <c r="E49" t="s">
        <v>1438</v>
      </c>
      <c r="F49" t="s">
        <v>79</v>
      </c>
      <c r="G49" t="s">
        <v>81</v>
      </c>
      <c r="H49" t="s">
        <v>82</v>
      </c>
      <c r="I49" t="s">
        <v>1464</v>
      </c>
      <c r="J49" t="s">
        <v>1464</v>
      </c>
      <c r="K49">
        <v>12</v>
      </c>
      <c r="L49" t="s">
        <v>1440</v>
      </c>
      <c r="M49">
        <v>2017</v>
      </c>
      <c r="N49">
        <v>2</v>
      </c>
      <c r="O49" s="16">
        <v>439</v>
      </c>
      <c r="P49" t="s">
        <v>1471</v>
      </c>
      <c r="Q49" t="s">
        <v>1560</v>
      </c>
      <c r="R49" t="s">
        <v>1561</v>
      </c>
      <c r="S49" t="s">
        <v>1361</v>
      </c>
      <c r="T49" t="s">
        <v>1372</v>
      </c>
      <c r="U49">
        <v>71</v>
      </c>
      <c r="V49">
        <v>2017</v>
      </c>
      <c r="W49">
        <v>10</v>
      </c>
      <c r="AB49" t="s">
        <v>1373</v>
      </c>
      <c r="AC49">
        <v>2017</v>
      </c>
    </row>
    <row r="50" spans="1:29">
      <c r="A50">
        <v>49</v>
      </c>
      <c r="B50" t="s">
        <v>1562</v>
      </c>
      <c r="D50" t="s">
        <v>234</v>
      </c>
      <c r="E50" t="s">
        <v>1438</v>
      </c>
      <c r="F50" t="s">
        <v>233</v>
      </c>
      <c r="G50" t="s">
        <v>81</v>
      </c>
      <c r="H50" t="s">
        <v>82</v>
      </c>
      <c r="I50" t="s">
        <v>1424</v>
      </c>
      <c r="J50" t="s">
        <v>1563</v>
      </c>
      <c r="K50">
        <v>12</v>
      </c>
      <c r="L50" t="s">
        <v>1440</v>
      </c>
      <c r="M50">
        <v>2017</v>
      </c>
      <c r="N50">
        <v>3</v>
      </c>
      <c r="O50" s="16">
        <v>375</v>
      </c>
      <c r="P50" t="s">
        <v>1564</v>
      </c>
      <c r="Q50" t="s">
        <v>1435</v>
      </c>
      <c r="R50" t="s">
        <v>1436</v>
      </c>
      <c r="S50" t="s">
        <v>1361</v>
      </c>
      <c r="T50" t="s">
        <v>1372</v>
      </c>
      <c r="U50">
        <v>81.5</v>
      </c>
      <c r="V50">
        <v>2018</v>
      </c>
      <c r="W50">
        <v>1</v>
      </c>
      <c r="AB50" t="s">
        <v>1373</v>
      </c>
      <c r="AC50">
        <v>2018</v>
      </c>
    </row>
    <row r="51" spans="1:29">
      <c r="A51">
        <v>50</v>
      </c>
      <c r="B51" t="s">
        <v>1565</v>
      </c>
      <c r="D51" t="s">
        <v>234</v>
      </c>
      <c r="E51" t="s">
        <v>1438</v>
      </c>
      <c r="F51" t="s">
        <v>233</v>
      </c>
      <c r="G51" t="s">
        <v>81</v>
      </c>
      <c r="H51" t="s">
        <v>82</v>
      </c>
      <c r="I51" t="s">
        <v>1424</v>
      </c>
      <c r="J51" t="s">
        <v>1563</v>
      </c>
      <c r="K51">
        <v>12</v>
      </c>
      <c r="L51" t="s">
        <v>1440</v>
      </c>
      <c r="M51">
        <v>2017</v>
      </c>
      <c r="N51">
        <v>3</v>
      </c>
      <c r="O51" s="16">
        <v>376</v>
      </c>
      <c r="P51" t="s">
        <v>1564</v>
      </c>
      <c r="Q51" t="s">
        <v>1435</v>
      </c>
      <c r="R51" t="s">
        <v>1436</v>
      </c>
      <c r="S51" t="s">
        <v>1361</v>
      </c>
      <c r="T51" t="s">
        <v>1372</v>
      </c>
      <c r="U51">
        <v>71</v>
      </c>
      <c r="V51">
        <v>2017</v>
      </c>
      <c r="W51">
        <v>12</v>
      </c>
      <c r="AB51" t="s">
        <v>1373</v>
      </c>
      <c r="AC51">
        <v>2017</v>
      </c>
    </row>
    <row r="52" spans="1:29">
      <c r="A52">
        <v>51</v>
      </c>
      <c r="B52" t="s">
        <v>1566</v>
      </c>
      <c r="D52" t="s">
        <v>1394</v>
      </c>
      <c r="E52" t="s">
        <v>1463</v>
      </c>
      <c r="F52" t="s">
        <v>820</v>
      </c>
      <c r="G52" t="s">
        <v>81</v>
      </c>
      <c r="H52" t="s">
        <v>82</v>
      </c>
      <c r="I52" t="s">
        <v>1519</v>
      </c>
      <c r="J52" t="s">
        <v>1519</v>
      </c>
      <c r="K52">
        <v>10</v>
      </c>
      <c r="L52" t="s">
        <v>1531</v>
      </c>
      <c r="M52">
        <v>2017</v>
      </c>
      <c r="N52">
        <v>3</v>
      </c>
      <c r="O52" s="16">
        <v>1116</v>
      </c>
      <c r="P52" t="s">
        <v>1567</v>
      </c>
      <c r="Q52" t="s">
        <v>1560</v>
      </c>
      <c r="R52" t="s">
        <v>1561</v>
      </c>
      <c r="S52" t="s">
        <v>1456</v>
      </c>
      <c r="T52" t="s">
        <v>1372</v>
      </c>
      <c r="U52">
        <v>45</v>
      </c>
      <c r="V52">
        <v>2017</v>
      </c>
      <c r="W52">
        <v>9</v>
      </c>
      <c r="AB52" t="s">
        <v>1373</v>
      </c>
      <c r="AC52">
        <v>2017</v>
      </c>
    </row>
    <row r="53" spans="1:29">
      <c r="A53">
        <v>52</v>
      </c>
      <c r="B53" t="s">
        <v>1568</v>
      </c>
      <c r="D53" t="s">
        <v>234</v>
      </c>
      <c r="E53" t="s">
        <v>1438</v>
      </c>
      <c r="F53" t="s">
        <v>233</v>
      </c>
      <c r="G53" t="s">
        <v>81</v>
      </c>
      <c r="H53" t="s">
        <v>82</v>
      </c>
      <c r="I53" t="s">
        <v>1424</v>
      </c>
      <c r="J53" t="s">
        <v>1569</v>
      </c>
      <c r="K53">
        <v>12</v>
      </c>
      <c r="L53" t="s">
        <v>1440</v>
      </c>
      <c r="M53">
        <v>2017</v>
      </c>
      <c r="N53">
        <v>3</v>
      </c>
      <c r="O53" s="16">
        <v>383</v>
      </c>
      <c r="P53" t="s">
        <v>1570</v>
      </c>
      <c r="Q53" t="s">
        <v>1571</v>
      </c>
      <c r="R53" t="s">
        <v>1572</v>
      </c>
      <c r="S53" t="s">
        <v>1573</v>
      </c>
      <c r="T53" t="s">
        <v>1372</v>
      </c>
      <c r="U53">
        <v>34.5</v>
      </c>
      <c r="V53">
        <v>2017</v>
      </c>
      <c r="W53">
        <v>10</v>
      </c>
      <c r="AB53" t="s">
        <v>1373</v>
      </c>
      <c r="AC53">
        <v>2017</v>
      </c>
    </row>
    <row r="54" spans="1:29">
      <c r="A54">
        <v>53</v>
      </c>
      <c r="B54" t="s">
        <v>1574</v>
      </c>
      <c r="D54" t="s">
        <v>1394</v>
      </c>
      <c r="E54" t="s">
        <v>1575</v>
      </c>
      <c r="F54" t="s">
        <v>820</v>
      </c>
      <c r="G54" t="s">
        <v>81</v>
      </c>
      <c r="H54" t="s">
        <v>82</v>
      </c>
      <c r="I54" t="s">
        <v>1519</v>
      </c>
      <c r="J54" t="s">
        <v>1519</v>
      </c>
      <c r="K54">
        <v>7</v>
      </c>
      <c r="L54" t="s">
        <v>1383</v>
      </c>
      <c r="M54">
        <v>2017</v>
      </c>
      <c r="N54">
        <v>3</v>
      </c>
      <c r="O54" s="16">
        <v>1702</v>
      </c>
      <c r="P54" t="s">
        <v>1576</v>
      </c>
      <c r="Q54" t="s">
        <v>1577</v>
      </c>
      <c r="R54" t="s">
        <v>1578</v>
      </c>
      <c r="S54" t="s">
        <v>1378</v>
      </c>
      <c r="T54" t="s">
        <v>1362</v>
      </c>
      <c r="U54">
        <v>48</v>
      </c>
      <c r="V54">
        <v>2017</v>
      </c>
      <c r="W54">
        <v>8</v>
      </c>
      <c r="Y54" s="16">
        <v>2018</v>
      </c>
      <c r="Z54">
        <v>10</v>
      </c>
      <c r="AA54" t="s">
        <v>1442</v>
      </c>
      <c r="AB54" t="s">
        <v>1363</v>
      </c>
      <c r="AC54">
        <v>2018</v>
      </c>
    </row>
    <row r="55" spans="1:29">
      <c r="A55">
        <v>54</v>
      </c>
      <c r="B55" t="s">
        <v>1579</v>
      </c>
      <c r="D55" t="s">
        <v>234</v>
      </c>
      <c r="E55" t="s">
        <v>1438</v>
      </c>
      <c r="F55" t="s">
        <v>233</v>
      </c>
      <c r="G55" t="s">
        <v>81</v>
      </c>
      <c r="H55" t="s">
        <v>82</v>
      </c>
      <c r="I55" t="s">
        <v>1424</v>
      </c>
      <c r="J55" t="s">
        <v>1580</v>
      </c>
      <c r="K55">
        <v>12</v>
      </c>
      <c r="L55" t="s">
        <v>1440</v>
      </c>
      <c r="M55">
        <v>2017</v>
      </c>
      <c r="N55">
        <v>3</v>
      </c>
      <c r="O55" s="16">
        <v>404</v>
      </c>
      <c r="P55" t="s">
        <v>1581</v>
      </c>
      <c r="Q55" t="s">
        <v>1582</v>
      </c>
      <c r="R55" t="s">
        <v>1583</v>
      </c>
      <c r="S55" t="s">
        <v>1361</v>
      </c>
      <c r="T55" t="s">
        <v>1372</v>
      </c>
      <c r="U55">
        <v>38</v>
      </c>
      <c r="V55">
        <v>2017</v>
      </c>
      <c r="W55">
        <v>11</v>
      </c>
      <c r="AB55" t="s">
        <v>1373</v>
      </c>
      <c r="AC55">
        <v>2017</v>
      </c>
    </row>
    <row r="56" spans="1:29">
      <c r="A56">
        <v>55</v>
      </c>
      <c r="B56" t="s">
        <v>1584</v>
      </c>
      <c r="D56" t="s">
        <v>234</v>
      </c>
      <c r="E56" t="s">
        <v>1438</v>
      </c>
      <c r="F56" t="s">
        <v>233</v>
      </c>
      <c r="G56" t="s">
        <v>81</v>
      </c>
      <c r="H56" t="s">
        <v>82</v>
      </c>
      <c r="I56" t="s">
        <v>1424</v>
      </c>
      <c r="J56" t="s">
        <v>1580</v>
      </c>
      <c r="K56">
        <v>12</v>
      </c>
      <c r="L56" t="s">
        <v>1440</v>
      </c>
      <c r="M56">
        <v>2017</v>
      </c>
      <c r="N56">
        <v>3</v>
      </c>
      <c r="O56" s="16">
        <v>292</v>
      </c>
      <c r="P56" t="s">
        <v>1581</v>
      </c>
      <c r="Q56" t="s">
        <v>1582</v>
      </c>
      <c r="R56" t="s">
        <v>1583</v>
      </c>
      <c r="S56" t="s">
        <v>1361</v>
      </c>
      <c r="T56" t="s">
        <v>1372</v>
      </c>
      <c r="U56">
        <v>47.5</v>
      </c>
      <c r="V56">
        <v>2017</v>
      </c>
      <c r="W56">
        <v>11</v>
      </c>
      <c r="AB56" t="s">
        <v>1373</v>
      </c>
      <c r="AC56">
        <v>2017</v>
      </c>
    </row>
    <row r="57" spans="1:29">
      <c r="A57">
        <v>56</v>
      </c>
      <c r="B57" t="s">
        <v>1585</v>
      </c>
      <c r="D57" t="s">
        <v>234</v>
      </c>
      <c r="E57" t="s">
        <v>1438</v>
      </c>
      <c r="F57" t="s">
        <v>233</v>
      </c>
      <c r="G57" t="s">
        <v>81</v>
      </c>
      <c r="H57" t="s">
        <v>82</v>
      </c>
      <c r="I57" t="s">
        <v>1424</v>
      </c>
      <c r="J57" t="s">
        <v>1586</v>
      </c>
      <c r="K57">
        <v>12</v>
      </c>
      <c r="L57" t="s">
        <v>1440</v>
      </c>
      <c r="M57">
        <v>2017</v>
      </c>
      <c r="N57">
        <v>3</v>
      </c>
      <c r="O57" s="16">
        <v>317</v>
      </c>
      <c r="P57" t="s">
        <v>1581</v>
      </c>
      <c r="Q57" t="s">
        <v>1582</v>
      </c>
      <c r="R57" t="s">
        <v>1583</v>
      </c>
      <c r="S57" t="s">
        <v>1361</v>
      </c>
      <c r="T57" t="s">
        <v>1372</v>
      </c>
      <c r="U57">
        <v>42.5</v>
      </c>
      <c r="V57">
        <v>2017</v>
      </c>
      <c r="W57">
        <v>11</v>
      </c>
      <c r="AB57" t="s">
        <v>1373</v>
      </c>
      <c r="AC57">
        <v>2017</v>
      </c>
    </row>
    <row r="58" spans="1:29">
      <c r="A58">
        <v>57</v>
      </c>
      <c r="B58" t="s">
        <v>1587</v>
      </c>
      <c r="D58" t="s">
        <v>234</v>
      </c>
      <c r="E58" t="s">
        <v>1438</v>
      </c>
      <c r="F58" t="s">
        <v>233</v>
      </c>
      <c r="G58" t="s">
        <v>81</v>
      </c>
      <c r="H58" t="s">
        <v>82</v>
      </c>
      <c r="I58" t="s">
        <v>1424</v>
      </c>
      <c r="J58" t="s">
        <v>1586</v>
      </c>
      <c r="K58">
        <v>12</v>
      </c>
      <c r="L58" t="s">
        <v>1440</v>
      </c>
      <c r="M58">
        <v>2017</v>
      </c>
      <c r="N58">
        <v>3</v>
      </c>
      <c r="O58" s="16">
        <v>277</v>
      </c>
      <c r="P58" t="s">
        <v>1581</v>
      </c>
      <c r="Q58" t="s">
        <v>1582</v>
      </c>
      <c r="R58" t="s">
        <v>1583</v>
      </c>
      <c r="S58" t="s">
        <v>1361</v>
      </c>
      <c r="T58" t="s">
        <v>1372</v>
      </c>
      <c r="U58">
        <v>44.5</v>
      </c>
      <c r="V58">
        <v>2017</v>
      </c>
      <c r="W58">
        <v>11</v>
      </c>
      <c r="AB58" t="s">
        <v>1373</v>
      </c>
      <c r="AC58">
        <v>2017</v>
      </c>
    </row>
    <row r="59" spans="1:29">
      <c r="A59">
        <v>58</v>
      </c>
      <c r="B59" t="s">
        <v>1588</v>
      </c>
      <c r="D59" t="s">
        <v>234</v>
      </c>
      <c r="E59" t="s">
        <v>1438</v>
      </c>
      <c r="F59" t="s">
        <v>233</v>
      </c>
      <c r="G59" t="s">
        <v>81</v>
      </c>
      <c r="H59" t="s">
        <v>82</v>
      </c>
      <c r="I59" t="s">
        <v>1424</v>
      </c>
      <c r="J59" t="s">
        <v>1589</v>
      </c>
      <c r="K59">
        <v>12</v>
      </c>
      <c r="L59" t="s">
        <v>1440</v>
      </c>
      <c r="M59">
        <v>2017</v>
      </c>
      <c r="N59">
        <v>3</v>
      </c>
      <c r="O59" s="16">
        <v>513</v>
      </c>
      <c r="P59" t="s">
        <v>1590</v>
      </c>
      <c r="Q59" t="s">
        <v>1435</v>
      </c>
      <c r="R59" t="s">
        <v>1436</v>
      </c>
      <c r="S59" t="s">
        <v>1456</v>
      </c>
      <c r="T59" t="s">
        <v>1372</v>
      </c>
      <c r="U59">
        <v>58</v>
      </c>
      <c r="V59">
        <v>2017</v>
      </c>
      <c r="W59">
        <v>10</v>
      </c>
      <c r="AB59" t="s">
        <v>1373</v>
      </c>
      <c r="AC59">
        <v>2017</v>
      </c>
    </row>
    <row r="60" spans="1:29">
      <c r="A60">
        <v>59</v>
      </c>
      <c r="B60" t="s">
        <v>1591</v>
      </c>
      <c r="D60" t="s">
        <v>234</v>
      </c>
      <c r="E60" t="s">
        <v>1438</v>
      </c>
      <c r="F60" t="s">
        <v>233</v>
      </c>
      <c r="G60" t="s">
        <v>81</v>
      </c>
      <c r="H60" t="s">
        <v>82</v>
      </c>
      <c r="I60" t="s">
        <v>1424</v>
      </c>
      <c r="J60" t="s">
        <v>1589</v>
      </c>
      <c r="K60">
        <v>12</v>
      </c>
      <c r="L60" t="s">
        <v>1440</v>
      </c>
      <c r="M60">
        <v>2017</v>
      </c>
      <c r="N60">
        <v>3</v>
      </c>
      <c r="O60" s="16">
        <v>427</v>
      </c>
      <c r="P60" t="s">
        <v>1590</v>
      </c>
      <c r="Q60" t="s">
        <v>1435</v>
      </c>
      <c r="R60" t="s">
        <v>1436</v>
      </c>
      <c r="S60" t="s">
        <v>1361</v>
      </c>
      <c r="T60" t="s">
        <v>1372</v>
      </c>
      <c r="U60">
        <v>59</v>
      </c>
      <c r="V60">
        <v>2017</v>
      </c>
      <c r="W60">
        <v>9</v>
      </c>
      <c r="AB60" t="s">
        <v>1373</v>
      </c>
      <c r="AC60">
        <v>2017</v>
      </c>
    </row>
    <row r="61" spans="1:29">
      <c r="A61">
        <v>60</v>
      </c>
      <c r="B61" t="s">
        <v>1592</v>
      </c>
      <c r="D61" t="s">
        <v>1431</v>
      </c>
      <c r="E61" t="s">
        <v>1432</v>
      </c>
      <c r="F61" t="s">
        <v>1433</v>
      </c>
      <c r="G61" t="s">
        <v>81</v>
      </c>
      <c r="H61" t="s">
        <v>82</v>
      </c>
      <c r="I61" t="s">
        <v>1432</v>
      </c>
      <c r="K61">
        <v>7</v>
      </c>
      <c r="L61" t="s">
        <v>1383</v>
      </c>
      <c r="M61">
        <v>2017</v>
      </c>
      <c r="N61">
        <v>3</v>
      </c>
      <c r="O61" s="16">
        <v>2846</v>
      </c>
      <c r="P61" t="s">
        <v>1593</v>
      </c>
      <c r="Q61" t="s">
        <v>1594</v>
      </c>
      <c r="R61" t="s">
        <v>1595</v>
      </c>
      <c r="S61" t="s">
        <v>1378</v>
      </c>
      <c r="T61" t="s">
        <v>1362</v>
      </c>
      <c r="U61">
        <v>41</v>
      </c>
      <c r="V61">
        <v>2017</v>
      </c>
      <c r="W61">
        <v>7</v>
      </c>
      <c r="X61">
        <v>40</v>
      </c>
      <c r="Y61" s="16">
        <v>2018</v>
      </c>
      <c r="Z61">
        <v>6</v>
      </c>
      <c r="AA61" t="s">
        <v>1362</v>
      </c>
      <c r="AB61" t="s">
        <v>1363</v>
      </c>
      <c r="AC61">
        <v>2018</v>
      </c>
    </row>
    <row r="62" spans="1:29">
      <c r="A62">
        <v>61</v>
      </c>
      <c r="B62" t="s">
        <v>1596</v>
      </c>
      <c r="D62" t="s">
        <v>1394</v>
      </c>
      <c r="E62" t="s">
        <v>1547</v>
      </c>
      <c r="F62" t="s">
        <v>820</v>
      </c>
      <c r="G62" t="s">
        <v>81</v>
      </c>
      <c r="H62" t="s">
        <v>82</v>
      </c>
      <c r="K62">
        <v>13</v>
      </c>
      <c r="L62" t="s">
        <v>1357</v>
      </c>
      <c r="M62">
        <v>2017</v>
      </c>
      <c r="N62">
        <v>4</v>
      </c>
      <c r="O62" s="16">
        <v>803</v>
      </c>
      <c r="P62" t="s">
        <v>1597</v>
      </c>
      <c r="Q62" t="s">
        <v>1498</v>
      </c>
      <c r="R62" t="s">
        <v>1499</v>
      </c>
      <c r="S62" t="s">
        <v>1456</v>
      </c>
      <c r="T62" t="s">
        <v>1372</v>
      </c>
      <c r="U62">
        <v>40</v>
      </c>
      <c r="V62">
        <v>2017</v>
      </c>
      <c r="W62">
        <v>6</v>
      </c>
      <c r="AB62" t="s">
        <v>1373</v>
      </c>
      <c r="AC62">
        <v>2017</v>
      </c>
    </row>
    <row r="63" spans="1:29">
      <c r="A63">
        <v>62</v>
      </c>
      <c r="B63" t="s">
        <v>1598</v>
      </c>
      <c r="D63" t="s">
        <v>1394</v>
      </c>
      <c r="E63" t="s">
        <v>1486</v>
      </c>
      <c r="F63" t="s">
        <v>820</v>
      </c>
      <c r="G63" t="s">
        <v>81</v>
      </c>
      <c r="H63" t="s">
        <v>82</v>
      </c>
      <c r="I63" t="s">
        <v>1519</v>
      </c>
      <c r="J63" t="s">
        <v>1519</v>
      </c>
      <c r="K63">
        <v>3</v>
      </c>
      <c r="L63" t="s">
        <v>1487</v>
      </c>
      <c r="M63">
        <v>2017</v>
      </c>
      <c r="N63">
        <v>4</v>
      </c>
      <c r="O63" s="16">
        <v>889</v>
      </c>
      <c r="P63" t="s">
        <v>1599</v>
      </c>
      <c r="Q63" t="s">
        <v>1478</v>
      </c>
      <c r="R63" t="s">
        <v>1479</v>
      </c>
      <c r="S63" t="s">
        <v>1402</v>
      </c>
      <c r="T63" t="s">
        <v>1362</v>
      </c>
      <c r="U63">
        <v>48.5</v>
      </c>
      <c r="V63">
        <v>2017</v>
      </c>
      <c r="W63">
        <v>6</v>
      </c>
      <c r="X63">
        <v>48.5</v>
      </c>
      <c r="Y63" s="16">
        <v>2018</v>
      </c>
      <c r="Z63">
        <v>3</v>
      </c>
      <c r="AA63" t="s">
        <v>1362</v>
      </c>
      <c r="AB63" t="s">
        <v>1363</v>
      </c>
      <c r="AC63">
        <v>2018</v>
      </c>
    </row>
    <row r="64" spans="1:29">
      <c r="A64">
        <v>63</v>
      </c>
      <c r="B64" t="s">
        <v>1600</v>
      </c>
      <c r="C64" t="s">
        <v>1601</v>
      </c>
      <c r="D64" t="s">
        <v>90</v>
      </c>
      <c r="E64" t="s">
        <v>1602</v>
      </c>
      <c r="F64" t="s">
        <v>89</v>
      </c>
      <c r="G64" t="s">
        <v>81</v>
      </c>
      <c r="H64" t="s">
        <v>82</v>
      </c>
      <c r="I64" t="s">
        <v>1603</v>
      </c>
      <c r="K64">
        <v>9</v>
      </c>
      <c r="L64" t="s">
        <v>1426</v>
      </c>
      <c r="M64">
        <v>2017</v>
      </c>
      <c r="N64">
        <v>5</v>
      </c>
      <c r="O64" s="16">
        <v>108763</v>
      </c>
      <c r="P64" t="s">
        <v>1604</v>
      </c>
      <c r="Q64" t="s">
        <v>1411</v>
      </c>
      <c r="R64" t="s">
        <v>1412</v>
      </c>
      <c r="S64" t="s">
        <v>1413</v>
      </c>
      <c r="T64" t="s">
        <v>1372</v>
      </c>
      <c r="V64">
        <v>2018</v>
      </c>
      <c r="W64">
        <v>12</v>
      </c>
      <c r="AB64" t="s">
        <v>1373</v>
      </c>
      <c r="AC64">
        <v>2018</v>
      </c>
    </row>
    <row r="65" spans="1:29">
      <c r="A65">
        <v>64</v>
      </c>
      <c r="B65" t="s">
        <v>1605</v>
      </c>
      <c r="D65" t="s">
        <v>81</v>
      </c>
      <c r="E65" t="s">
        <v>1606</v>
      </c>
      <c r="F65" t="s">
        <v>1607</v>
      </c>
      <c r="G65" t="s">
        <v>81</v>
      </c>
      <c r="H65" t="s">
        <v>82</v>
      </c>
      <c r="I65" t="s">
        <v>1608</v>
      </c>
      <c r="K65">
        <v>16</v>
      </c>
      <c r="L65" t="s">
        <v>1609</v>
      </c>
      <c r="M65">
        <v>2017</v>
      </c>
      <c r="N65">
        <v>5</v>
      </c>
      <c r="O65" s="16">
        <v>843</v>
      </c>
      <c r="P65" t="s">
        <v>1610</v>
      </c>
      <c r="Q65" t="s">
        <v>1448</v>
      </c>
      <c r="R65" t="s">
        <v>1449</v>
      </c>
      <c r="S65" t="s">
        <v>1398</v>
      </c>
      <c r="T65" t="s">
        <v>1362</v>
      </c>
      <c r="U65">
        <v>71</v>
      </c>
      <c r="V65">
        <v>2017</v>
      </c>
      <c r="W65">
        <v>9</v>
      </c>
      <c r="X65">
        <v>69</v>
      </c>
      <c r="Y65" s="16">
        <v>2018</v>
      </c>
      <c r="Z65">
        <v>2</v>
      </c>
      <c r="AA65" t="s">
        <v>1442</v>
      </c>
      <c r="AB65" t="s">
        <v>1363</v>
      </c>
      <c r="AC65">
        <v>2018</v>
      </c>
    </row>
    <row r="66" spans="1:29">
      <c r="A66">
        <v>65</v>
      </c>
      <c r="B66" t="s">
        <v>1611</v>
      </c>
      <c r="D66" t="s">
        <v>81</v>
      </c>
      <c r="E66" t="s">
        <v>1602</v>
      </c>
      <c r="F66" t="s">
        <v>79</v>
      </c>
      <c r="G66" t="s">
        <v>81</v>
      </c>
      <c r="H66" t="s">
        <v>82</v>
      </c>
      <c r="I66" t="s">
        <v>1612</v>
      </c>
      <c r="K66">
        <v>9</v>
      </c>
      <c r="L66" t="s">
        <v>1426</v>
      </c>
      <c r="M66">
        <v>2017</v>
      </c>
      <c r="N66">
        <v>5</v>
      </c>
      <c r="O66" s="16">
        <v>630</v>
      </c>
      <c r="P66" t="s">
        <v>1613</v>
      </c>
      <c r="Q66" t="s">
        <v>1560</v>
      </c>
      <c r="R66" t="s">
        <v>1561</v>
      </c>
      <c r="S66" t="s">
        <v>1361</v>
      </c>
      <c r="T66" t="s">
        <v>1372</v>
      </c>
      <c r="U66">
        <v>39.5</v>
      </c>
      <c r="V66">
        <v>2018</v>
      </c>
      <c r="W66">
        <v>1</v>
      </c>
      <c r="AB66" t="s">
        <v>1373</v>
      </c>
      <c r="AC66">
        <v>2018</v>
      </c>
    </row>
    <row r="67" spans="1:29">
      <c r="A67">
        <v>66</v>
      </c>
      <c r="B67" t="s">
        <v>1614</v>
      </c>
      <c r="D67" t="s">
        <v>81</v>
      </c>
      <c r="E67" t="s">
        <v>1602</v>
      </c>
      <c r="F67" t="s">
        <v>79</v>
      </c>
      <c r="G67" t="s">
        <v>81</v>
      </c>
      <c r="H67" t="s">
        <v>82</v>
      </c>
      <c r="I67" t="s">
        <v>1612</v>
      </c>
      <c r="K67">
        <v>9</v>
      </c>
      <c r="L67" t="s">
        <v>1426</v>
      </c>
      <c r="M67">
        <v>2017</v>
      </c>
      <c r="N67">
        <v>5</v>
      </c>
      <c r="O67" s="16">
        <v>630</v>
      </c>
      <c r="P67" t="s">
        <v>1613</v>
      </c>
      <c r="Q67" t="s">
        <v>1560</v>
      </c>
      <c r="R67" t="s">
        <v>1561</v>
      </c>
      <c r="S67" t="s">
        <v>1361</v>
      </c>
      <c r="T67" t="s">
        <v>1372</v>
      </c>
      <c r="U67">
        <v>38</v>
      </c>
      <c r="V67">
        <v>2018</v>
      </c>
      <c r="W67">
        <v>2</v>
      </c>
      <c r="AB67" t="s">
        <v>1373</v>
      </c>
      <c r="AC67">
        <v>2018</v>
      </c>
    </row>
    <row r="68" spans="1:29">
      <c r="A68">
        <v>67</v>
      </c>
      <c r="B68" t="s">
        <v>1615</v>
      </c>
      <c r="D68" t="s">
        <v>81</v>
      </c>
      <c r="E68" t="s">
        <v>1602</v>
      </c>
      <c r="F68" t="s">
        <v>79</v>
      </c>
      <c r="G68" t="s">
        <v>81</v>
      </c>
      <c r="H68" t="s">
        <v>82</v>
      </c>
      <c r="I68" t="s">
        <v>1612</v>
      </c>
      <c r="K68">
        <v>9</v>
      </c>
      <c r="L68" t="s">
        <v>1426</v>
      </c>
      <c r="M68">
        <v>2017</v>
      </c>
      <c r="N68">
        <v>5</v>
      </c>
      <c r="O68" s="16">
        <v>630</v>
      </c>
      <c r="P68" t="s">
        <v>1613</v>
      </c>
      <c r="Q68" t="s">
        <v>1560</v>
      </c>
      <c r="R68" t="s">
        <v>1561</v>
      </c>
      <c r="S68" t="s">
        <v>1361</v>
      </c>
      <c r="T68" t="s">
        <v>1372</v>
      </c>
      <c r="U68">
        <v>43</v>
      </c>
      <c r="V68">
        <v>2018</v>
      </c>
      <c r="W68">
        <v>2</v>
      </c>
      <c r="Z68">
        <v>6</v>
      </c>
      <c r="AA68" t="s">
        <v>1362</v>
      </c>
      <c r="AB68" t="s">
        <v>1373</v>
      </c>
      <c r="AC68">
        <v>2018</v>
      </c>
    </row>
    <row r="69" spans="1:29">
      <c r="A69">
        <v>68</v>
      </c>
      <c r="B69" t="s">
        <v>1616</v>
      </c>
      <c r="D69" t="s">
        <v>234</v>
      </c>
      <c r="E69" t="s">
        <v>1558</v>
      </c>
      <c r="F69" t="s">
        <v>79</v>
      </c>
      <c r="G69" t="s">
        <v>81</v>
      </c>
      <c r="H69" t="s">
        <v>82</v>
      </c>
      <c r="I69" t="s">
        <v>1424</v>
      </c>
      <c r="K69">
        <v>3</v>
      </c>
      <c r="L69" t="s">
        <v>1487</v>
      </c>
      <c r="M69">
        <v>2017</v>
      </c>
      <c r="N69">
        <v>6</v>
      </c>
      <c r="O69" s="16">
        <v>4436</v>
      </c>
      <c r="P69" t="s">
        <v>1482</v>
      </c>
      <c r="Q69" t="s">
        <v>1398</v>
      </c>
      <c r="R69" t="s">
        <v>1617</v>
      </c>
      <c r="S69" t="s">
        <v>1378</v>
      </c>
      <c r="T69" t="s">
        <v>1372</v>
      </c>
      <c r="U69">
        <v>46</v>
      </c>
      <c r="V69">
        <v>2017</v>
      </c>
      <c r="W69">
        <v>7</v>
      </c>
      <c r="AB69" t="s">
        <v>1373</v>
      </c>
      <c r="AC69">
        <v>2017</v>
      </c>
    </row>
    <row r="70" spans="1:29">
      <c r="A70">
        <v>69</v>
      </c>
      <c r="B70" t="s">
        <v>1618</v>
      </c>
      <c r="D70" t="s">
        <v>81</v>
      </c>
      <c r="E70" t="s">
        <v>1619</v>
      </c>
      <c r="F70" t="s">
        <v>79</v>
      </c>
      <c r="G70" t="s">
        <v>81</v>
      </c>
      <c r="H70" t="s">
        <v>82</v>
      </c>
      <c r="I70" t="s">
        <v>1620</v>
      </c>
      <c r="K70">
        <v>15</v>
      </c>
      <c r="L70" t="s">
        <v>1468</v>
      </c>
      <c r="M70">
        <v>2017</v>
      </c>
      <c r="N70">
        <v>6</v>
      </c>
      <c r="O70" s="16">
        <v>798</v>
      </c>
      <c r="P70" t="s">
        <v>1471</v>
      </c>
      <c r="Q70" t="s">
        <v>1560</v>
      </c>
      <c r="R70" t="s">
        <v>1561</v>
      </c>
      <c r="S70" t="s">
        <v>1361</v>
      </c>
      <c r="T70" t="s">
        <v>1372</v>
      </c>
      <c r="U70">
        <v>60</v>
      </c>
      <c r="V70">
        <v>2018</v>
      </c>
      <c r="W70">
        <v>1</v>
      </c>
      <c r="AB70" t="s">
        <v>1373</v>
      </c>
      <c r="AC70">
        <v>2018</v>
      </c>
    </row>
    <row r="71" spans="1:29">
      <c r="A71">
        <v>70</v>
      </c>
      <c r="B71" t="s">
        <v>1621</v>
      </c>
      <c r="D71" t="s">
        <v>1394</v>
      </c>
      <c r="E71" t="s">
        <v>1575</v>
      </c>
      <c r="F71" t="s">
        <v>820</v>
      </c>
      <c r="G71" t="s">
        <v>81</v>
      </c>
      <c r="H71" t="s">
        <v>82</v>
      </c>
      <c r="I71" t="s">
        <v>1519</v>
      </c>
      <c r="J71" t="s">
        <v>1519</v>
      </c>
      <c r="K71">
        <v>7</v>
      </c>
      <c r="L71" t="s">
        <v>1383</v>
      </c>
      <c r="M71">
        <v>2017</v>
      </c>
      <c r="N71">
        <v>6</v>
      </c>
      <c r="O71" s="16">
        <v>1830</v>
      </c>
      <c r="P71" t="s">
        <v>1622</v>
      </c>
      <c r="Q71" t="s">
        <v>1623</v>
      </c>
      <c r="R71" t="s">
        <v>1624</v>
      </c>
      <c r="S71" t="s">
        <v>1378</v>
      </c>
      <c r="T71" t="s">
        <v>1362</v>
      </c>
      <c r="U71">
        <v>40.700000000000003</v>
      </c>
      <c r="V71">
        <v>2018</v>
      </c>
      <c r="W71">
        <v>3</v>
      </c>
      <c r="X71">
        <v>40.700000000000003</v>
      </c>
      <c r="Y71" s="16">
        <v>2018</v>
      </c>
      <c r="Z71">
        <v>6</v>
      </c>
      <c r="AA71" t="s">
        <v>1362</v>
      </c>
      <c r="AB71" t="s">
        <v>1363</v>
      </c>
      <c r="AC71">
        <v>2018</v>
      </c>
    </row>
    <row r="72" spans="1:29">
      <c r="A72">
        <v>71</v>
      </c>
      <c r="B72" t="s">
        <v>1625</v>
      </c>
      <c r="D72" t="s">
        <v>90</v>
      </c>
      <c r="E72" t="s">
        <v>1626</v>
      </c>
      <c r="F72" t="s">
        <v>89</v>
      </c>
      <c r="G72" t="s">
        <v>81</v>
      </c>
      <c r="H72" t="s">
        <v>82</v>
      </c>
      <c r="K72">
        <v>14</v>
      </c>
      <c r="L72" t="s">
        <v>1376</v>
      </c>
      <c r="M72">
        <v>2017</v>
      </c>
      <c r="N72">
        <v>6</v>
      </c>
      <c r="O72" s="16">
        <v>674</v>
      </c>
      <c r="P72" t="s">
        <v>1564</v>
      </c>
      <c r="Q72" t="s">
        <v>1435</v>
      </c>
      <c r="R72" t="s">
        <v>1436</v>
      </c>
      <c r="S72" t="s">
        <v>1361</v>
      </c>
      <c r="T72" t="s">
        <v>1372</v>
      </c>
      <c r="U72">
        <v>65</v>
      </c>
      <c r="V72">
        <v>2017</v>
      </c>
      <c r="W72">
        <v>7</v>
      </c>
      <c r="AB72" t="s">
        <v>1373</v>
      </c>
      <c r="AC72">
        <v>2017</v>
      </c>
    </row>
    <row r="73" spans="1:29">
      <c r="A73">
        <v>72</v>
      </c>
      <c r="B73" t="s">
        <v>1627</v>
      </c>
      <c r="D73" t="s">
        <v>234</v>
      </c>
      <c r="E73" t="s">
        <v>1502</v>
      </c>
      <c r="F73" t="s">
        <v>233</v>
      </c>
      <c r="G73" t="s">
        <v>81</v>
      </c>
      <c r="H73" t="s">
        <v>82</v>
      </c>
      <c r="I73" t="s">
        <v>1519</v>
      </c>
      <c r="J73" t="s">
        <v>1519</v>
      </c>
      <c r="K73">
        <v>11</v>
      </c>
      <c r="L73" t="s">
        <v>1367</v>
      </c>
      <c r="M73">
        <v>2017</v>
      </c>
      <c r="N73">
        <v>7</v>
      </c>
      <c r="O73" s="16">
        <v>6138</v>
      </c>
      <c r="P73" t="s">
        <v>1434</v>
      </c>
      <c r="Q73" t="s">
        <v>1628</v>
      </c>
      <c r="R73" t="s">
        <v>1629</v>
      </c>
      <c r="S73" t="s">
        <v>1630</v>
      </c>
      <c r="T73" t="s">
        <v>1414</v>
      </c>
      <c r="AB73" t="s">
        <v>1392</v>
      </c>
      <c r="AC73" t="s">
        <v>1392</v>
      </c>
    </row>
    <row r="74" spans="1:29">
      <c r="A74">
        <v>74</v>
      </c>
      <c r="B74" t="s">
        <v>1631</v>
      </c>
      <c r="D74" t="s">
        <v>234</v>
      </c>
      <c r="E74" t="s">
        <v>1438</v>
      </c>
      <c r="F74" t="s">
        <v>233</v>
      </c>
      <c r="G74" t="s">
        <v>81</v>
      </c>
      <c r="H74" t="s">
        <v>82</v>
      </c>
      <c r="I74" t="s">
        <v>1424</v>
      </c>
      <c r="J74" t="s">
        <v>1632</v>
      </c>
      <c r="K74">
        <v>12</v>
      </c>
      <c r="L74" t="s">
        <v>1440</v>
      </c>
      <c r="M74">
        <v>2017</v>
      </c>
      <c r="N74">
        <v>7</v>
      </c>
      <c r="O74" s="16">
        <v>303</v>
      </c>
      <c r="P74" t="s">
        <v>1633</v>
      </c>
      <c r="Q74" t="s">
        <v>1435</v>
      </c>
      <c r="R74" t="s">
        <v>1436</v>
      </c>
      <c r="S74" t="s">
        <v>1361</v>
      </c>
      <c r="T74" t="s">
        <v>1372</v>
      </c>
      <c r="U74">
        <v>75.5</v>
      </c>
      <c r="V74">
        <v>2018</v>
      </c>
      <c r="W74">
        <v>6</v>
      </c>
      <c r="AB74" t="s">
        <v>1373</v>
      </c>
      <c r="AC74">
        <v>2018</v>
      </c>
    </row>
    <row r="75" spans="1:29">
      <c r="A75">
        <v>75</v>
      </c>
      <c r="B75" t="s">
        <v>1634</v>
      </c>
      <c r="D75" t="s">
        <v>234</v>
      </c>
      <c r="E75" t="s">
        <v>1438</v>
      </c>
      <c r="F75" t="s">
        <v>233</v>
      </c>
      <c r="G75" t="s">
        <v>81</v>
      </c>
      <c r="H75" t="s">
        <v>82</v>
      </c>
      <c r="I75" t="s">
        <v>1424</v>
      </c>
      <c r="J75" t="s">
        <v>1632</v>
      </c>
      <c r="K75">
        <v>12</v>
      </c>
      <c r="L75" t="s">
        <v>1440</v>
      </c>
      <c r="M75">
        <v>2017</v>
      </c>
      <c r="N75">
        <v>7</v>
      </c>
      <c r="O75" s="16">
        <v>283</v>
      </c>
      <c r="P75" t="s">
        <v>1633</v>
      </c>
      <c r="Q75" t="s">
        <v>1435</v>
      </c>
      <c r="R75" t="s">
        <v>1436</v>
      </c>
      <c r="S75" t="s">
        <v>1361</v>
      </c>
      <c r="T75" t="s">
        <v>1372</v>
      </c>
      <c r="U75">
        <v>76.5</v>
      </c>
      <c r="V75">
        <v>2018</v>
      </c>
      <c r="W75">
        <v>1</v>
      </c>
      <c r="AB75" t="s">
        <v>1373</v>
      </c>
      <c r="AC75">
        <v>2018</v>
      </c>
    </row>
    <row r="76" spans="1:29">
      <c r="A76">
        <v>76</v>
      </c>
      <c r="B76" t="s">
        <v>1635</v>
      </c>
      <c r="C76" t="s">
        <v>1601</v>
      </c>
      <c r="D76" t="s">
        <v>90</v>
      </c>
      <c r="E76" t="s">
        <v>1636</v>
      </c>
      <c r="F76" t="s">
        <v>89</v>
      </c>
      <c r="G76" t="s">
        <v>81</v>
      </c>
      <c r="H76" t="s">
        <v>82</v>
      </c>
      <c r="I76" t="s">
        <v>1637</v>
      </c>
      <c r="J76" t="s">
        <v>1637</v>
      </c>
      <c r="K76">
        <v>6</v>
      </c>
      <c r="L76" t="s">
        <v>1526</v>
      </c>
      <c r="M76">
        <v>2017</v>
      </c>
      <c r="N76">
        <v>7</v>
      </c>
      <c r="O76" s="16">
        <v>71812</v>
      </c>
      <c r="P76" t="s">
        <v>1638</v>
      </c>
      <c r="Q76" t="s">
        <v>1411</v>
      </c>
      <c r="R76" t="s">
        <v>1412</v>
      </c>
      <c r="S76" t="s">
        <v>1398</v>
      </c>
      <c r="T76" t="s">
        <v>1414</v>
      </c>
      <c r="AB76" t="s">
        <v>1392</v>
      </c>
      <c r="AC76" t="s">
        <v>1392</v>
      </c>
    </row>
    <row r="77" spans="1:29">
      <c r="A77">
        <v>77</v>
      </c>
      <c r="B77" t="s">
        <v>1639</v>
      </c>
      <c r="D77" t="s">
        <v>234</v>
      </c>
      <c r="E77" t="s">
        <v>1640</v>
      </c>
      <c r="F77" t="s">
        <v>233</v>
      </c>
      <c r="G77" t="s">
        <v>81</v>
      </c>
      <c r="H77" t="s">
        <v>82</v>
      </c>
      <c r="I77" t="s">
        <v>1640</v>
      </c>
      <c r="J77" t="s">
        <v>1640</v>
      </c>
      <c r="K77">
        <v>13</v>
      </c>
      <c r="L77" t="s">
        <v>1357</v>
      </c>
      <c r="M77">
        <v>2017</v>
      </c>
      <c r="N77">
        <v>8</v>
      </c>
      <c r="O77" s="16">
        <v>531</v>
      </c>
      <c r="P77" t="s">
        <v>1640</v>
      </c>
      <c r="Q77" t="s">
        <v>1641</v>
      </c>
      <c r="R77" t="s">
        <v>1642</v>
      </c>
      <c r="S77" t="s">
        <v>1378</v>
      </c>
      <c r="T77" t="s">
        <v>1362</v>
      </c>
      <c r="U77">
        <v>52.5</v>
      </c>
      <c r="V77">
        <v>2018</v>
      </c>
      <c r="W77">
        <v>2</v>
      </c>
      <c r="X77">
        <v>55.5</v>
      </c>
      <c r="Y77" s="16">
        <v>2018</v>
      </c>
      <c r="Z77">
        <v>4</v>
      </c>
      <c r="AA77" t="s">
        <v>1442</v>
      </c>
      <c r="AB77" t="s">
        <v>1363</v>
      </c>
      <c r="AC77">
        <v>2018</v>
      </c>
    </row>
    <row r="78" spans="1:29">
      <c r="A78">
        <v>78</v>
      </c>
      <c r="B78" t="s">
        <v>1643</v>
      </c>
      <c r="D78" t="s">
        <v>234</v>
      </c>
      <c r="E78" t="s">
        <v>1640</v>
      </c>
      <c r="F78" t="s">
        <v>233</v>
      </c>
      <c r="G78" t="s">
        <v>81</v>
      </c>
      <c r="H78" t="s">
        <v>82</v>
      </c>
      <c r="I78" t="s">
        <v>1640</v>
      </c>
      <c r="J78" t="s">
        <v>1640</v>
      </c>
      <c r="K78">
        <v>13</v>
      </c>
      <c r="L78" t="s">
        <v>1357</v>
      </c>
      <c r="M78">
        <v>2017</v>
      </c>
      <c r="N78">
        <v>8</v>
      </c>
      <c r="O78" s="16">
        <v>180</v>
      </c>
      <c r="P78" t="s">
        <v>1640</v>
      </c>
      <c r="Q78" t="s">
        <v>1641</v>
      </c>
      <c r="R78" t="s">
        <v>1642</v>
      </c>
      <c r="S78" t="s">
        <v>1378</v>
      </c>
      <c r="T78" t="s">
        <v>1362</v>
      </c>
      <c r="U78">
        <v>44.5</v>
      </c>
      <c r="V78">
        <v>2018</v>
      </c>
      <c r="W78">
        <v>1</v>
      </c>
      <c r="X78">
        <v>44.5</v>
      </c>
      <c r="Y78" s="16">
        <v>2018</v>
      </c>
      <c r="Z78">
        <v>3</v>
      </c>
      <c r="AA78" t="s">
        <v>1362</v>
      </c>
      <c r="AB78" t="s">
        <v>1363</v>
      </c>
      <c r="AC78">
        <v>2018</v>
      </c>
    </row>
    <row r="79" spans="1:29">
      <c r="A79">
        <v>79</v>
      </c>
      <c r="B79" t="s">
        <v>1644</v>
      </c>
      <c r="D79" t="s">
        <v>234</v>
      </c>
      <c r="E79" t="s">
        <v>1619</v>
      </c>
      <c r="F79" t="s">
        <v>233</v>
      </c>
      <c r="G79" t="s">
        <v>81</v>
      </c>
      <c r="H79" t="s">
        <v>82</v>
      </c>
      <c r="I79" t="s">
        <v>1424</v>
      </c>
      <c r="K79">
        <v>15</v>
      </c>
      <c r="L79" t="s">
        <v>1468</v>
      </c>
      <c r="M79">
        <v>2017</v>
      </c>
      <c r="N79">
        <v>9</v>
      </c>
      <c r="O79" s="16">
        <v>3560</v>
      </c>
      <c r="P79" t="s">
        <v>1520</v>
      </c>
      <c r="Q79" t="s">
        <v>1521</v>
      </c>
      <c r="R79" t="s">
        <v>1522</v>
      </c>
      <c r="S79" t="s">
        <v>1361</v>
      </c>
      <c r="T79" t="s">
        <v>1414</v>
      </c>
      <c r="AB79" t="s">
        <v>1392</v>
      </c>
      <c r="AC79" t="s">
        <v>1392</v>
      </c>
    </row>
    <row r="80" spans="1:29">
      <c r="A80">
        <v>80</v>
      </c>
      <c r="B80" t="s">
        <v>1645</v>
      </c>
      <c r="D80" t="s">
        <v>234</v>
      </c>
      <c r="E80" t="s">
        <v>1646</v>
      </c>
      <c r="F80" t="s">
        <v>233</v>
      </c>
      <c r="G80" t="s">
        <v>81</v>
      </c>
      <c r="H80" t="s">
        <v>82</v>
      </c>
      <c r="I80" t="s">
        <v>1424</v>
      </c>
      <c r="K80">
        <v>6</v>
      </c>
      <c r="L80" t="s">
        <v>1526</v>
      </c>
      <c r="M80">
        <v>2017</v>
      </c>
      <c r="N80">
        <v>9</v>
      </c>
      <c r="O80" s="16">
        <v>1616</v>
      </c>
      <c r="P80" t="s">
        <v>1647</v>
      </c>
      <c r="Q80" t="s">
        <v>1648</v>
      </c>
      <c r="R80" t="s">
        <v>1649</v>
      </c>
      <c r="S80" t="s">
        <v>1361</v>
      </c>
      <c r="T80" t="s">
        <v>1372</v>
      </c>
      <c r="U80">
        <v>63</v>
      </c>
      <c r="V80">
        <v>2018</v>
      </c>
      <c r="W80">
        <v>7</v>
      </c>
      <c r="AB80" t="s">
        <v>1373</v>
      </c>
      <c r="AC80">
        <v>2018</v>
      </c>
    </row>
    <row r="81" spans="1:29">
      <c r="A81">
        <v>81</v>
      </c>
      <c r="B81" t="s">
        <v>1650</v>
      </c>
      <c r="D81" t="s">
        <v>1466</v>
      </c>
      <c r="E81" t="s">
        <v>1651</v>
      </c>
      <c r="F81" t="s">
        <v>196</v>
      </c>
      <c r="G81" t="s">
        <v>81</v>
      </c>
      <c r="H81" t="s">
        <v>82</v>
      </c>
      <c r="I81" t="s">
        <v>1424</v>
      </c>
      <c r="J81" t="s">
        <v>1476</v>
      </c>
      <c r="K81">
        <v>4</v>
      </c>
      <c r="L81" t="s">
        <v>1446</v>
      </c>
      <c r="M81">
        <v>2017</v>
      </c>
      <c r="N81">
        <v>9</v>
      </c>
      <c r="O81" s="16">
        <v>730</v>
      </c>
      <c r="P81" t="s">
        <v>1652</v>
      </c>
      <c r="Q81" t="s">
        <v>1514</v>
      </c>
      <c r="R81" t="s">
        <v>1515</v>
      </c>
      <c r="S81" t="s">
        <v>1361</v>
      </c>
      <c r="T81" t="s">
        <v>1372</v>
      </c>
      <c r="U81">
        <v>55.5</v>
      </c>
      <c r="V81">
        <v>2017</v>
      </c>
      <c r="W81">
        <v>10</v>
      </c>
      <c r="AB81" t="s">
        <v>1373</v>
      </c>
      <c r="AC81">
        <v>2017</v>
      </c>
    </row>
    <row r="82" spans="1:29">
      <c r="A82">
        <v>82</v>
      </c>
      <c r="B82" t="s">
        <v>1653</v>
      </c>
      <c r="D82" t="s">
        <v>234</v>
      </c>
      <c r="E82" t="s">
        <v>1486</v>
      </c>
      <c r="F82" t="s">
        <v>233</v>
      </c>
      <c r="G82" t="s">
        <v>81</v>
      </c>
      <c r="H82" t="s">
        <v>82</v>
      </c>
      <c r="I82" t="s">
        <v>1424</v>
      </c>
      <c r="K82">
        <v>3</v>
      </c>
      <c r="L82" t="s">
        <v>1487</v>
      </c>
      <c r="M82">
        <v>2017</v>
      </c>
      <c r="N82">
        <v>9</v>
      </c>
      <c r="O82" s="16">
        <v>4344</v>
      </c>
      <c r="P82" t="s">
        <v>1482</v>
      </c>
      <c r="Q82" t="s">
        <v>1398</v>
      </c>
      <c r="R82" t="s">
        <v>1617</v>
      </c>
      <c r="S82" t="s">
        <v>1378</v>
      </c>
      <c r="T82" t="s">
        <v>1372</v>
      </c>
      <c r="U82">
        <v>43</v>
      </c>
      <c r="V82">
        <v>2017</v>
      </c>
      <c r="W82">
        <v>10</v>
      </c>
      <c r="AB82" t="s">
        <v>1373</v>
      </c>
      <c r="AC82">
        <v>2017</v>
      </c>
    </row>
    <row r="83" spans="1:29">
      <c r="A83">
        <v>83</v>
      </c>
      <c r="B83" t="s">
        <v>1654</v>
      </c>
      <c r="D83" t="s">
        <v>234</v>
      </c>
      <c r="E83" t="s">
        <v>1655</v>
      </c>
      <c r="F83" t="s">
        <v>233</v>
      </c>
      <c r="G83" t="s">
        <v>81</v>
      </c>
      <c r="H83" t="s">
        <v>82</v>
      </c>
      <c r="I83" t="s">
        <v>1424</v>
      </c>
      <c r="K83">
        <v>3</v>
      </c>
      <c r="L83" t="s">
        <v>1487</v>
      </c>
      <c r="M83">
        <v>2017</v>
      </c>
      <c r="N83">
        <v>10</v>
      </c>
      <c r="O83" s="16">
        <v>6595</v>
      </c>
      <c r="P83" t="s">
        <v>1482</v>
      </c>
      <c r="Q83" t="s">
        <v>1483</v>
      </c>
      <c r="R83" t="s">
        <v>1656</v>
      </c>
      <c r="S83" t="s">
        <v>1378</v>
      </c>
      <c r="T83" t="s">
        <v>1372</v>
      </c>
      <c r="U83">
        <v>56.5</v>
      </c>
      <c r="V83">
        <v>2018</v>
      </c>
      <c r="W83">
        <v>3</v>
      </c>
      <c r="AB83" t="s">
        <v>1373</v>
      </c>
      <c r="AC83">
        <v>2018</v>
      </c>
    </row>
    <row r="84" spans="1:29">
      <c r="A84">
        <v>84</v>
      </c>
      <c r="B84" t="s">
        <v>1657</v>
      </c>
      <c r="D84" t="s">
        <v>234</v>
      </c>
      <c r="E84" t="s">
        <v>1658</v>
      </c>
      <c r="F84" t="s">
        <v>233</v>
      </c>
      <c r="G84" t="s">
        <v>81</v>
      </c>
      <c r="H84" t="s">
        <v>82</v>
      </c>
      <c r="I84" t="s">
        <v>1659</v>
      </c>
      <c r="J84" t="s">
        <v>1660</v>
      </c>
      <c r="K84">
        <v>16</v>
      </c>
      <c r="L84" t="s">
        <v>1609</v>
      </c>
      <c r="M84">
        <v>2017</v>
      </c>
      <c r="N84">
        <v>10</v>
      </c>
      <c r="O84" s="16">
        <v>7068</v>
      </c>
      <c r="P84" t="s">
        <v>1661</v>
      </c>
      <c r="Q84" t="s">
        <v>1491</v>
      </c>
      <c r="R84" t="s">
        <v>1492</v>
      </c>
      <c r="S84" t="s">
        <v>1385</v>
      </c>
      <c r="T84" t="s">
        <v>1362</v>
      </c>
      <c r="U84">
        <v>39</v>
      </c>
      <c r="V84">
        <v>2017</v>
      </c>
      <c r="W84">
        <v>12</v>
      </c>
      <c r="X84">
        <v>39</v>
      </c>
      <c r="Y84" s="16">
        <v>2018</v>
      </c>
      <c r="Z84">
        <v>10</v>
      </c>
      <c r="AA84" t="s">
        <v>1362</v>
      </c>
      <c r="AB84" t="s">
        <v>1363</v>
      </c>
      <c r="AC84">
        <v>2018</v>
      </c>
    </row>
    <row r="85" spans="1:29">
      <c r="A85">
        <v>85</v>
      </c>
      <c r="B85" t="s">
        <v>1662</v>
      </c>
      <c r="D85" t="s">
        <v>234</v>
      </c>
      <c r="E85" t="s">
        <v>1438</v>
      </c>
      <c r="F85" t="s">
        <v>233</v>
      </c>
      <c r="G85" t="s">
        <v>81</v>
      </c>
      <c r="H85" t="s">
        <v>82</v>
      </c>
      <c r="I85" t="s">
        <v>1424</v>
      </c>
      <c r="K85">
        <v>12</v>
      </c>
      <c r="L85" t="s">
        <v>1440</v>
      </c>
      <c r="M85">
        <v>2017</v>
      </c>
      <c r="N85">
        <v>10</v>
      </c>
      <c r="O85" s="16">
        <v>3518</v>
      </c>
      <c r="P85" t="s">
        <v>1663</v>
      </c>
      <c r="Q85" t="s">
        <v>1664</v>
      </c>
      <c r="R85" t="s">
        <v>1665</v>
      </c>
      <c r="S85" t="s">
        <v>1378</v>
      </c>
      <c r="T85" t="s">
        <v>1372</v>
      </c>
      <c r="U85">
        <v>37.5</v>
      </c>
      <c r="V85">
        <v>2018</v>
      </c>
      <c r="W85">
        <v>8</v>
      </c>
      <c r="AB85" t="s">
        <v>1373</v>
      </c>
      <c r="AC85">
        <v>2018</v>
      </c>
    </row>
    <row r="86" spans="1:29">
      <c r="A86">
        <v>86</v>
      </c>
      <c r="B86" t="s">
        <v>1666</v>
      </c>
      <c r="D86" t="s">
        <v>1365</v>
      </c>
      <c r="E86" t="s">
        <v>1667</v>
      </c>
      <c r="F86" t="s">
        <v>79</v>
      </c>
      <c r="G86" t="s">
        <v>81</v>
      </c>
      <c r="H86" t="s">
        <v>82</v>
      </c>
      <c r="K86">
        <v>2</v>
      </c>
      <c r="L86" t="s">
        <v>1668</v>
      </c>
      <c r="M86">
        <v>2017</v>
      </c>
      <c r="N86">
        <v>10</v>
      </c>
      <c r="O86" s="16">
        <v>1098</v>
      </c>
      <c r="P86" t="s">
        <v>1447</v>
      </c>
      <c r="Q86" t="s">
        <v>1540</v>
      </c>
      <c r="R86" t="s">
        <v>1541</v>
      </c>
      <c r="S86" t="s">
        <v>1630</v>
      </c>
      <c r="T86" t="s">
        <v>1414</v>
      </c>
      <c r="AB86" t="s">
        <v>1392</v>
      </c>
      <c r="AC86" t="s">
        <v>1392</v>
      </c>
    </row>
    <row r="87" spans="1:29">
      <c r="A87">
        <v>87</v>
      </c>
      <c r="B87" t="s">
        <v>1669</v>
      </c>
      <c r="D87" t="s">
        <v>1365</v>
      </c>
      <c r="E87" t="s">
        <v>1651</v>
      </c>
      <c r="F87" t="s">
        <v>79</v>
      </c>
      <c r="G87" t="s">
        <v>81</v>
      </c>
      <c r="H87" t="s">
        <v>82</v>
      </c>
      <c r="K87">
        <v>4</v>
      </c>
      <c r="L87" t="s">
        <v>1446</v>
      </c>
      <c r="M87">
        <v>2017</v>
      </c>
      <c r="N87">
        <v>10</v>
      </c>
      <c r="O87" s="16">
        <v>1750</v>
      </c>
      <c r="P87" t="s">
        <v>1447</v>
      </c>
      <c r="Q87" t="s">
        <v>1540</v>
      </c>
      <c r="R87" t="s">
        <v>1541</v>
      </c>
      <c r="S87" t="s">
        <v>1398</v>
      </c>
      <c r="T87" t="s">
        <v>1372</v>
      </c>
      <c r="U87">
        <v>55.5</v>
      </c>
      <c r="V87">
        <v>2018</v>
      </c>
      <c r="W87">
        <v>7</v>
      </c>
      <c r="AB87" t="s">
        <v>1373</v>
      </c>
      <c r="AC87">
        <v>2018</v>
      </c>
    </row>
    <row r="88" spans="1:29">
      <c r="A88">
        <v>88</v>
      </c>
      <c r="B88" t="s">
        <v>1670</v>
      </c>
      <c r="D88" t="s">
        <v>1365</v>
      </c>
      <c r="E88" t="s">
        <v>1619</v>
      </c>
      <c r="F88" t="s">
        <v>79</v>
      </c>
      <c r="G88" t="s">
        <v>81</v>
      </c>
      <c r="H88" t="s">
        <v>82</v>
      </c>
      <c r="K88">
        <v>15</v>
      </c>
      <c r="L88" t="s">
        <v>1468</v>
      </c>
      <c r="M88">
        <v>2017</v>
      </c>
      <c r="N88">
        <v>10</v>
      </c>
      <c r="O88" s="16">
        <v>2218</v>
      </c>
      <c r="P88" t="s">
        <v>1447</v>
      </c>
      <c r="Q88" t="s">
        <v>1540</v>
      </c>
      <c r="R88" t="s">
        <v>1541</v>
      </c>
      <c r="S88" t="s">
        <v>1398</v>
      </c>
      <c r="T88" t="s">
        <v>1372</v>
      </c>
      <c r="U88">
        <v>55.5</v>
      </c>
      <c r="V88">
        <v>2018</v>
      </c>
      <c r="W88">
        <v>8</v>
      </c>
      <c r="AB88" t="s">
        <v>1373</v>
      </c>
      <c r="AC88">
        <v>2018</v>
      </c>
    </row>
    <row r="89" spans="1:29">
      <c r="A89">
        <v>89</v>
      </c>
      <c r="B89" t="s">
        <v>1671</v>
      </c>
      <c r="D89" t="s">
        <v>234</v>
      </c>
      <c r="E89" t="s">
        <v>1602</v>
      </c>
      <c r="F89" t="s">
        <v>233</v>
      </c>
      <c r="G89" t="s">
        <v>81</v>
      </c>
      <c r="H89" t="s">
        <v>82</v>
      </c>
      <c r="I89" t="s">
        <v>1672</v>
      </c>
      <c r="K89">
        <v>9</v>
      </c>
      <c r="L89" t="s">
        <v>1426</v>
      </c>
      <c r="M89">
        <v>2017</v>
      </c>
      <c r="N89">
        <v>10</v>
      </c>
      <c r="O89" s="16">
        <v>3013</v>
      </c>
      <c r="P89" t="s">
        <v>1673</v>
      </c>
      <c r="Q89" t="s">
        <v>1478</v>
      </c>
      <c r="R89" t="s">
        <v>1479</v>
      </c>
      <c r="S89" t="s">
        <v>1361</v>
      </c>
      <c r="T89" t="s">
        <v>1372</v>
      </c>
      <c r="U89">
        <v>42.5</v>
      </c>
      <c r="V89">
        <v>2018</v>
      </c>
      <c r="W89">
        <v>6</v>
      </c>
      <c r="AB89" t="s">
        <v>1373</v>
      </c>
      <c r="AC89">
        <v>2018</v>
      </c>
    </row>
    <row r="90" spans="1:29">
      <c r="A90">
        <v>90</v>
      </c>
      <c r="B90" t="s">
        <v>1674</v>
      </c>
      <c r="D90" t="s">
        <v>1394</v>
      </c>
      <c r="E90" t="s">
        <v>1512</v>
      </c>
      <c r="F90" t="s">
        <v>820</v>
      </c>
      <c r="G90" t="s">
        <v>81</v>
      </c>
      <c r="H90" t="s">
        <v>82</v>
      </c>
      <c r="I90" t="s">
        <v>1508</v>
      </c>
      <c r="J90" t="s">
        <v>1675</v>
      </c>
      <c r="K90">
        <v>12</v>
      </c>
      <c r="L90" t="s">
        <v>1440</v>
      </c>
      <c r="M90">
        <v>2017</v>
      </c>
      <c r="N90">
        <v>11</v>
      </c>
      <c r="O90" s="16">
        <v>499</v>
      </c>
      <c r="P90" t="s">
        <v>1676</v>
      </c>
      <c r="Q90" t="s">
        <v>1435</v>
      </c>
      <c r="R90" t="s">
        <v>1436</v>
      </c>
      <c r="S90" t="s">
        <v>1361</v>
      </c>
      <c r="T90" t="s">
        <v>1372</v>
      </c>
      <c r="U90">
        <v>67.5</v>
      </c>
      <c r="V90">
        <v>2018</v>
      </c>
      <c r="W90">
        <v>10</v>
      </c>
      <c r="AB90" t="s">
        <v>1373</v>
      </c>
      <c r="AC90">
        <v>2018</v>
      </c>
    </row>
    <row r="91" spans="1:29">
      <c r="A91">
        <v>91</v>
      </c>
      <c r="B91" t="s">
        <v>1677</v>
      </c>
      <c r="D91" t="s">
        <v>234</v>
      </c>
      <c r="E91" t="s">
        <v>1678</v>
      </c>
      <c r="F91" t="s">
        <v>233</v>
      </c>
      <c r="G91" t="s">
        <v>81</v>
      </c>
      <c r="H91" t="s">
        <v>82</v>
      </c>
      <c r="I91" t="s">
        <v>1678</v>
      </c>
      <c r="J91" t="s">
        <v>1678</v>
      </c>
      <c r="K91">
        <v>9</v>
      </c>
      <c r="L91" t="s">
        <v>1426</v>
      </c>
      <c r="M91">
        <v>2017</v>
      </c>
      <c r="N91">
        <v>11</v>
      </c>
      <c r="O91" s="16">
        <v>9471</v>
      </c>
      <c r="P91" t="s">
        <v>1679</v>
      </c>
      <c r="Q91" t="s">
        <v>1641</v>
      </c>
      <c r="R91" t="s">
        <v>1642</v>
      </c>
      <c r="S91" t="s">
        <v>1630</v>
      </c>
      <c r="T91" t="s">
        <v>1414</v>
      </c>
      <c r="AB91" t="s">
        <v>1392</v>
      </c>
      <c r="AC91" t="s">
        <v>1392</v>
      </c>
    </row>
    <row r="92" spans="1:29">
      <c r="A92">
        <v>92</v>
      </c>
      <c r="B92" t="s">
        <v>1680</v>
      </c>
      <c r="D92" t="s">
        <v>90</v>
      </c>
      <c r="E92" t="s">
        <v>1438</v>
      </c>
      <c r="F92" t="s">
        <v>89</v>
      </c>
      <c r="G92" t="s">
        <v>81</v>
      </c>
      <c r="H92" t="s">
        <v>82</v>
      </c>
      <c r="K92">
        <v>12</v>
      </c>
      <c r="L92" t="s">
        <v>1440</v>
      </c>
      <c r="M92">
        <v>2017</v>
      </c>
      <c r="N92">
        <v>12</v>
      </c>
      <c r="O92" s="16">
        <v>2200</v>
      </c>
      <c r="P92" t="s">
        <v>1681</v>
      </c>
      <c r="Q92" t="s">
        <v>1682</v>
      </c>
      <c r="R92" t="s">
        <v>1683</v>
      </c>
      <c r="S92" t="s">
        <v>1361</v>
      </c>
      <c r="T92" t="s">
        <v>1372</v>
      </c>
      <c r="V92">
        <v>2018</v>
      </c>
      <c r="W92">
        <v>11</v>
      </c>
      <c r="AB92" t="s">
        <v>1373</v>
      </c>
      <c r="AC92">
        <v>2018</v>
      </c>
    </row>
    <row r="93" spans="1:29">
      <c r="A93">
        <v>93</v>
      </c>
      <c r="B93" t="s">
        <v>1684</v>
      </c>
      <c r="D93" t="s">
        <v>1365</v>
      </c>
      <c r="E93" t="s">
        <v>1375</v>
      </c>
      <c r="F93" t="s">
        <v>79</v>
      </c>
      <c r="G93" t="s">
        <v>81</v>
      </c>
      <c r="H93" t="s">
        <v>82</v>
      </c>
      <c r="I93" t="s">
        <v>1375</v>
      </c>
      <c r="J93" t="s">
        <v>1375</v>
      </c>
      <c r="K93">
        <v>7</v>
      </c>
      <c r="L93" t="s">
        <v>1383</v>
      </c>
      <c r="M93">
        <v>2018</v>
      </c>
      <c r="N93">
        <v>1</v>
      </c>
      <c r="O93" s="16">
        <v>6344</v>
      </c>
      <c r="P93" t="s">
        <v>1685</v>
      </c>
      <c r="Q93" t="s">
        <v>1491</v>
      </c>
      <c r="R93" t="s">
        <v>1492</v>
      </c>
      <c r="S93" t="s">
        <v>1385</v>
      </c>
      <c r="T93" t="s">
        <v>1414</v>
      </c>
      <c r="AB93" t="s">
        <v>1392</v>
      </c>
      <c r="AC93" t="s">
        <v>1392</v>
      </c>
    </row>
    <row r="94" spans="1:29">
      <c r="A94">
        <v>94</v>
      </c>
      <c r="B94" t="s">
        <v>1686</v>
      </c>
      <c r="D94" t="s">
        <v>1431</v>
      </c>
      <c r="E94" t="s">
        <v>1486</v>
      </c>
      <c r="F94" t="s">
        <v>1433</v>
      </c>
      <c r="G94" t="s">
        <v>81</v>
      </c>
      <c r="H94" t="s">
        <v>82</v>
      </c>
      <c r="I94" t="s">
        <v>1687</v>
      </c>
      <c r="J94" t="s">
        <v>1432</v>
      </c>
      <c r="K94">
        <v>3</v>
      </c>
      <c r="L94" t="s">
        <v>1487</v>
      </c>
      <c r="M94">
        <v>2018</v>
      </c>
      <c r="N94">
        <v>1</v>
      </c>
      <c r="O94" s="16">
        <v>955</v>
      </c>
      <c r="P94" t="s">
        <v>1477</v>
      </c>
      <c r="Q94" t="s">
        <v>1478</v>
      </c>
      <c r="R94" t="s">
        <v>1479</v>
      </c>
      <c r="S94" t="s">
        <v>1402</v>
      </c>
      <c r="T94" t="s">
        <v>1372</v>
      </c>
      <c r="U94">
        <v>55.5</v>
      </c>
      <c r="V94">
        <v>2018</v>
      </c>
      <c r="W94">
        <v>3</v>
      </c>
      <c r="AB94" t="s">
        <v>1373</v>
      </c>
      <c r="AC94">
        <v>2018</v>
      </c>
    </row>
    <row r="95" spans="1:29">
      <c r="A95">
        <v>95</v>
      </c>
      <c r="B95" t="s">
        <v>1688</v>
      </c>
      <c r="D95" t="s">
        <v>234</v>
      </c>
      <c r="E95" t="s">
        <v>1453</v>
      </c>
      <c r="F95" t="s">
        <v>233</v>
      </c>
      <c r="G95" t="s">
        <v>81</v>
      </c>
      <c r="H95" t="s">
        <v>82</v>
      </c>
      <c r="K95">
        <v>1</v>
      </c>
      <c r="L95" t="s">
        <v>1455</v>
      </c>
      <c r="M95">
        <v>2018</v>
      </c>
      <c r="N95">
        <v>1</v>
      </c>
      <c r="O95" s="16">
        <v>7074</v>
      </c>
      <c r="P95" t="s">
        <v>1676</v>
      </c>
      <c r="Q95" t="s">
        <v>1435</v>
      </c>
      <c r="R95" t="s">
        <v>1436</v>
      </c>
      <c r="S95" t="s">
        <v>1361</v>
      </c>
      <c r="T95" t="s">
        <v>1372</v>
      </c>
      <c r="U95">
        <v>46.5</v>
      </c>
      <c r="V95">
        <v>2018</v>
      </c>
      <c r="W95">
        <v>5</v>
      </c>
      <c r="AB95" t="s">
        <v>1373</v>
      </c>
      <c r="AC95">
        <v>2018</v>
      </c>
    </row>
    <row r="96" spans="1:29">
      <c r="A96">
        <v>96</v>
      </c>
      <c r="B96" t="s">
        <v>1689</v>
      </c>
      <c r="D96" t="s">
        <v>1394</v>
      </c>
      <c r="E96" t="s">
        <v>1502</v>
      </c>
      <c r="F96" t="s">
        <v>820</v>
      </c>
      <c r="G96" t="s">
        <v>81</v>
      </c>
      <c r="H96" t="s">
        <v>82</v>
      </c>
      <c r="K96">
        <v>11</v>
      </c>
      <c r="L96" t="s">
        <v>1367</v>
      </c>
      <c r="M96">
        <v>2018</v>
      </c>
      <c r="N96">
        <v>1</v>
      </c>
      <c r="O96" s="16">
        <v>1375</v>
      </c>
      <c r="P96" t="s">
        <v>1419</v>
      </c>
      <c r="Q96" t="s">
        <v>1514</v>
      </c>
      <c r="R96" t="s">
        <v>1515</v>
      </c>
      <c r="S96" t="s">
        <v>1361</v>
      </c>
      <c r="T96" t="s">
        <v>1414</v>
      </c>
      <c r="AB96" t="s">
        <v>1392</v>
      </c>
      <c r="AC96" t="s">
        <v>1392</v>
      </c>
    </row>
    <row r="97" spans="1:29">
      <c r="A97">
        <v>97</v>
      </c>
      <c r="B97" t="s">
        <v>1690</v>
      </c>
      <c r="D97" t="s">
        <v>81</v>
      </c>
      <c r="E97" t="s">
        <v>1512</v>
      </c>
      <c r="F97" t="s">
        <v>1607</v>
      </c>
      <c r="G97" t="s">
        <v>81</v>
      </c>
      <c r="H97" t="s">
        <v>82</v>
      </c>
      <c r="K97">
        <v>12</v>
      </c>
      <c r="L97" t="s">
        <v>1440</v>
      </c>
      <c r="M97">
        <v>2018</v>
      </c>
      <c r="N97">
        <v>1</v>
      </c>
      <c r="O97" s="16">
        <v>2000</v>
      </c>
      <c r="P97" t="s">
        <v>1691</v>
      </c>
      <c r="Q97" t="s">
        <v>1521</v>
      </c>
      <c r="R97" t="s">
        <v>1522</v>
      </c>
      <c r="S97" t="s">
        <v>1630</v>
      </c>
      <c r="T97" t="s">
        <v>1414</v>
      </c>
      <c r="AB97" t="s">
        <v>1392</v>
      </c>
      <c r="AC97" t="s">
        <v>1392</v>
      </c>
    </row>
    <row r="98" spans="1:29">
      <c r="A98">
        <v>98</v>
      </c>
      <c r="B98" t="s">
        <v>1692</v>
      </c>
      <c r="D98" t="s">
        <v>234</v>
      </c>
      <c r="E98" t="s">
        <v>1693</v>
      </c>
      <c r="F98" t="s">
        <v>233</v>
      </c>
      <c r="G98" t="s">
        <v>81</v>
      </c>
      <c r="H98" t="s">
        <v>82</v>
      </c>
      <c r="K98">
        <v>12</v>
      </c>
      <c r="L98" t="s">
        <v>1440</v>
      </c>
      <c r="M98">
        <v>2018</v>
      </c>
      <c r="N98">
        <v>1</v>
      </c>
      <c r="O98" s="16">
        <v>1825</v>
      </c>
      <c r="P98" t="s">
        <v>1471</v>
      </c>
      <c r="Q98" t="s">
        <v>1560</v>
      </c>
      <c r="R98" t="s">
        <v>1561</v>
      </c>
      <c r="S98" t="s">
        <v>1361</v>
      </c>
      <c r="T98" t="s">
        <v>1372</v>
      </c>
      <c r="V98">
        <v>2018</v>
      </c>
      <c r="W98">
        <v>12</v>
      </c>
      <c r="AB98" t="s">
        <v>1373</v>
      </c>
      <c r="AC98">
        <v>2018</v>
      </c>
    </row>
    <row r="99" spans="1:29">
      <c r="A99">
        <v>99</v>
      </c>
      <c r="B99" t="s">
        <v>1694</v>
      </c>
      <c r="D99" t="s">
        <v>1394</v>
      </c>
      <c r="E99" t="s">
        <v>1695</v>
      </c>
      <c r="F99" t="s">
        <v>820</v>
      </c>
      <c r="G99" t="s">
        <v>81</v>
      </c>
      <c r="H99" t="s">
        <v>82</v>
      </c>
      <c r="I99" t="s">
        <v>1508</v>
      </c>
      <c r="K99">
        <v>8</v>
      </c>
      <c r="L99" t="s">
        <v>1696</v>
      </c>
      <c r="M99">
        <v>2018</v>
      </c>
      <c r="N99">
        <v>2</v>
      </c>
      <c r="O99" s="16">
        <v>364</v>
      </c>
      <c r="P99" t="s">
        <v>1419</v>
      </c>
      <c r="Q99" t="s">
        <v>1514</v>
      </c>
      <c r="R99" t="s">
        <v>1515</v>
      </c>
      <c r="S99" t="s">
        <v>1361</v>
      </c>
      <c r="T99" t="s">
        <v>1372</v>
      </c>
      <c r="U99">
        <v>58.5</v>
      </c>
      <c r="V99">
        <v>2018</v>
      </c>
      <c r="W99">
        <v>10</v>
      </c>
      <c r="AB99" t="s">
        <v>1373</v>
      </c>
      <c r="AC99">
        <v>2018</v>
      </c>
    </row>
    <row r="100" spans="1:29">
      <c r="A100">
        <v>100</v>
      </c>
      <c r="B100" t="s">
        <v>1697</v>
      </c>
      <c r="D100" t="s">
        <v>234</v>
      </c>
      <c r="E100" t="s">
        <v>1698</v>
      </c>
      <c r="F100" t="s">
        <v>233</v>
      </c>
      <c r="G100" t="s">
        <v>81</v>
      </c>
      <c r="H100" t="s">
        <v>82</v>
      </c>
      <c r="I100" t="s">
        <v>1424</v>
      </c>
      <c r="K100">
        <v>11</v>
      </c>
      <c r="L100" t="s">
        <v>1367</v>
      </c>
      <c r="M100">
        <v>2018</v>
      </c>
      <c r="N100">
        <v>2</v>
      </c>
      <c r="O100" s="16">
        <v>6750</v>
      </c>
      <c r="P100" t="s">
        <v>1471</v>
      </c>
      <c r="Q100" t="s">
        <v>1560</v>
      </c>
      <c r="R100" t="s">
        <v>1561</v>
      </c>
      <c r="S100" t="s">
        <v>1361</v>
      </c>
      <c r="T100" t="s">
        <v>1372</v>
      </c>
      <c r="V100">
        <v>2018</v>
      </c>
      <c r="W100">
        <v>12</v>
      </c>
      <c r="AB100" t="s">
        <v>1373</v>
      </c>
      <c r="AC100">
        <v>2018</v>
      </c>
    </row>
    <row r="101" spans="1:29">
      <c r="A101">
        <v>101</v>
      </c>
      <c r="B101" t="s">
        <v>1699</v>
      </c>
      <c r="D101" t="s">
        <v>1466</v>
      </c>
      <c r="E101" t="s">
        <v>1700</v>
      </c>
      <c r="F101" t="s">
        <v>196</v>
      </c>
      <c r="G101" t="s">
        <v>81</v>
      </c>
      <c r="H101" t="s">
        <v>82</v>
      </c>
      <c r="I101" t="s">
        <v>1701</v>
      </c>
      <c r="K101">
        <v>13</v>
      </c>
      <c r="L101" t="s">
        <v>1357</v>
      </c>
      <c r="M101">
        <v>2018</v>
      </c>
      <c r="N101">
        <v>2</v>
      </c>
      <c r="O101" s="16">
        <v>1512</v>
      </c>
      <c r="P101" t="s">
        <v>1702</v>
      </c>
      <c r="Q101" t="s">
        <v>1702</v>
      </c>
      <c r="R101" t="s">
        <v>1703</v>
      </c>
      <c r="S101" t="s">
        <v>1378</v>
      </c>
      <c r="T101" t="s">
        <v>1372</v>
      </c>
      <c r="U101">
        <v>30.5</v>
      </c>
      <c r="V101">
        <v>2018</v>
      </c>
      <c r="W101">
        <v>4</v>
      </c>
      <c r="AB101" t="s">
        <v>1373</v>
      </c>
      <c r="AC101">
        <v>2018</v>
      </c>
    </row>
    <row r="102" spans="1:29">
      <c r="A102">
        <v>102</v>
      </c>
      <c r="B102" t="s">
        <v>1704</v>
      </c>
      <c r="D102" t="s">
        <v>1394</v>
      </c>
      <c r="E102" t="s">
        <v>1602</v>
      </c>
      <c r="F102" t="s">
        <v>820</v>
      </c>
      <c r="G102" t="s">
        <v>81</v>
      </c>
      <c r="H102" t="s">
        <v>82</v>
      </c>
      <c r="I102" t="s">
        <v>1705</v>
      </c>
      <c r="K102">
        <v>9</v>
      </c>
      <c r="L102" t="s">
        <v>1426</v>
      </c>
      <c r="M102">
        <v>2018</v>
      </c>
      <c r="N102">
        <v>2</v>
      </c>
      <c r="O102" s="16">
        <v>6950</v>
      </c>
      <c r="P102" t="s">
        <v>1706</v>
      </c>
      <c r="Q102" t="s">
        <v>1435</v>
      </c>
      <c r="R102" t="s">
        <v>1436</v>
      </c>
      <c r="S102" t="s">
        <v>1361</v>
      </c>
      <c r="T102" t="s">
        <v>1372</v>
      </c>
      <c r="U102">
        <v>64.5</v>
      </c>
      <c r="V102">
        <v>2018</v>
      </c>
      <c r="W102">
        <v>8</v>
      </c>
      <c r="AB102" t="s">
        <v>1373</v>
      </c>
      <c r="AC102">
        <v>2018</v>
      </c>
    </row>
    <row r="103" spans="1:29">
      <c r="A103">
        <v>103</v>
      </c>
      <c r="B103" t="s">
        <v>1707</v>
      </c>
      <c r="D103" t="s">
        <v>1365</v>
      </c>
      <c r="E103" t="s">
        <v>1486</v>
      </c>
      <c r="F103" t="s">
        <v>79</v>
      </c>
      <c r="G103" t="s">
        <v>81</v>
      </c>
      <c r="H103" t="s">
        <v>82</v>
      </c>
      <c r="K103">
        <v>3</v>
      </c>
      <c r="L103" t="s">
        <v>1487</v>
      </c>
      <c r="M103">
        <v>2018</v>
      </c>
      <c r="N103">
        <v>2</v>
      </c>
      <c r="O103" s="16">
        <v>317</v>
      </c>
      <c r="P103" t="s">
        <v>1708</v>
      </c>
      <c r="Q103" t="s">
        <v>1709</v>
      </c>
      <c r="R103" t="s">
        <v>1710</v>
      </c>
      <c r="S103" t="s">
        <v>1630</v>
      </c>
      <c r="T103" t="s">
        <v>1414</v>
      </c>
      <c r="AB103" t="s">
        <v>1392</v>
      </c>
      <c r="AC103" t="s">
        <v>1392</v>
      </c>
    </row>
    <row r="104" spans="1:29">
      <c r="A104">
        <v>104</v>
      </c>
      <c r="B104" t="s">
        <v>1711</v>
      </c>
      <c r="D104" t="s">
        <v>1394</v>
      </c>
      <c r="E104" t="s">
        <v>1651</v>
      </c>
      <c r="F104" t="s">
        <v>820</v>
      </c>
      <c r="G104" t="s">
        <v>81</v>
      </c>
      <c r="H104" t="s">
        <v>82</v>
      </c>
      <c r="I104" t="s">
        <v>1705</v>
      </c>
      <c r="K104">
        <v>4</v>
      </c>
      <c r="L104" t="s">
        <v>1446</v>
      </c>
      <c r="M104">
        <v>2018</v>
      </c>
      <c r="N104">
        <v>3</v>
      </c>
      <c r="O104" s="16">
        <v>8196</v>
      </c>
      <c r="P104" t="s">
        <v>1712</v>
      </c>
      <c r="Q104" t="s">
        <v>1713</v>
      </c>
      <c r="R104" t="s">
        <v>1714</v>
      </c>
      <c r="S104" t="s">
        <v>1361</v>
      </c>
      <c r="T104" t="s">
        <v>1414</v>
      </c>
      <c r="AB104" t="s">
        <v>1392</v>
      </c>
      <c r="AC104" t="s">
        <v>1392</v>
      </c>
    </row>
    <row r="105" spans="1:29">
      <c r="A105">
        <v>105</v>
      </c>
      <c r="B105" t="s">
        <v>1715</v>
      </c>
      <c r="D105" t="s">
        <v>234</v>
      </c>
      <c r="E105" t="s">
        <v>1619</v>
      </c>
      <c r="F105" t="s">
        <v>233</v>
      </c>
      <c r="G105" t="s">
        <v>81</v>
      </c>
      <c r="H105" t="s">
        <v>82</v>
      </c>
      <c r="I105" t="s">
        <v>1424</v>
      </c>
      <c r="K105">
        <v>14</v>
      </c>
      <c r="L105" t="s">
        <v>1376</v>
      </c>
      <c r="M105">
        <v>2018</v>
      </c>
      <c r="N105">
        <v>3</v>
      </c>
      <c r="O105" s="16">
        <v>3650</v>
      </c>
      <c r="P105" t="s">
        <v>1434</v>
      </c>
      <c r="Q105" t="s">
        <v>1628</v>
      </c>
      <c r="R105" t="s">
        <v>1629</v>
      </c>
      <c r="S105" t="s">
        <v>1361</v>
      </c>
      <c r="T105" t="s">
        <v>1372</v>
      </c>
      <c r="U105">
        <v>40.5</v>
      </c>
      <c r="V105">
        <v>2018</v>
      </c>
      <c r="W105">
        <v>5</v>
      </c>
      <c r="AB105" t="s">
        <v>1373</v>
      </c>
      <c r="AC105">
        <v>2018</v>
      </c>
    </row>
    <row r="106" spans="1:29">
      <c r="A106">
        <v>106</v>
      </c>
      <c r="B106" t="s">
        <v>1716</v>
      </c>
      <c r="D106" t="s">
        <v>234</v>
      </c>
      <c r="E106" t="s">
        <v>1424</v>
      </c>
      <c r="F106" t="s">
        <v>233</v>
      </c>
      <c r="G106" t="s">
        <v>81</v>
      </c>
      <c r="H106" t="s">
        <v>82</v>
      </c>
      <c r="I106" t="s">
        <v>1424</v>
      </c>
      <c r="K106">
        <v>3</v>
      </c>
      <c r="L106" t="s">
        <v>1487</v>
      </c>
      <c r="M106">
        <v>2018</v>
      </c>
      <c r="N106">
        <v>3</v>
      </c>
      <c r="O106" s="16">
        <v>518</v>
      </c>
      <c r="P106" t="s">
        <v>1717</v>
      </c>
      <c r="Q106" t="s">
        <v>1718</v>
      </c>
      <c r="R106" t="s">
        <v>1719</v>
      </c>
      <c r="S106" t="s">
        <v>1630</v>
      </c>
      <c r="T106" t="s">
        <v>1414</v>
      </c>
      <c r="AB106" t="s">
        <v>1392</v>
      </c>
      <c r="AC106" t="s">
        <v>1392</v>
      </c>
    </row>
    <row r="107" spans="1:29">
      <c r="A107">
        <v>107</v>
      </c>
      <c r="B107" t="s">
        <v>1720</v>
      </c>
      <c r="D107" t="s">
        <v>1466</v>
      </c>
      <c r="E107" t="s">
        <v>1646</v>
      </c>
      <c r="F107" t="s">
        <v>196</v>
      </c>
      <c r="G107" t="s">
        <v>81</v>
      </c>
      <c r="H107" t="s">
        <v>82</v>
      </c>
      <c r="I107" t="s">
        <v>1701</v>
      </c>
      <c r="K107">
        <v>6</v>
      </c>
      <c r="L107" t="s">
        <v>1526</v>
      </c>
      <c r="M107">
        <v>2018</v>
      </c>
      <c r="N107">
        <v>3</v>
      </c>
      <c r="O107" s="16">
        <v>1041</v>
      </c>
      <c r="Q107" t="s">
        <v>1582</v>
      </c>
      <c r="R107" t="s">
        <v>1583</v>
      </c>
      <c r="S107" t="s">
        <v>1378</v>
      </c>
      <c r="T107" t="s">
        <v>1372</v>
      </c>
      <c r="U107">
        <v>57</v>
      </c>
      <c r="V107">
        <v>2018</v>
      </c>
      <c r="W107">
        <v>6</v>
      </c>
      <c r="AB107" t="s">
        <v>1373</v>
      </c>
      <c r="AC107">
        <v>2018</v>
      </c>
    </row>
    <row r="108" spans="1:29">
      <c r="A108">
        <v>108</v>
      </c>
      <c r="B108" t="s">
        <v>1721</v>
      </c>
      <c r="D108" t="s">
        <v>1394</v>
      </c>
      <c r="E108" t="s">
        <v>1646</v>
      </c>
      <c r="F108" t="s">
        <v>820</v>
      </c>
      <c r="G108" t="s">
        <v>81</v>
      </c>
      <c r="H108" t="s">
        <v>82</v>
      </c>
      <c r="I108" t="s">
        <v>1519</v>
      </c>
      <c r="K108">
        <v>6</v>
      </c>
      <c r="L108" t="s">
        <v>1526</v>
      </c>
      <c r="M108">
        <v>2018</v>
      </c>
      <c r="N108">
        <v>3</v>
      </c>
      <c r="O108" s="16">
        <v>1017</v>
      </c>
      <c r="P108" t="s">
        <v>1722</v>
      </c>
      <c r="Q108" t="s">
        <v>1594</v>
      </c>
      <c r="R108" t="s">
        <v>1595</v>
      </c>
      <c r="S108" t="s">
        <v>1378</v>
      </c>
      <c r="T108" t="s">
        <v>1372</v>
      </c>
      <c r="U108">
        <v>37.5</v>
      </c>
      <c r="V108">
        <v>2018</v>
      </c>
      <c r="W108">
        <v>7</v>
      </c>
      <c r="AB108" t="s">
        <v>1373</v>
      </c>
      <c r="AC108">
        <v>2018</v>
      </c>
    </row>
    <row r="109" spans="1:29">
      <c r="A109">
        <v>109</v>
      </c>
      <c r="B109" t="s">
        <v>1723</v>
      </c>
      <c r="D109" t="s">
        <v>1365</v>
      </c>
      <c r="E109" t="s">
        <v>1724</v>
      </c>
      <c r="F109" t="s">
        <v>79</v>
      </c>
      <c r="G109" t="s">
        <v>81</v>
      </c>
      <c r="H109" t="s">
        <v>82</v>
      </c>
      <c r="I109" t="s">
        <v>1724</v>
      </c>
      <c r="J109" t="s">
        <v>1724</v>
      </c>
      <c r="K109">
        <v>7</v>
      </c>
      <c r="L109" t="s">
        <v>1383</v>
      </c>
      <c r="M109">
        <v>2018</v>
      </c>
      <c r="N109">
        <v>3</v>
      </c>
      <c r="O109" s="16">
        <v>185</v>
      </c>
      <c r="Q109" t="s">
        <v>1411</v>
      </c>
      <c r="R109" t="s">
        <v>1412</v>
      </c>
      <c r="S109" t="s">
        <v>1413</v>
      </c>
      <c r="T109" t="s">
        <v>1414</v>
      </c>
      <c r="AB109" t="s">
        <v>1392</v>
      </c>
      <c r="AC109" t="s">
        <v>1392</v>
      </c>
    </row>
    <row r="110" spans="1:29">
      <c r="A110">
        <v>110</v>
      </c>
      <c r="B110" t="s">
        <v>1725</v>
      </c>
      <c r="D110" t="s">
        <v>81</v>
      </c>
      <c r="E110" t="s">
        <v>1547</v>
      </c>
      <c r="F110" t="s">
        <v>1726</v>
      </c>
      <c r="G110" t="s">
        <v>81</v>
      </c>
      <c r="H110" t="s">
        <v>82</v>
      </c>
      <c r="I110" t="s">
        <v>1508</v>
      </c>
      <c r="J110" t="s">
        <v>1727</v>
      </c>
      <c r="K110">
        <v>13</v>
      </c>
      <c r="L110" t="s">
        <v>1357</v>
      </c>
      <c r="M110">
        <v>2018</v>
      </c>
      <c r="N110">
        <v>4</v>
      </c>
      <c r="O110" s="16">
        <v>500</v>
      </c>
      <c r="P110" t="s">
        <v>1728</v>
      </c>
      <c r="Q110" t="s">
        <v>1448</v>
      </c>
      <c r="R110" t="s">
        <v>1449</v>
      </c>
      <c r="S110" t="s">
        <v>1630</v>
      </c>
      <c r="T110" t="s">
        <v>1414</v>
      </c>
      <c r="AB110" t="s">
        <v>1392</v>
      </c>
      <c r="AC110" t="s">
        <v>1392</v>
      </c>
    </row>
    <row r="111" spans="1:29">
      <c r="A111">
        <v>111</v>
      </c>
      <c r="B111" t="s">
        <v>1729</v>
      </c>
      <c r="D111" t="s">
        <v>81</v>
      </c>
      <c r="E111" t="s">
        <v>1658</v>
      </c>
      <c r="F111" t="s">
        <v>79</v>
      </c>
      <c r="G111" t="s">
        <v>81</v>
      </c>
      <c r="H111" t="s">
        <v>82</v>
      </c>
      <c r="I111" t="s">
        <v>1730</v>
      </c>
      <c r="J111" t="s">
        <v>1730</v>
      </c>
      <c r="K111">
        <v>16</v>
      </c>
      <c r="L111" t="s">
        <v>1609</v>
      </c>
      <c r="M111">
        <v>2018</v>
      </c>
      <c r="N111">
        <v>4</v>
      </c>
      <c r="O111" s="16">
        <v>10767</v>
      </c>
      <c r="P111" t="s">
        <v>1731</v>
      </c>
      <c r="Q111" t="s">
        <v>1491</v>
      </c>
      <c r="R111" t="s">
        <v>1492</v>
      </c>
      <c r="S111" t="s">
        <v>1630</v>
      </c>
      <c r="T111" t="s">
        <v>1414</v>
      </c>
      <c r="AB111" t="s">
        <v>1392</v>
      </c>
      <c r="AC111" t="s">
        <v>1392</v>
      </c>
    </row>
    <row r="112" spans="1:29">
      <c r="A112">
        <v>112</v>
      </c>
      <c r="B112" t="s">
        <v>1732</v>
      </c>
      <c r="D112" t="s">
        <v>1394</v>
      </c>
      <c r="E112" t="s">
        <v>1547</v>
      </c>
      <c r="F112" t="s">
        <v>820</v>
      </c>
      <c r="G112" t="s">
        <v>81</v>
      </c>
      <c r="H112" t="s">
        <v>82</v>
      </c>
      <c r="I112" t="s">
        <v>1508</v>
      </c>
      <c r="J112" t="s">
        <v>1727</v>
      </c>
      <c r="K112">
        <v>13</v>
      </c>
      <c r="L112" t="s">
        <v>1357</v>
      </c>
      <c r="M112">
        <v>2018</v>
      </c>
      <c r="N112">
        <v>5</v>
      </c>
      <c r="O112" s="16">
        <v>520</v>
      </c>
      <c r="P112" t="s">
        <v>1733</v>
      </c>
      <c r="Q112" t="s">
        <v>1448</v>
      </c>
      <c r="R112" t="s">
        <v>1449</v>
      </c>
      <c r="S112" t="s">
        <v>1630</v>
      </c>
      <c r="T112" t="s">
        <v>1414</v>
      </c>
      <c r="AB112" t="s">
        <v>1392</v>
      </c>
      <c r="AC112" t="s">
        <v>1392</v>
      </c>
    </row>
    <row r="113" spans="1:29">
      <c r="A113">
        <v>113</v>
      </c>
      <c r="B113" t="s">
        <v>1734</v>
      </c>
      <c r="D113" t="s">
        <v>1365</v>
      </c>
      <c r="E113" t="s">
        <v>1667</v>
      </c>
      <c r="F113" t="s">
        <v>79</v>
      </c>
      <c r="G113" t="s">
        <v>81</v>
      </c>
      <c r="H113" t="s">
        <v>82</v>
      </c>
      <c r="J113" t="s">
        <v>1396</v>
      </c>
      <c r="K113">
        <v>2</v>
      </c>
      <c r="L113" t="s">
        <v>1668</v>
      </c>
      <c r="M113">
        <v>2018</v>
      </c>
      <c r="N113">
        <v>6</v>
      </c>
      <c r="O113" s="16">
        <v>9735</v>
      </c>
      <c r="P113" t="s">
        <v>1447</v>
      </c>
      <c r="Q113" t="s">
        <v>1448</v>
      </c>
      <c r="R113" t="s">
        <v>1449</v>
      </c>
      <c r="S113" t="s">
        <v>1630</v>
      </c>
      <c r="T113" t="s">
        <v>1414</v>
      </c>
      <c r="AB113" t="s">
        <v>1392</v>
      </c>
      <c r="AC113" t="s">
        <v>1392</v>
      </c>
    </row>
    <row r="114" spans="1:29">
      <c r="A114">
        <v>114</v>
      </c>
      <c r="B114" t="s">
        <v>1735</v>
      </c>
      <c r="D114" t="s">
        <v>234</v>
      </c>
      <c r="E114" t="s">
        <v>1438</v>
      </c>
      <c r="F114" t="s">
        <v>233</v>
      </c>
      <c r="G114" t="s">
        <v>81</v>
      </c>
      <c r="H114" t="s">
        <v>82</v>
      </c>
      <c r="K114">
        <v>12</v>
      </c>
      <c r="L114" t="s">
        <v>1440</v>
      </c>
      <c r="M114">
        <v>2018</v>
      </c>
      <c r="N114">
        <v>6</v>
      </c>
      <c r="O114" s="16">
        <v>8216</v>
      </c>
      <c r="P114" t="s">
        <v>1736</v>
      </c>
      <c r="Q114" t="s">
        <v>1448</v>
      </c>
      <c r="R114" t="s">
        <v>1449</v>
      </c>
      <c r="S114" t="s">
        <v>1630</v>
      </c>
      <c r="T114" t="s">
        <v>1414</v>
      </c>
      <c r="AB114" t="s">
        <v>1392</v>
      </c>
      <c r="AC114" t="s">
        <v>1392</v>
      </c>
    </row>
    <row r="115" spans="1:29">
      <c r="A115">
        <v>115</v>
      </c>
      <c r="B115" t="s">
        <v>1737</v>
      </c>
      <c r="D115" t="s">
        <v>234</v>
      </c>
      <c r="E115" t="s">
        <v>1424</v>
      </c>
      <c r="F115" t="s">
        <v>233</v>
      </c>
      <c r="G115" t="s">
        <v>81</v>
      </c>
      <c r="H115" t="s">
        <v>82</v>
      </c>
      <c r="J115" t="s">
        <v>1738</v>
      </c>
      <c r="K115">
        <v>13</v>
      </c>
      <c r="L115" t="s">
        <v>1357</v>
      </c>
      <c r="M115">
        <v>2018</v>
      </c>
      <c r="N115">
        <v>7</v>
      </c>
      <c r="O115" s="16">
        <v>2207</v>
      </c>
      <c r="P115" t="s">
        <v>1739</v>
      </c>
      <c r="Q115" t="s">
        <v>1664</v>
      </c>
      <c r="R115" t="s">
        <v>1665</v>
      </c>
      <c r="S115" t="s">
        <v>1630</v>
      </c>
      <c r="T115" t="s">
        <v>1414</v>
      </c>
      <c r="AB115" t="s">
        <v>1392</v>
      </c>
      <c r="AC115" t="s">
        <v>1392</v>
      </c>
    </row>
    <row r="116" spans="1:29">
      <c r="A116">
        <v>116</v>
      </c>
      <c r="B116" t="s">
        <v>1740</v>
      </c>
      <c r="C116" t="s">
        <v>1601</v>
      </c>
      <c r="D116" t="s">
        <v>90</v>
      </c>
      <c r="E116" t="s">
        <v>1048</v>
      </c>
      <c r="F116" t="s">
        <v>89</v>
      </c>
      <c r="G116" t="s">
        <v>81</v>
      </c>
      <c r="H116" t="s">
        <v>82</v>
      </c>
      <c r="I116" t="s">
        <v>1048</v>
      </c>
      <c r="J116" t="s">
        <v>1048</v>
      </c>
      <c r="K116">
        <v>7</v>
      </c>
      <c r="L116" t="s">
        <v>1383</v>
      </c>
      <c r="M116">
        <v>2018</v>
      </c>
      <c r="N116">
        <v>7</v>
      </c>
      <c r="O116" s="16">
        <v>5478</v>
      </c>
      <c r="P116" t="s">
        <v>1741</v>
      </c>
      <c r="Q116" t="s">
        <v>1491</v>
      </c>
      <c r="R116" t="s">
        <v>1492</v>
      </c>
      <c r="S116" t="s">
        <v>1398</v>
      </c>
      <c r="T116" t="s">
        <v>1372</v>
      </c>
      <c r="U116">
        <v>57.5</v>
      </c>
      <c r="V116">
        <v>2018</v>
      </c>
      <c r="W116">
        <v>10</v>
      </c>
      <c r="AB116" t="s">
        <v>1373</v>
      </c>
      <c r="AC116">
        <v>2018</v>
      </c>
    </row>
    <row r="117" spans="1:29">
      <c r="A117">
        <v>117</v>
      </c>
      <c r="B117" t="s">
        <v>1742</v>
      </c>
      <c r="D117" t="s">
        <v>81</v>
      </c>
      <c r="E117" t="s">
        <v>1439</v>
      </c>
      <c r="F117" t="s">
        <v>196</v>
      </c>
      <c r="G117" t="s">
        <v>81</v>
      </c>
      <c r="H117" t="s">
        <v>82</v>
      </c>
      <c r="K117">
        <v>12</v>
      </c>
      <c r="L117" t="s">
        <v>1440</v>
      </c>
      <c r="M117">
        <v>2018</v>
      </c>
      <c r="N117">
        <v>8</v>
      </c>
      <c r="O117" s="16">
        <v>4539</v>
      </c>
      <c r="P117" t="s">
        <v>1743</v>
      </c>
      <c r="Q117" t="s">
        <v>1560</v>
      </c>
      <c r="R117" t="s">
        <v>1561</v>
      </c>
      <c r="S117" t="s">
        <v>1630</v>
      </c>
      <c r="T117" t="s">
        <v>1414</v>
      </c>
      <c r="AB117" t="s">
        <v>1392</v>
      </c>
      <c r="AC117" t="s">
        <v>1392</v>
      </c>
    </row>
    <row r="118" spans="1:29">
      <c r="A118">
        <v>118</v>
      </c>
      <c r="B118" t="s">
        <v>1744</v>
      </c>
      <c r="D118" t="s">
        <v>1394</v>
      </c>
      <c r="E118" t="s">
        <v>1745</v>
      </c>
      <c r="F118" t="s">
        <v>820</v>
      </c>
      <c r="G118" t="s">
        <v>81</v>
      </c>
      <c r="H118" t="s">
        <v>82</v>
      </c>
      <c r="J118" t="s">
        <v>1396</v>
      </c>
      <c r="K118">
        <v>7</v>
      </c>
      <c r="L118" t="s">
        <v>1383</v>
      </c>
      <c r="M118">
        <v>2018</v>
      </c>
      <c r="N118">
        <v>8</v>
      </c>
      <c r="O118" s="16">
        <v>1580</v>
      </c>
      <c r="P118" t="s">
        <v>1746</v>
      </c>
      <c r="Q118" t="s">
        <v>1747</v>
      </c>
      <c r="R118" t="s">
        <v>1748</v>
      </c>
      <c r="S118" t="s">
        <v>1630</v>
      </c>
      <c r="T118" t="s">
        <v>1414</v>
      </c>
      <c r="AB118" t="s">
        <v>1392</v>
      </c>
      <c r="AC118" t="s">
        <v>1392</v>
      </c>
    </row>
    <row r="119" spans="1:29">
      <c r="A119">
        <v>119</v>
      </c>
      <c r="B119" t="s">
        <v>1749</v>
      </c>
      <c r="D119" t="s">
        <v>1466</v>
      </c>
      <c r="E119" t="s">
        <v>1750</v>
      </c>
      <c r="F119" t="s">
        <v>196</v>
      </c>
      <c r="G119" t="s">
        <v>81</v>
      </c>
      <c r="H119" t="s">
        <v>82</v>
      </c>
      <c r="K119">
        <v>14</v>
      </c>
      <c r="L119" t="s">
        <v>1376</v>
      </c>
      <c r="M119">
        <v>2018</v>
      </c>
      <c r="N119">
        <v>8</v>
      </c>
      <c r="O119" s="16">
        <v>1392</v>
      </c>
      <c r="P119" t="s">
        <v>1751</v>
      </c>
      <c r="Q119" t="s">
        <v>1752</v>
      </c>
      <c r="R119" t="s">
        <v>1753</v>
      </c>
      <c r="S119" t="s">
        <v>1754</v>
      </c>
      <c r="T119" t="s">
        <v>1414</v>
      </c>
      <c r="AB119" t="s">
        <v>1392</v>
      </c>
      <c r="AC119" t="s">
        <v>1392</v>
      </c>
    </row>
    <row r="120" spans="1:29">
      <c r="A120">
        <v>120</v>
      </c>
      <c r="B120" t="s">
        <v>1755</v>
      </c>
      <c r="D120" t="s">
        <v>1365</v>
      </c>
      <c r="E120" t="s">
        <v>1756</v>
      </c>
      <c r="F120" t="s">
        <v>79</v>
      </c>
      <c r="G120" t="s">
        <v>81</v>
      </c>
      <c r="H120" t="s">
        <v>82</v>
      </c>
      <c r="I120" t="s">
        <v>1756</v>
      </c>
      <c r="J120" t="s">
        <v>1756</v>
      </c>
      <c r="K120">
        <v>6</v>
      </c>
      <c r="L120" t="s">
        <v>1526</v>
      </c>
      <c r="M120">
        <v>2018</v>
      </c>
      <c r="N120">
        <v>8</v>
      </c>
      <c r="O120" s="16">
        <v>3052</v>
      </c>
      <c r="P120" t="s">
        <v>1757</v>
      </c>
      <c r="Q120" t="s">
        <v>1758</v>
      </c>
      <c r="R120" t="s">
        <v>1759</v>
      </c>
      <c r="S120" t="s">
        <v>1398</v>
      </c>
      <c r="T120" t="s">
        <v>1372</v>
      </c>
      <c r="U120">
        <v>55.5</v>
      </c>
      <c r="V120">
        <v>2018</v>
      </c>
      <c r="W120">
        <v>10</v>
      </c>
      <c r="AB120" t="s">
        <v>1373</v>
      </c>
      <c r="AC120">
        <v>2018</v>
      </c>
    </row>
    <row r="121" spans="1:29">
      <c r="A121">
        <v>121</v>
      </c>
      <c r="B121" t="s">
        <v>1760</v>
      </c>
      <c r="C121" t="s">
        <v>1355</v>
      </c>
      <c r="D121" t="s">
        <v>1365</v>
      </c>
      <c r="E121" t="s">
        <v>1761</v>
      </c>
      <c r="F121" t="s">
        <v>79</v>
      </c>
      <c r="G121" t="s">
        <v>81</v>
      </c>
      <c r="H121" t="s">
        <v>82</v>
      </c>
      <c r="I121" t="s">
        <v>1761</v>
      </c>
      <c r="J121" t="s">
        <v>1761</v>
      </c>
      <c r="K121">
        <v>7</v>
      </c>
      <c r="L121" t="s">
        <v>1383</v>
      </c>
      <c r="M121">
        <v>2018</v>
      </c>
      <c r="N121">
        <v>8</v>
      </c>
      <c r="O121" s="16">
        <v>996</v>
      </c>
      <c r="P121" t="s">
        <v>1762</v>
      </c>
      <c r="S121" t="s">
        <v>1754</v>
      </c>
      <c r="T121" t="s">
        <v>1414</v>
      </c>
      <c r="AB121" t="s">
        <v>1392</v>
      </c>
      <c r="AC121" t="s">
        <v>1392</v>
      </c>
    </row>
    <row r="122" spans="1:29">
      <c r="A122">
        <v>122</v>
      </c>
      <c r="B122" t="s">
        <v>1763</v>
      </c>
      <c r="D122" t="s">
        <v>234</v>
      </c>
      <c r="E122" t="s">
        <v>1764</v>
      </c>
      <c r="F122" t="s">
        <v>233</v>
      </c>
      <c r="G122" t="s">
        <v>81</v>
      </c>
      <c r="H122" t="s">
        <v>82</v>
      </c>
      <c r="K122">
        <v>11</v>
      </c>
      <c r="L122" t="s">
        <v>1367</v>
      </c>
      <c r="M122">
        <v>2018</v>
      </c>
      <c r="N122">
        <v>9</v>
      </c>
      <c r="O122" s="16">
        <v>1536</v>
      </c>
      <c r="P122" t="s">
        <v>1765</v>
      </c>
      <c r="Q122" t="s">
        <v>1766</v>
      </c>
      <c r="R122" t="s">
        <v>1767</v>
      </c>
      <c r="S122" t="s">
        <v>1754</v>
      </c>
      <c r="T122" t="s">
        <v>1414</v>
      </c>
      <c r="AB122" t="s">
        <v>1392</v>
      </c>
      <c r="AC122" t="s">
        <v>1392</v>
      </c>
    </row>
    <row r="123" spans="1:29">
      <c r="A123">
        <v>123</v>
      </c>
      <c r="B123" t="s">
        <v>1768</v>
      </c>
      <c r="D123" t="s">
        <v>234</v>
      </c>
      <c r="E123" t="s">
        <v>1769</v>
      </c>
      <c r="F123" t="s">
        <v>233</v>
      </c>
      <c r="G123" t="s">
        <v>81</v>
      </c>
      <c r="H123" t="s">
        <v>82</v>
      </c>
      <c r="K123">
        <v>12</v>
      </c>
      <c r="L123" t="s">
        <v>1440</v>
      </c>
      <c r="M123">
        <v>2018</v>
      </c>
      <c r="N123">
        <v>9</v>
      </c>
      <c r="O123" s="16">
        <v>1576</v>
      </c>
      <c r="P123" t="s">
        <v>1447</v>
      </c>
      <c r="Q123" t="s">
        <v>1448</v>
      </c>
      <c r="R123" t="s">
        <v>1449</v>
      </c>
      <c r="S123" t="s">
        <v>1630</v>
      </c>
      <c r="T123" t="s">
        <v>1414</v>
      </c>
      <c r="AB123" t="s">
        <v>1392</v>
      </c>
      <c r="AC123" t="s">
        <v>1392</v>
      </c>
    </row>
    <row r="124" spans="1:29">
      <c r="A124">
        <v>124</v>
      </c>
      <c r="B124" t="s">
        <v>1770</v>
      </c>
      <c r="D124" t="s">
        <v>234</v>
      </c>
      <c r="E124" t="s">
        <v>1771</v>
      </c>
      <c r="F124" t="s">
        <v>233</v>
      </c>
      <c r="G124" t="s">
        <v>81</v>
      </c>
      <c r="H124" t="s">
        <v>82</v>
      </c>
      <c r="K124">
        <v>11</v>
      </c>
      <c r="L124" t="s">
        <v>1367</v>
      </c>
      <c r="M124">
        <v>2018</v>
      </c>
      <c r="N124">
        <v>10</v>
      </c>
      <c r="O124" s="16">
        <v>2336</v>
      </c>
      <c r="P124" t="s">
        <v>1772</v>
      </c>
      <c r="Q124" t="s">
        <v>1773</v>
      </c>
      <c r="R124" t="s">
        <v>1774</v>
      </c>
      <c r="S124" t="s">
        <v>1775</v>
      </c>
      <c r="T124" t="s">
        <v>1414</v>
      </c>
      <c r="AB124" t="s">
        <v>1392</v>
      </c>
      <c r="AC124" t="s">
        <v>1392</v>
      </c>
    </row>
    <row r="125" spans="1:29">
      <c r="A125">
        <v>125</v>
      </c>
      <c r="B125" t="s">
        <v>1776</v>
      </c>
      <c r="D125" t="s">
        <v>234</v>
      </c>
      <c r="E125" t="s">
        <v>1700</v>
      </c>
      <c r="F125" t="s">
        <v>233</v>
      </c>
      <c r="G125" t="s">
        <v>81</v>
      </c>
      <c r="H125" t="s">
        <v>82</v>
      </c>
      <c r="K125">
        <v>13</v>
      </c>
      <c r="L125" t="s">
        <v>1357</v>
      </c>
      <c r="M125">
        <v>2018</v>
      </c>
      <c r="N125">
        <v>10</v>
      </c>
      <c r="O125" s="16">
        <v>1431</v>
      </c>
      <c r="P125" t="s">
        <v>1751</v>
      </c>
      <c r="Q125" t="s">
        <v>1752</v>
      </c>
      <c r="R125" t="s">
        <v>1753</v>
      </c>
      <c r="S125" t="s">
        <v>1754</v>
      </c>
      <c r="T125" t="s">
        <v>1414</v>
      </c>
      <c r="AB125" t="s">
        <v>1392</v>
      </c>
      <c r="AC125" t="s">
        <v>1392</v>
      </c>
    </row>
    <row r="126" spans="1:29">
      <c r="A126">
        <v>126</v>
      </c>
      <c r="B126" t="s">
        <v>1777</v>
      </c>
      <c r="D126" t="s">
        <v>1365</v>
      </c>
      <c r="E126" t="s">
        <v>1778</v>
      </c>
      <c r="F126" t="s">
        <v>79</v>
      </c>
      <c r="G126" t="s">
        <v>81</v>
      </c>
      <c r="H126" t="s">
        <v>82</v>
      </c>
      <c r="I126" t="s">
        <v>1778</v>
      </c>
      <c r="J126" t="s">
        <v>1778</v>
      </c>
      <c r="K126">
        <v>3</v>
      </c>
      <c r="L126" t="s">
        <v>1487</v>
      </c>
      <c r="M126">
        <v>2018</v>
      </c>
      <c r="N126">
        <v>10</v>
      </c>
      <c r="O126" s="16">
        <v>84.9</v>
      </c>
      <c r="Q126" t="s">
        <v>1709</v>
      </c>
      <c r="R126" t="s">
        <v>1710</v>
      </c>
      <c r="S126" t="s">
        <v>1630</v>
      </c>
      <c r="T126" t="s">
        <v>1414</v>
      </c>
      <c r="AB126" t="s">
        <v>1392</v>
      </c>
      <c r="AC126" t="s">
        <v>1392</v>
      </c>
    </row>
    <row r="127" spans="1:29">
      <c r="A127">
        <v>127</v>
      </c>
      <c r="B127" t="s">
        <v>1779</v>
      </c>
      <c r="D127" t="s">
        <v>1365</v>
      </c>
      <c r="E127" t="s">
        <v>1651</v>
      </c>
      <c r="F127" t="s">
        <v>79</v>
      </c>
      <c r="G127" t="s">
        <v>81</v>
      </c>
      <c r="H127" t="s">
        <v>82</v>
      </c>
      <c r="K127">
        <v>4</v>
      </c>
      <c r="L127" t="s">
        <v>1446</v>
      </c>
      <c r="M127">
        <v>2018</v>
      </c>
      <c r="N127">
        <v>10</v>
      </c>
      <c r="O127" s="16">
        <v>2292</v>
      </c>
      <c r="P127" t="s">
        <v>1447</v>
      </c>
      <c r="Q127" t="s">
        <v>1540</v>
      </c>
      <c r="R127" t="s">
        <v>1541</v>
      </c>
      <c r="S127" t="s">
        <v>1630</v>
      </c>
      <c r="T127" t="s">
        <v>1414</v>
      </c>
      <c r="AB127" t="s">
        <v>1392</v>
      </c>
      <c r="AC127" t="s">
        <v>1392</v>
      </c>
    </row>
    <row r="128" spans="1:29">
      <c r="A128">
        <v>128</v>
      </c>
      <c r="B128" t="s">
        <v>1780</v>
      </c>
      <c r="D128" t="s">
        <v>234</v>
      </c>
      <c r="E128" t="s">
        <v>1781</v>
      </c>
      <c r="F128" t="s">
        <v>233</v>
      </c>
      <c r="G128" t="s">
        <v>81</v>
      </c>
      <c r="H128" t="s">
        <v>82</v>
      </c>
      <c r="I128" t="s">
        <v>1781</v>
      </c>
      <c r="J128" t="s">
        <v>1781</v>
      </c>
      <c r="K128">
        <v>12</v>
      </c>
      <c r="L128" t="s">
        <v>1440</v>
      </c>
      <c r="M128">
        <v>2018</v>
      </c>
      <c r="N128">
        <v>10</v>
      </c>
      <c r="O128" s="16">
        <v>1357</v>
      </c>
      <c r="Q128" t="s">
        <v>1509</v>
      </c>
      <c r="S128" t="s">
        <v>1630</v>
      </c>
      <c r="T128" t="s">
        <v>1414</v>
      </c>
      <c r="AB128" t="s">
        <v>1392</v>
      </c>
      <c r="AC128" t="s">
        <v>1392</v>
      </c>
    </row>
    <row r="129" spans="1:29">
      <c r="A129">
        <v>129</v>
      </c>
      <c r="B129" t="s">
        <v>1782</v>
      </c>
      <c r="C129" t="s">
        <v>1355</v>
      </c>
      <c r="D129" t="s">
        <v>1431</v>
      </c>
      <c r="E129" t="s">
        <v>1602</v>
      </c>
      <c r="F129" t="s">
        <v>1433</v>
      </c>
      <c r="G129" t="s">
        <v>81</v>
      </c>
      <c r="H129" t="s">
        <v>82</v>
      </c>
      <c r="I129" t="s">
        <v>1659</v>
      </c>
      <c r="K129">
        <v>9</v>
      </c>
      <c r="L129" t="s">
        <v>1426</v>
      </c>
      <c r="M129">
        <v>2018</v>
      </c>
      <c r="N129">
        <v>10</v>
      </c>
      <c r="O129" s="16">
        <v>1900</v>
      </c>
      <c r="P129" t="s">
        <v>1691</v>
      </c>
      <c r="Q129" t="s">
        <v>1540</v>
      </c>
      <c r="R129" t="s">
        <v>1541</v>
      </c>
      <c r="S129" t="s">
        <v>1630</v>
      </c>
      <c r="T129" t="s">
        <v>1414</v>
      </c>
      <c r="AB129" t="s">
        <v>1392</v>
      </c>
      <c r="AC129" t="s">
        <v>1392</v>
      </c>
    </row>
    <row r="130" spans="1:29">
      <c r="A130">
        <v>130</v>
      </c>
      <c r="B130" t="s">
        <v>1783</v>
      </c>
      <c r="D130" t="s">
        <v>1394</v>
      </c>
      <c r="E130" t="s">
        <v>1700</v>
      </c>
      <c r="F130" t="s">
        <v>820</v>
      </c>
      <c r="G130" t="s">
        <v>81</v>
      </c>
      <c r="H130" t="s">
        <v>82</v>
      </c>
      <c r="I130" t="s">
        <v>1508</v>
      </c>
      <c r="K130">
        <v>13</v>
      </c>
      <c r="L130" t="s">
        <v>1357</v>
      </c>
      <c r="M130">
        <v>2018</v>
      </c>
      <c r="N130">
        <v>11</v>
      </c>
      <c r="O130" s="16">
        <v>400</v>
      </c>
      <c r="P130" t="s">
        <v>1597</v>
      </c>
      <c r="Q130" t="s">
        <v>1560</v>
      </c>
      <c r="R130" t="s">
        <v>1561</v>
      </c>
      <c r="S130" t="s">
        <v>1630</v>
      </c>
      <c r="T130" t="s">
        <v>1414</v>
      </c>
      <c r="AB130" t="s">
        <v>1392</v>
      </c>
      <c r="AC130" t="s">
        <v>1392</v>
      </c>
    </row>
    <row r="131" spans="1:29">
      <c r="A131">
        <v>131</v>
      </c>
      <c r="B131" t="s">
        <v>1784</v>
      </c>
      <c r="D131" t="s">
        <v>234</v>
      </c>
      <c r="E131" t="s">
        <v>1785</v>
      </c>
      <c r="F131" t="s">
        <v>233</v>
      </c>
      <c r="G131" t="s">
        <v>81</v>
      </c>
      <c r="H131" t="s">
        <v>82</v>
      </c>
      <c r="I131" t="s">
        <v>1659</v>
      </c>
      <c r="J131" t="s">
        <v>1786</v>
      </c>
      <c r="K131">
        <v>10</v>
      </c>
      <c r="L131" t="s">
        <v>1531</v>
      </c>
      <c r="M131">
        <v>2018</v>
      </c>
      <c r="N131">
        <v>11</v>
      </c>
      <c r="O131" s="16">
        <v>9413</v>
      </c>
      <c r="P131" t="s">
        <v>1447</v>
      </c>
      <c r="Q131" t="s">
        <v>1448</v>
      </c>
      <c r="R131" t="s">
        <v>1449</v>
      </c>
      <c r="S131" t="s">
        <v>1630</v>
      </c>
      <c r="T131" t="s">
        <v>1414</v>
      </c>
      <c r="AB131" t="s">
        <v>1392</v>
      </c>
      <c r="AC131" t="s">
        <v>1392</v>
      </c>
    </row>
    <row r="132" spans="1:29">
      <c r="A132">
        <v>132</v>
      </c>
      <c r="B132" t="s">
        <v>1787</v>
      </c>
      <c r="D132" t="s">
        <v>1365</v>
      </c>
      <c r="E132" t="s">
        <v>1486</v>
      </c>
      <c r="F132" t="s">
        <v>79</v>
      </c>
      <c r="G132" t="s">
        <v>81</v>
      </c>
      <c r="H132" t="s">
        <v>82</v>
      </c>
      <c r="I132" t="s">
        <v>1687</v>
      </c>
      <c r="J132" t="s">
        <v>1788</v>
      </c>
      <c r="K132">
        <v>3</v>
      </c>
      <c r="L132" t="s">
        <v>1487</v>
      </c>
      <c r="M132">
        <v>2018</v>
      </c>
      <c r="N132">
        <v>12</v>
      </c>
      <c r="O132" s="16">
        <v>312</v>
      </c>
      <c r="P132" t="s">
        <v>1691</v>
      </c>
      <c r="Q132" t="s">
        <v>1540</v>
      </c>
      <c r="R132" t="s">
        <v>1541</v>
      </c>
      <c r="S132" t="s">
        <v>1630</v>
      </c>
      <c r="T132" t="s">
        <v>1414</v>
      </c>
      <c r="AB132" t="s">
        <v>1392</v>
      </c>
      <c r="AC132" t="s">
        <v>1392</v>
      </c>
    </row>
    <row r="133" spans="1:29">
      <c r="A133">
        <v>133</v>
      </c>
      <c r="B133" t="s">
        <v>1789</v>
      </c>
      <c r="D133" t="s">
        <v>1394</v>
      </c>
      <c r="E133" t="s">
        <v>1646</v>
      </c>
      <c r="F133" t="s">
        <v>820</v>
      </c>
      <c r="G133" t="s">
        <v>81</v>
      </c>
      <c r="H133" t="s">
        <v>82</v>
      </c>
      <c r="I133" t="s">
        <v>1519</v>
      </c>
      <c r="K133">
        <v>6</v>
      </c>
      <c r="L133" t="s">
        <v>1526</v>
      </c>
      <c r="M133">
        <v>2018</v>
      </c>
      <c r="N133">
        <v>12</v>
      </c>
      <c r="O133" s="16">
        <v>1789</v>
      </c>
      <c r="P133" t="s">
        <v>1599</v>
      </c>
      <c r="Q133" t="s">
        <v>1478</v>
      </c>
      <c r="R133" t="s">
        <v>1479</v>
      </c>
      <c r="S133" t="s">
        <v>1398</v>
      </c>
      <c r="T133" t="s">
        <v>1414</v>
      </c>
      <c r="AB133" t="s">
        <v>1392</v>
      </c>
      <c r="AC133" t="s">
        <v>1392</v>
      </c>
    </row>
    <row r="134" spans="1:29">
      <c r="A134">
        <v>134</v>
      </c>
      <c r="B134" t="s">
        <v>1790</v>
      </c>
      <c r="D134" t="s">
        <v>1394</v>
      </c>
      <c r="E134" t="s">
        <v>1791</v>
      </c>
      <c r="F134" t="s">
        <v>820</v>
      </c>
      <c r="G134" t="s">
        <v>81</v>
      </c>
      <c r="H134" t="s">
        <v>82</v>
      </c>
      <c r="I134" t="s">
        <v>1396</v>
      </c>
      <c r="J134" t="s">
        <v>1396</v>
      </c>
      <c r="K134">
        <v>4</v>
      </c>
      <c r="L134" t="s">
        <v>1446</v>
      </c>
      <c r="M134">
        <v>2018</v>
      </c>
      <c r="N134">
        <v>12</v>
      </c>
      <c r="O134" s="16">
        <v>1093</v>
      </c>
      <c r="P134" t="s">
        <v>1663</v>
      </c>
      <c r="Q134" t="s">
        <v>1664</v>
      </c>
      <c r="R134" t="s">
        <v>1792</v>
      </c>
      <c r="S134" t="s">
        <v>1361</v>
      </c>
      <c r="T134" t="s">
        <v>1414</v>
      </c>
      <c r="AB134" t="s">
        <v>1392</v>
      </c>
      <c r="AC134" t="s">
        <v>1392</v>
      </c>
    </row>
    <row r="135" spans="1:29">
      <c r="A135">
        <v>135</v>
      </c>
      <c r="B135" t="s">
        <v>1793</v>
      </c>
      <c r="D135" t="s">
        <v>234</v>
      </c>
      <c r="E135" t="s">
        <v>1794</v>
      </c>
      <c r="F135" t="s">
        <v>233</v>
      </c>
      <c r="G135" t="s">
        <v>81</v>
      </c>
      <c r="H135" t="s">
        <v>82</v>
      </c>
      <c r="I135" t="s">
        <v>1794</v>
      </c>
      <c r="J135" t="s">
        <v>1794</v>
      </c>
      <c r="K135">
        <v>14</v>
      </c>
      <c r="L135" t="s">
        <v>1376</v>
      </c>
      <c r="M135">
        <v>2018</v>
      </c>
      <c r="N135">
        <v>12</v>
      </c>
      <c r="O135" s="16">
        <v>5100</v>
      </c>
      <c r="Q135" t="s">
        <v>1752</v>
      </c>
      <c r="R135" t="s">
        <v>1753</v>
      </c>
      <c r="S135" t="s">
        <v>1630</v>
      </c>
      <c r="T135" t="s">
        <v>1414</v>
      </c>
      <c r="AB135" t="s">
        <v>1392</v>
      </c>
      <c r="AC135" t="s">
        <v>1392</v>
      </c>
    </row>
    <row r="136" spans="1:29">
      <c r="A136">
        <v>136</v>
      </c>
      <c r="B136" t="s">
        <v>1795</v>
      </c>
      <c r="D136" t="s">
        <v>234</v>
      </c>
      <c r="E136" t="s">
        <v>1785</v>
      </c>
      <c r="F136" t="s">
        <v>233</v>
      </c>
      <c r="G136" t="s">
        <v>81</v>
      </c>
      <c r="H136" t="s">
        <v>82</v>
      </c>
      <c r="I136" t="s">
        <v>1508</v>
      </c>
      <c r="J136" t="s">
        <v>1693</v>
      </c>
      <c r="K136">
        <v>11</v>
      </c>
      <c r="L136" t="s">
        <v>1367</v>
      </c>
      <c r="M136">
        <v>2018</v>
      </c>
      <c r="N136">
        <v>12</v>
      </c>
      <c r="O136" s="16">
        <v>7935</v>
      </c>
      <c r="P136" t="s">
        <v>1520</v>
      </c>
      <c r="Q136" t="s">
        <v>1664</v>
      </c>
      <c r="R136" t="s">
        <v>1792</v>
      </c>
      <c r="S136" t="s">
        <v>1630</v>
      </c>
      <c r="T136" t="s">
        <v>1414</v>
      </c>
      <c r="AB136" t="s">
        <v>1392</v>
      </c>
      <c r="AC136" t="s">
        <v>1392</v>
      </c>
    </row>
    <row r="137" spans="1:29">
      <c r="A137">
        <v>137</v>
      </c>
      <c r="B137" t="s">
        <v>1796</v>
      </c>
      <c r="C137" t="s">
        <v>1601</v>
      </c>
      <c r="D137" t="s">
        <v>90</v>
      </c>
      <c r="E137" t="s">
        <v>1797</v>
      </c>
      <c r="F137" t="s">
        <v>89</v>
      </c>
      <c r="G137" t="s">
        <v>81</v>
      </c>
      <c r="H137" t="s">
        <v>82</v>
      </c>
      <c r="I137" t="s">
        <v>1798</v>
      </c>
      <c r="J137" t="s">
        <v>1797</v>
      </c>
      <c r="K137">
        <v>14</v>
      </c>
      <c r="L137" t="s">
        <v>1376</v>
      </c>
      <c r="M137">
        <v>2018</v>
      </c>
      <c r="N137">
        <v>12</v>
      </c>
      <c r="O137" s="16">
        <v>58276</v>
      </c>
      <c r="P137" t="s">
        <v>1797</v>
      </c>
      <c r="Q137" t="s">
        <v>1799</v>
      </c>
      <c r="R137" t="s">
        <v>1800</v>
      </c>
      <c r="S137" t="s">
        <v>1630</v>
      </c>
      <c r="T137" t="s">
        <v>1414</v>
      </c>
      <c r="AB137" t="s">
        <v>1392</v>
      </c>
      <c r="AC137" t="s">
        <v>1392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</vt:lpstr>
      <vt:lpstr>Trabajadores_%_Nacional</vt:lpstr>
      <vt:lpstr>PIB Construcción</vt:lpstr>
      <vt:lpstr>IMACON</vt:lpstr>
      <vt:lpstr>m2</vt:lpstr>
      <vt:lpstr>%_Certificacion</vt:lpstr>
      <vt:lpstr>Hoja1</vt:lpstr>
      <vt:lpstr>LEED_input</vt:lpstr>
      <vt:lpstr>CES_input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2020-04-06T03:43:10Z</dcterms:modified>
</cp:coreProperties>
</file>